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8.xml" ContentType="application/vnd.openxmlformats-officedocument.drawing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60" yWindow="315" windowWidth="14460" windowHeight="6615" tabRatio="922" firstSheet="12" activeTab="15"/>
  </bookViews>
  <sheets>
    <sheet name="euler_threshold_data" sheetId="1" r:id="rId1"/>
    <sheet name="mil3D_threshold_data" sheetId="2" r:id="rId2"/>
    <sheet name="comp_par_threshold" sheetId="4" r:id="rId3"/>
    <sheet name="Rapport_comp_IRM_Threshold" sheetId="3" r:id="rId4"/>
    <sheet name="data_CR_256x256" sheetId="5" r:id="rId5"/>
    <sheet name="Rapport_comp_IRM_CR_256" sheetId="7" r:id="rId6"/>
    <sheet name="data_CR_BIN_128x128 New" sheetId="8" r:id="rId7"/>
    <sheet name="Rapport_comp_IRM_BIN_128 New" sheetId="10" r:id="rId8"/>
    <sheet name="data_CR_EROD_128x128 New" sheetId="12" r:id="rId9"/>
    <sheet name="Rapport_comp_IRM_EROD_128new" sheetId="13" r:id="rId10"/>
    <sheet name="data_SEG_CR_128x128 New " sheetId="17" r:id="rId11"/>
    <sheet name="Rapport_comp_IRM_SEG_CR_128 New" sheetId="16" r:id="rId12"/>
    <sheet name="etude IRM" sheetId="22" r:id="rId13"/>
    <sheet name="IRM S1-Seg CR_publi-ICIP" sheetId="20" r:id="rId14"/>
    <sheet name="Data IRM Synthese SR" sheetId="25" r:id="rId15"/>
    <sheet name="IRM-SEGCR_meme_result_PubliICIP" sheetId="26" r:id="rId16"/>
  </sheets>
  <externalReferences>
    <externalReference r:id="rId17"/>
  </externalReferences>
  <definedNames>
    <definedName name="euler" localSheetId="4">data_CR_256x256!$A$15:$H$47</definedName>
    <definedName name="euler" localSheetId="12">'etude IRM'!$A$63:$H$73</definedName>
    <definedName name="euler" localSheetId="0">euler_threshold_data!$A$1:$H$27</definedName>
    <definedName name="euler_1" localSheetId="6">'data_CR_BIN_128x128 New'!$A$37:$H$69</definedName>
    <definedName name="euler_1" localSheetId="8">'data_CR_EROD_128x128 New'!$A$35:$H$67</definedName>
    <definedName name="euler_1" localSheetId="10">'data_SEG_CR_128x128 New '!$AF$18:$AM$32</definedName>
    <definedName name="euler_2" localSheetId="10">'data_SEG_CR_128x128 New '!$A$35:$H$63</definedName>
    <definedName name="euler_irm_src" localSheetId="12">'etude IRM'!$A$41:$H$56</definedName>
    <definedName name="euler_s2" localSheetId="13">'IRM S1-Seg CR_publi-ICIP'!$A$25:$H$35</definedName>
    <definedName name="eulerS3" localSheetId="14">'Data IRM Synthese SR'!$A$13:$H$23</definedName>
    <definedName name="eulerS3" localSheetId="13">'IRM S1-Seg CR_publi-ICIP'!#REF!</definedName>
    <definedName name="fileout" localSheetId="2">comp_par_threshold!$A$1:$L$13</definedName>
    <definedName name="fileout" localSheetId="1">mil3D_threshold_data!$A$1:$AE$13</definedName>
    <definedName name="mil3D" localSheetId="4">data_CR_256x256!$A$1:$AE$13</definedName>
    <definedName name="mil3D_plus" localSheetId="6">'data_CR_BIN_128x128 New'!$A$1:$AE$34</definedName>
    <definedName name="mil3D_plus" localSheetId="8">'data_CR_EROD_128x128 New'!$A$1:$AE$32</definedName>
    <definedName name="mil3D_plus" localSheetId="12">'etude IRM'!$A$24:$AE$34</definedName>
    <definedName name="mil3D_plus_1" localSheetId="10">'data_SEG_CR_128x128 New '!$A$2:$AE$32</definedName>
    <definedName name="mil3D_plus_irm_src" localSheetId="12">'etude IRM'!$A$2:$AE$17</definedName>
    <definedName name="mil3D_plus_s2" localSheetId="13">'IRM S1-Seg CR_publi-ICIP'!#REF!</definedName>
    <definedName name="mil3D_S3" localSheetId="14">'Data IRM Synthese SR'!$A$1:$AE$11</definedName>
    <definedName name="SprkR10C13" localSheetId="7">'Rapport_comp_IRM_BIN_128 New'!#REF!</definedName>
    <definedName name="SprkR10C13" localSheetId="5">Rapport_comp_IRM_CR_256!#REF!</definedName>
    <definedName name="SprkR10C13" localSheetId="9">Rapport_comp_IRM_EROD_128new!#REF!</definedName>
    <definedName name="SprkR10C13" localSheetId="11">'Rapport_comp_IRM_SEG_CR_128 New'!#REF!</definedName>
    <definedName name="SprkR10C13" localSheetId="3">Rapport_comp_IRM_Threshold!#REF!</definedName>
    <definedName name="SprkR10C14" localSheetId="7">'Rapport_comp_IRM_BIN_128 New'!#REF!</definedName>
    <definedName name="SprkR10C14" localSheetId="5">Rapport_comp_IRM_CR_256!#REF!</definedName>
    <definedName name="SprkR10C14" localSheetId="9">Rapport_comp_IRM_EROD_128new!#REF!</definedName>
    <definedName name="SprkR10C14" localSheetId="11">'Rapport_comp_IRM_SEG_CR_128 New'!#REF!</definedName>
    <definedName name="SprkR10C14" localSheetId="3">Rapport_comp_IRM_Threshold!#REF!</definedName>
    <definedName name="SprkR10C15" localSheetId="7">'Rapport_comp_IRM_BIN_128 New'!#REF!</definedName>
    <definedName name="SprkR10C15" localSheetId="5">Rapport_comp_IRM_CR_256!#REF!</definedName>
    <definedName name="SprkR10C15" localSheetId="9">Rapport_comp_IRM_EROD_128new!#REF!</definedName>
    <definedName name="SprkR10C15" localSheetId="11">'Rapport_comp_IRM_SEG_CR_128 New'!#REF!</definedName>
    <definedName name="SprkR10C15" localSheetId="3">Rapport_comp_IRM_Threshold!#REF!</definedName>
    <definedName name="SprkR10C35" localSheetId="12">'etude IRM'!$AI$10</definedName>
    <definedName name="SprkR10C35" localSheetId="13">'IRM S1-Seg CR_publi-ICIP'!$AI$10</definedName>
    <definedName name="SprkR10C35" localSheetId="15">'IRM-SEGCR_meme_result_PubliICIP'!$AI$10</definedName>
    <definedName name="SprkR10C38" localSheetId="12">'etude IRM'!$AL$10</definedName>
    <definedName name="SprkR10C38" localSheetId="13">'IRM S1-Seg CR_publi-ICIP'!$AL$10</definedName>
    <definedName name="SprkR10C38" localSheetId="15">'IRM-SEGCR_meme_result_PubliICIP'!$AL$10</definedName>
    <definedName name="SprkR10C43" localSheetId="13">'IRM S1-Seg CR_publi-ICIP'!$AI$10</definedName>
    <definedName name="SprkR10C46" localSheetId="13">'IRM S1-Seg CR_publi-ICIP'!$AL$10</definedName>
    <definedName name="SprkR11C41" localSheetId="12">'etude IRM'!$AP$11</definedName>
    <definedName name="SprkR11C42" localSheetId="12">'etude IRM'!$AP$11</definedName>
    <definedName name="SprkR11C42" localSheetId="13">'IRM S1-Seg CR_publi-ICIP'!$AP$11</definedName>
    <definedName name="SprkR11C42" localSheetId="15">'IRM-SEGCR_meme_result_PubliICIP'!$AP$11</definedName>
    <definedName name="SprkR11C50" localSheetId="13">'IRM S1-Seg CR_publi-ICIP'!$AP$11</definedName>
    <definedName name="SprkR12C35" localSheetId="12">'etude IRM'!$AI$12</definedName>
    <definedName name="SprkR12C35" localSheetId="13">'IRM S1-Seg CR_publi-ICIP'!$AI$12</definedName>
    <definedName name="SprkR12C35" localSheetId="15">'IRM-SEGCR_meme_result_PubliICIP'!$AI$12</definedName>
    <definedName name="SprkR12C38" localSheetId="12">'etude IRM'!$AL$12</definedName>
    <definedName name="SprkR12C38" localSheetId="13">'IRM S1-Seg CR_publi-ICIP'!$AL$12</definedName>
    <definedName name="SprkR12C38" localSheetId="15">'IRM-SEGCR_meme_result_PubliICIP'!$AL$12</definedName>
    <definedName name="SprkR12C41" localSheetId="12">'etude IRM'!$AP$12</definedName>
    <definedName name="SprkR12C42" localSheetId="12">'etude IRM'!$AP$12</definedName>
    <definedName name="SprkR12C42" localSheetId="13">'IRM S1-Seg CR_publi-ICIP'!$AP$12</definedName>
    <definedName name="SprkR12C42" localSheetId="15">'IRM-SEGCR_meme_result_PubliICIP'!$AP$12</definedName>
    <definedName name="SprkR12C43" localSheetId="13">'IRM S1-Seg CR_publi-ICIP'!$AI$12</definedName>
    <definedName name="SprkR12C46" localSheetId="13">'IRM S1-Seg CR_publi-ICIP'!#REF!</definedName>
    <definedName name="SprkR13C13" localSheetId="7">'Rapport_comp_IRM_BIN_128 New'!#REF!</definedName>
    <definedName name="SprkR13C13" localSheetId="5">Rapport_comp_IRM_CR_256!#REF!</definedName>
    <definedName name="SprkR13C13" localSheetId="9">Rapport_comp_IRM_EROD_128new!#REF!</definedName>
    <definedName name="SprkR13C13" localSheetId="11">'Rapport_comp_IRM_SEG_CR_128 New'!#REF!</definedName>
    <definedName name="SprkR13C13" localSheetId="3">Rapport_comp_IRM_Threshold!#REF!</definedName>
    <definedName name="SprkR13C14" localSheetId="7">'Rapport_comp_IRM_BIN_128 New'!#REF!</definedName>
    <definedName name="SprkR13C14" localSheetId="5">Rapport_comp_IRM_CR_256!#REF!</definedName>
    <definedName name="SprkR13C14" localSheetId="9">Rapport_comp_IRM_EROD_128new!#REF!</definedName>
    <definedName name="SprkR13C14" localSheetId="11">'Rapport_comp_IRM_SEG_CR_128 New'!#REF!</definedName>
    <definedName name="SprkR13C14" localSheetId="3">Rapport_comp_IRM_Threshold!#REF!</definedName>
    <definedName name="SprkR13C15" localSheetId="7">'Rapport_comp_IRM_BIN_128 New'!#REF!</definedName>
    <definedName name="SprkR13C15" localSheetId="5">Rapport_comp_IRM_CR_256!#REF!</definedName>
    <definedName name="SprkR13C15" localSheetId="9">Rapport_comp_IRM_EROD_128new!#REF!</definedName>
    <definedName name="SprkR13C15" localSheetId="11">'Rapport_comp_IRM_SEG_CR_128 New'!#REF!</definedName>
    <definedName name="SprkR13C15" localSheetId="3">Rapport_comp_IRM_Threshold!#REF!</definedName>
    <definedName name="SprkR13C16" localSheetId="7">'Rapport_comp_IRM_BIN_128 New'!#REF!</definedName>
    <definedName name="SprkR13C16" localSheetId="5">Rapport_comp_IRM_CR_256!#REF!</definedName>
    <definedName name="SprkR13C16" localSheetId="9">Rapport_comp_IRM_EROD_128new!#REF!</definedName>
    <definedName name="SprkR13C16" localSheetId="11">'Rapport_comp_IRM_SEG_CR_128 New'!#REF!</definedName>
    <definedName name="SprkR13C16" localSheetId="3">Rapport_comp_IRM_Threshold!#REF!</definedName>
    <definedName name="SprkR13C17" localSheetId="7">'Rapport_comp_IRM_BIN_128 New'!#REF!</definedName>
    <definedName name="SprkR13C17" localSheetId="5">Rapport_comp_IRM_CR_256!#REF!</definedName>
    <definedName name="SprkR13C17" localSheetId="9">Rapport_comp_IRM_EROD_128new!#REF!</definedName>
    <definedName name="SprkR13C17" localSheetId="11">'Rapport_comp_IRM_SEG_CR_128 New'!#REF!</definedName>
    <definedName name="SprkR13C17" localSheetId="3">Rapport_comp_IRM_Threshold!#REF!</definedName>
    <definedName name="SprkR13C18" localSheetId="7">'Rapport_comp_IRM_BIN_128 New'!#REF!</definedName>
    <definedName name="SprkR13C18" localSheetId="5">Rapport_comp_IRM_CR_256!#REF!</definedName>
    <definedName name="SprkR13C18" localSheetId="9">Rapport_comp_IRM_EROD_128new!#REF!</definedName>
    <definedName name="SprkR13C18" localSheetId="11">'Rapport_comp_IRM_SEG_CR_128 New'!#REF!</definedName>
    <definedName name="SprkR13C18" localSheetId="3">Rapport_comp_IRM_Threshold!#REF!</definedName>
    <definedName name="SprkR13C19" localSheetId="7">'Rapport_comp_IRM_BIN_128 New'!#REF!</definedName>
    <definedName name="SprkR13C19" localSheetId="5">Rapport_comp_IRM_CR_256!#REF!</definedName>
    <definedName name="SprkR13C19" localSheetId="9">Rapport_comp_IRM_EROD_128new!#REF!</definedName>
    <definedName name="SprkR13C19" localSheetId="11">'Rapport_comp_IRM_SEG_CR_128 New'!#REF!</definedName>
    <definedName name="SprkR13C19" localSheetId="3">Rapport_comp_IRM_Threshold!#REF!</definedName>
    <definedName name="SprkR13C35" localSheetId="12">'etude IRM'!$AI$13</definedName>
    <definedName name="SprkR13C35" localSheetId="13">'IRM S1-Seg CR_publi-ICIP'!$AI$13</definedName>
    <definedName name="SprkR13C35" localSheetId="15">'IRM-SEGCR_meme_result_PubliICIP'!$AI$13</definedName>
    <definedName name="SprkR13C38" localSheetId="12">'etude IRM'!$AL$13</definedName>
    <definedName name="SprkR13C38" localSheetId="13">'IRM S1-Seg CR_publi-ICIP'!$AL$13</definedName>
    <definedName name="SprkR13C38" localSheetId="15">'IRM-SEGCR_meme_result_PubliICIP'!$AL$13</definedName>
    <definedName name="SprkR13C41" localSheetId="12">'etude IRM'!$AP$13</definedName>
    <definedName name="SprkR13C42" localSheetId="12">'etude IRM'!$AP$13</definedName>
    <definedName name="SprkR13C42" localSheetId="13">'IRM S1-Seg CR_publi-ICIP'!$AP$13</definedName>
    <definedName name="SprkR13C42" localSheetId="15">'IRM-SEGCR_meme_result_PubliICIP'!$AP$13</definedName>
    <definedName name="SprkR13C43" localSheetId="13">'IRM S1-Seg CR_publi-ICIP'!$AI$13</definedName>
    <definedName name="SprkR13C46" localSheetId="13">'IRM S1-Seg CR_publi-ICIP'!$AL$13</definedName>
    <definedName name="SprkR13C50" localSheetId="13">'IRM S1-Seg CR_publi-ICIP'!#REF!</definedName>
    <definedName name="SprkR14C43" localSheetId="13">'IRM S1-Seg CR_publi-ICIP'!#REF!</definedName>
    <definedName name="SprkR14C46" localSheetId="13">'IRM S1-Seg CR_publi-ICIP'!#REF!</definedName>
    <definedName name="SprkR15C35" localSheetId="12">'etude IRM'!$AI$15</definedName>
    <definedName name="SprkR15C35" localSheetId="13">'IRM S1-Seg CR_publi-ICIP'!$AI$15</definedName>
    <definedName name="SprkR15C35" localSheetId="15">'IRM-SEGCR_meme_result_PubliICIP'!$AI$15</definedName>
    <definedName name="SprkR15C38" localSheetId="12">'etude IRM'!$AL$15</definedName>
    <definedName name="SprkR15C38" localSheetId="13">'IRM S1-Seg CR_publi-ICIP'!$AL$15</definedName>
    <definedName name="SprkR15C38" localSheetId="15">'IRM-SEGCR_meme_result_PubliICIP'!$AL$15</definedName>
    <definedName name="SprkR15C41" localSheetId="12">'etude IRM'!$AP$15</definedName>
    <definedName name="SprkR15C42" localSheetId="12">'etude IRM'!$AP$15</definedName>
    <definedName name="SprkR15C42" localSheetId="13">'IRM S1-Seg CR_publi-ICIP'!$AP$15</definedName>
    <definedName name="SprkR15C42" localSheetId="15">'IRM-SEGCR_meme_result_PubliICIP'!$AP$15</definedName>
    <definedName name="SprkR15C43" localSheetId="13">'IRM S1-Seg CR_publi-ICIP'!$AI$15</definedName>
    <definedName name="SprkR15C46" localSheetId="13">'IRM S1-Seg CR_publi-ICIP'!#REF!</definedName>
    <definedName name="SprkR15C50" localSheetId="13">'IRM S1-Seg CR_publi-ICIP'!$AP$15</definedName>
    <definedName name="SprkR16C35" localSheetId="12">'etude IRM'!$AI$16</definedName>
    <definedName name="SprkR16C35" localSheetId="13">'IRM S1-Seg CR_publi-ICIP'!$AI$16</definedName>
    <definedName name="SprkR16C35" localSheetId="15">'IRM-SEGCR_meme_result_PubliICIP'!$AI$16</definedName>
    <definedName name="SprkR16C38" localSheetId="12">'etude IRM'!$AL$16</definedName>
    <definedName name="SprkR16C38" localSheetId="13">'IRM S1-Seg CR_publi-ICIP'!$AL$16</definedName>
    <definedName name="SprkR16C38" localSheetId="15">'IRM-SEGCR_meme_result_PubliICIP'!$AL$16</definedName>
    <definedName name="SprkR16C41" localSheetId="12">'etude IRM'!$AP$16</definedName>
    <definedName name="SprkR16C42" localSheetId="12">'etude IRM'!$AP$16</definedName>
    <definedName name="SprkR16C42" localSheetId="13">'IRM S1-Seg CR_publi-ICIP'!$AP$16</definedName>
    <definedName name="SprkR16C42" localSheetId="15">'IRM-SEGCR_meme_result_PubliICIP'!$AP$16</definedName>
    <definedName name="SprkR16C43" localSheetId="13">'IRM S1-Seg CR_publi-ICIP'!$AI$16</definedName>
    <definedName name="SprkR16C46" localSheetId="13">'IRM S1-Seg CR_publi-ICIP'!$AL$16</definedName>
    <definedName name="SprkR16C50" localSheetId="13">'IRM S1-Seg CR_publi-ICIP'!#REF!</definedName>
    <definedName name="SprkR17C41" localSheetId="12">'etude IRM'!$AP$17</definedName>
    <definedName name="SprkR17C42" localSheetId="12">'etude IRM'!$AP$17</definedName>
    <definedName name="SprkR17C42" localSheetId="13">'IRM S1-Seg CR_publi-ICIP'!$AP$17</definedName>
    <definedName name="SprkR17C42" localSheetId="15">'IRM-SEGCR_meme_result_PubliICIP'!$AP$17</definedName>
    <definedName name="SprkR17C43" localSheetId="13">'IRM S1-Seg CR_publi-ICIP'!#REF!</definedName>
    <definedName name="SprkR17C46" localSheetId="13">'IRM S1-Seg CR_publi-ICIP'!#REF!</definedName>
    <definedName name="SprkR17C50" localSheetId="13">'IRM S1-Seg CR_publi-ICIP'!#REF!</definedName>
    <definedName name="SprkR18C35" localSheetId="12">'etude IRM'!$AI$18</definedName>
    <definedName name="SprkR18C35" localSheetId="13">'IRM S1-Seg CR_publi-ICIP'!$AI$19</definedName>
    <definedName name="SprkR18C38" localSheetId="12">'etude IRM'!$AL$18</definedName>
    <definedName name="SprkR18C38" localSheetId="13">'IRM S1-Seg CR_publi-ICIP'!$AL$19</definedName>
    <definedName name="SprkR18C43" localSheetId="13">'IRM S1-Seg CR_publi-ICIP'!#REF!</definedName>
    <definedName name="SprkR18C46" localSheetId="13">'IRM S1-Seg CR_publi-ICIP'!#REF!</definedName>
    <definedName name="SprkR19C12" localSheetId="7">'Rapport_comp_IRM_BIN_128 New'!$L$19</definedName>
    <definedName name="SprkR19C12" localSheetId="5">Rapport_comp_IRM_CR_256!$L$19</definedName>
    <definedName name="SprkR19C12" localSheetId="9">Rapport_comp_IRM_EROD_128new!$L$19</definedName>
    <definedName name="SprkR19C12" localSheetId="11">'Rapport_comp_IRM_SEG_CR_128 New'!$L$19</definedName>
    <definedName name="SprkR19C35" localSheetId="12">'etude IRM'!$AI$19</definedName>
    <definedName name="SprkR19C35" localSheetId="13">'IRM S1-Seg CR_publi-ICIP'!$AI$19</definedName>
    <definedName name="SprkR19C35" localSheetId="15">'IRM-SEGCR_meme_result_PubliICIP'!$AI$19</definedName>
    <definedName name="SprkR19C38" localSheetId="12">'etude IRM'!$AL$19</definedName>
    <definedName name="SprkR19C38" localSheetId="13">'IRM S1-Seg CR_publi-ICIP'!$AL$19</definedName>
    <definedName name="SprkR19C38" localSheetId="15">'IRM-SEGCR_meme_result_PubliICIP'!$AL$19</definedName>
    <definedName name="SprkR19C41" localSheetId="12">'etude IRM'!$AP$19</definedName>
    <definedName name="SprkR19C42" localSheetId="12">'etude IRM'!$AP$19</definedName>
    <definedName name="SprkR19C42" localSheetId="13">'IRM S1-Seg CR_publi-ICIP'!$AP$19</definedName>
    <definedName name="SprkR19C42" localSheetId="15">'IRM-SEGCR_meme_result_PubliICIP'!$AP$19</definedName>
    <definedName name="SprkR19C43" localSheetId="13">'IRM S1-Seg CR_publi-ICIP'!$AI$19</definedName>
    <definedName name="SprkR19C50" localSheetId="13">'IRM S1-Seg CR_publi-ICIP'!#REF!</definedName>
    <definedName name="SprkR20C35" localSheetId="13">'IRM S1-Seg CR_publi-ICIP'!$AI$20</definedName>
    <definedName name="SprkR20C35" localSheetId="15">'IRM-SEGCR_meme_result_PubliICIP'!$AI$20</definedName>
    <definedName name="SprkR20C38" localSheetId="13">'IRM S1-Seg CR_publi-ICIP'!$AL$20</definedName>
    <definedName name="SprkR20C38" localSheetId="15">'IRM-SEGCR_meme_result_PubliICIP'!$AL$20</definedName>
    <definedName name="SprkR20C41" localSheetId="12">'etude IRM'!$AP$20</definedName>
    <definedName name="SprkR20C42" localSheetId="12">'etude IRM'!$AP$20</definedName>
    <definedName name="SprkR20C42" localSheetId="13">'IRM S1-Seg CR_publi-ICIP'!$AP$20</definedName>
    <definedName name="SprkR20C42" localSheetId="15">'IRM-SEGCR_meme_result_PubliICIP'!$AP$20</definedName>
    <definedName name="SprkR20C43" localSheetId="13">'IRM S1-Seg CR_publi-ICIP'!$AI$20</definedName>
    <definedName name="SprkR20C46" localSheetId="13">'IRM S1-Seg CR_publi-ICIP'!$AL$20</definedName>
    <definedName name="SprkR20C50" localSheetId="13">'IRM S1-Seg CR_publi-ICIP'!$AP$19</definedName>
    <definedName name="SprkR21C12" localSheetId="7">'Rapport_comp_IRM_BIN_128 New'!$L$21</definedName>
    <definedName name="SprkR21C12" localSheetId="5">Rapport_comp_IRM_CR_256!$L$21</definedName>
    <definedName name="SprkR21C12" localSheetId="9">Rapport_comp_IRM_EROD_128new!$L$21</definedName>
    <definedName name="SprkR21C12" localSheetId="11">'Rapport_comp_IRM_SEG_CR_128 New'!$L$21</definedName>
    <definedName name="SprkR21C35" localSheetId="12">'etude IRM'!$AI$21</definedName>
    <definedName name="SprkR21C35" localSheetId="13">'IRM S1-Seg CR_publi-ICIP'!$AI$22</definedName>
    <definedName name="SprkR21C38" localSheetId="12">'etude IRM'!$AL$21</definedName>
    <definedName name="SprkR21C38" localSheetId="13">'IRM S1-Seg CR_publi-ICIP'!$AL$22</definedName>
    <definedName name="SprkR21C41" localSheetId="12">'etude IRM'!$AP$21</definedName>
    <definedName name="SprkR21C42" localSheetId="12">'etude IRM'!$AP$21</definedName>
    <definedName name="SprkR21C42" localSheetId="13">'IRM S1-Seg CR_publi-ICIP'!$AP$21</definedName>
    <definedName name="SprkR21C42" localSheetId="15">'IRM-SEGCR_meme_result_PubliICIP'!$AP$21</definedName>
    <definedName name="SprkR21C43" localSheetId="13">'IRM S1-Seg CR_publi-ICIP'!#REF!</definedName>
    <definedName name="SprkR21C46" localSheetId="13">'IRM S1-Seg CR_publi-ICIP'!#REF!</definedName>
    <definedName name="SprkR21C50" localSheetId="13">'IRM S1-Seg CR_publi-ICIP'!#REF!</definedName>
    <definedName name="SprkR22C35" localSheetId="12">'etude IRM'!$AI$22</definedName>
    <definedName name="SprkR22C35" localSheetId="13">'IRM S1-Seg CR_publi-ICIP'!$AI$22</definedName>
    <definedName name="SprkR22C35" localSheetId="15">'IRM-SEGCR_meme_result_PubliICIP'!$AI$22</definedName>
    <definedName name="SprkR22C38" localSheetId="12">'etude IRM'!$AL$22</definedName>
    <definedName name="SprkR22C38" localSheetId="13">'IRM S1-Seg CR_publi-ICIP'!$AL$22</definedName>
    <definedName name="SprkR22C38" localSheetId="15">'IRM-SEGCR_meme_result_PubliICIP'!$AL$22</definedName>
    <definedName name="SprkR22C42" localSheetId="13">'IRM S1-Seg CR_publi-ICIP'!$AP$21</definedName>
    <definedName name="SprkR22C43" localSheetId="13">'IRM S1-Seg CR_publi-ICIP'!$AI$22</definedName>
    <definedName name="SprkR22C50" localSheetId="13">'IRM S1-Seg CR_publi-ICIP'!#REF!</definedName>
    <definedName name="SprkR23C35" localSheetId="13">'IRM S1-Seg CR_publi-ICIP'!$AI$23</definedName>
    <definedName name="SprkR23C35" localSheetId="15">'IRM-SEGCR_meme_result_PubliICIP'!$AI$23</definedName>
    <definedName name="SprkR23C38" localSheetId="13">'IRM S1-Seg CR_publi-ICIP'!$AL$23</definedName>
    <definedName name="SprkR23C38" localSheetId="15">'IRM-SEGCR_meme_result_PubliICIP'!$AL$23</definedName>
    <definedName name="SprkR23C41" localSheetId="12">'etude IRM'!$AP$23</definedName>
    <definedName name="SprkR23C42" localSheetId="12">'etude IRM'!$AP$23</definedName>
    <definedName name="SprkR23C42" localSheetId="13">'IRM S1-Seg CR_publi-ICIP'!$AP$23</definedName>
    <definedName name="SprkR23C42" localSheetId="15">'IRM-SEGCR_meme_result_PubliICIP'!$AP$23</definedName>
    <definedName name="SprkR23C43" localSheetId="13">'IRM S1-Seg CR_publi-ICIP'!$AI$23</definedName>
    <definedName name="SprkR23C46" localSheetId="13">'IRM S1-Seg CR_publi-ICIP'!$AL$23</definedName>
    <definedName name="SprkR23C50" localSheetId="13">'IRM S1-Seg CR_publi-ICIP'!#REF!</definedName>
    <definedName name="SprkR24C41" localSheetId="12">'etude IRM'!$AP$24</definedName>
    <definedName name="SprkR24C42" localSheetId="12">'etude IRM'!$AP$24</definedName>
    <definedName name="SprkR24C42" localSheetId="13">'IRM S1-Seg CR_publi-ICIP'!$AP$24</definedName>
    <definedName name="SprkR24C42" localSheetId="15">'IRM-SEGCR_meme_result_PubliICIP'!$AP$24</definedName>
    <definedName name="SprkR24C43" localSheetId="13">'IRM S1-Seg CR_publi-ICIP'!#REF!</definedName>
    <definedName name="SprkR24C46" localSheetId="13">'IRM S1-Seg CR_publi-ICIP'!#REF!</definedName>
    <definedName name="SprkR24C50" localSheetId="13">'IRM S1-Seg CR_publi-ICIP'!$AP$23</definedName>
    <definedName name="SprkR25C12" localSheetId="7">'Rapport_comp_IRM_BIN_128 New'!$L$25</definedName>
    <definedName name="SprkR25C12" localSheetId="5">Rapport_comp_IRM_CR_256!$L$25</definedName>
    <definedName name="SprkR25C12" localSheetId="9">Rapport_comp_IRM_EROD_128new!$L$25</definedName>
    <definedName name="SprkR25C12" localSheetId="11">'Rapport_comp_IRM_SEG_CR_128 New'!$L$25</definedName>
    <definedName name="SprkR25C12" localSheetId="3">Rapport_comp_IRM_Threshold!$L$25</definedName>
    <definedName name="SprkR25C15" localSheetId="7">'Rapport_comp_IRM_BIN_128 New'!$P$25</definedName>
    <definedName name="SprkR25C15" localSheetId="5">Rapport_comp_IRM_CR_256!$P$25</definedName>
    <definedName name="SprkR25C15" localSheetId="9">Rapport_comp_IRM_EROD_128new!$P$25</definedName>
    <definedName name="SprkR25C15" localSheetId="11">'Rapport_comp_IRM_SEG_CR_128 New'!$P$25</definedName>
    <definedName name="SprkR25C15" localSheetId="3">Rapport_comp_IRM_Threshold!$P$25</definedName>
    <definedName name="SprkR25C16" localSheetId="7">'Rapport_comp_IRM_BIN_128 New'!$P$25</definedName>
    <definedName name="SprkR25C16" localSheetId="5">Rapport_comp_IRM_CR_256!$P$25</definedName>
    <definedName name="SprkR25C16" localSheetId="9">Rapport_comp_IRM_EROD_128new!$P$25</definedName>
    <definedName name="SprkR25C16" localSheetId="11">'Rapport_comp_IRM_SEG_CR_128 New'!$P$25</definedName>
    <definedName name="SprkR25C16" localSheetId="3">Rapport_comp_IRM_Threshold!$P$25</definedName>
    <definedName name="SprkR25C21" localSheetId="7">'Rapport_comp_IRM_BIN_128 New'!$U$25</definedName>
    <definedName name="SprkR25C21" localSheetId="5">Rapport_comp_IRM_CR_256!$U$25</definedName>
    <definedName name="SprkR25C21" localSheetId="9">Rapport_comp_IRM_EROD_128new!$U$25</definedName>
    <definedName name="SprkR25C21" localSheetId="11">'Rapport_comp_IRM_SEG_CR_128 New'!$U$25</definedName>
    <definedName name="SprkR25C21" localSheetId="3">Rapport_comp_IRM_Threshold!$U$25</definedName>
    <definedName name="SprkR25C25" localSheetId="7">'Rapport_comp_IRM_BIN_128 New'!$Y$25</definedName>
    <definedName name="SprkR25C25" localSheetId="5">Rapport_comp_IRM_CR_256!$Y$25</definedName>
    <definedName name="SprkR25C25" localSheetId="9">Rapport_comp_IRM_EROD_128new!$Y$25</definedName>
    <definedName name="SprkR25C25" localSheetId="11">'Rapport_comp_IRM_SEG_CR_128 New'!$Y$25</definedName>
    <definedName name="SprkR25C25" localSheetId="3">Rapport_comp_IRM_Threshold!$Y$25</definedName>
    <definedName name="SprkR25C41" localSheetId="12">'etude IRM'!$AP$25</definedName>
    <definedName name="SprkR25C42" localSheetId="12">'etude IRM'!$AP$25</definedName>
    <definedName name="SprkR25C42" localSheetId="13">'IRM S1-Seg CR_publi-ICIP'!$AP$25</definedName>
    <definedName name="SprkR25C42" localSheetId="15">'IRM-SEGCR_meme_result_PubliICIP'!$AP$25</definedName>
    <definedName name="SprkR25C50" localSheetId="13">'IRM S1-Seg CR_publi-ICIP'!#REF!</definedName>
    <definedName name="SprkR26C12" localSheetId="7">'Rapport_comp_IRM_BIN_128 New'!$L$26</definedName>
    <definedName name="SprkR26C12" localSheetId="5">Rapport_comp_IRM_CR_256!$L$26</definedName>
    <definedName name="SprkR26C12" localSheetId="9">Rapport_comp_IRM_EROD_128new!$L$26</definedName>
    <definedName name="SprkR26C12" localSheetId="11">'Rapport_comp_IRM_SEG_CR_128 New'!$L$26</definedName>
    <definedName name="SprkR26C12" localSheetId="3">Rapport_comp_IRM_Threshold!$L$26</definedName>
    <definedName name="SprkR26C16" localSheetId="7">'Rapport_comp_IRM_BIN_128 New'!$P$26</definedName>
    <definedName name="SprkR26C16" localSheetId="5">Rapport_comp_IRM_CR_256!$P$26</definedName>
    <definedName name="SprkR26C16" localSheetId="9">Rapport_comp_IRM_EROD_128new!$P$26</definedName>
    <definedName name="SprkR26C16" localSheetId="11">'Rapport_comp_IRM_SEG_CR_128 New'!$P$26</definedName>
    <definedName name="SprkR26C16" localSheetId="3">Rapport_comp_IRM_Threshold!$P$26</definedName>
    <definedName name="SprkR26C21" localSheetId="7">'Rapport_comp_IRM_BIN_128 New'!$U$26</definedName>
    <definedName name="SprkR26C21" localSheetId="5">Rapport_comp_IRM_CR_256!$U$26</definedName>
    <definedName name="SprkR26C21" localSheetId="9">Rapport_comp_IRM_EROD_128new!$U$26</definedName>
    <definedName name="SprkR26C21" localSheetId="11">'Rapport_comp_IRM_SEG_CR_128 New'!$U$26</definedName>
    <definedName name="SprkR26C21" localSheetId="3">Rapport_comp_IRM_Threshold!$U$26</definedName>
    <definedName name="SprkR26C25" localSheetId="7">'Rapport_comp_IRM_BIN_128 New'!$Y$26</definedName>
    <definedName name="SprkR26C25" localSheetId="5">Rapport_comp_IRM_CR_256!$Y$26</definedName>
    <definedName name="SprkR26C25" localSheetId="9">Rapport_comp_IRM_EROD_128new!$Y$26</definedName>
    <definedName name="SprkR26C25" localSheetId="11">'Rapport_comp_IRM_SEG_CR_128 New'!$Y$26</definedName>
    <definedName name="SprkR26C25" localSheetId="3">Rapport_comp_IRM_Threshold!$Y$26</definedName>
    <definedName name="SprkR26C42" localSheetId="13">'IRM S1-Seg CR_publi-ICIP'!$AP$25</definedName>
    <definedName name="SprkR26C43" localSheetId="13">'IRM S1-Seg CR_publi-ICIP'!#REF!</definedName>
    <definedName name="SprkR26C46" localSheetId="13">'IRM S1-Seg CR_publi-ICIP'!#REF!</definedName>
    <definedName name="SprkR26C8" localSheetId="7">'Rapport_comp_IRM_BIN_128 New'!#REF!</definedName>
    <definedName name="SprkR26C8" localSheetId="5">Rapport_comp_IRM_CR_256!#REF!</definedName>
    <definedName name="SprkR26C8" localSheetId="9">Rapport_comp_IRM_EROD_128new!#REF!</definedName>
    <definedName name="SprkR26C8" localSheetId="11">'Rapport_comp_IRM_SEG_CR_128 New'!#REF!</definedName>
    <definedName name="SprkR26C8" localSheetId="3">Rapport_comp_IRM_Threshold!#REF!</definedName>
    <definedName name="SprkR27C12" localSheetId="7">'Rapport_comp_IRM_BIN_128 New'!$L$27</definedName>
    <definedName name="SprkR27C12" localSheetId="5">Rapport_comp_IRM_CR_256!$L$27</definedName>
    <definedName name="SprkR27C12" localSheetId="9">Rapport_comp_IRM_EROD_128new!$L$27</definedName>
    <definedName name="SprkR27C12" localSheetId="11">'Rapport_comp_IRM_SEG_CR_128 New'!$L$27</definedName>
    <definedName name="SprkR27C41" localSheetId="12">'etude IRM'!$AP$27</definedName>
    <definedName name="SprkR27C42" localSheetId="12">'etude IRM'!$AP$27</definedName>
    <definedName name="SprkR27C42" localSheetId="13">'IRM S1-Seg CR_publi-ICIP'!$AP$27</definedName>
    <definedName name="SprkR27C42" localSheetId="15">'IRM-SEGCR_meme_result_PubliICIP'!$AP$27</definedName>
    <definedName name="SprkR27C43" localSheetId="13">'IRM S1-Seg CR_publi-ICIP'!#REF!</definedName>
    <definedName name="SprkR27C46" localSheetId="13">'IRM S1-Seg CR_publi-ICIP'!#REF!</definedName>
    <definedName name="SprkR27C50" localSheetId="13">'IRM S1-Seg CR_publi-ICIP'!#REF!</definedName>
    <definedName name="SprkR28C12" localSheetId="7">'Rapport_comp_IRM_BIN_128 New'!$L$28</definedName>
    <definedName name="SprkR28C12" localSheetId="5">Rapport_comp_IRM_CR_256!$L$28</definedName>
    <definedName name="SprkR28C12" localSheetId="9">Rapport_comp_IRM_EROD_128new!$L$28</definedName>
    <definedName name="SprkR28C12" localSheetId="11">'Rapport_comp_IRM_SEG_CR_128 New'!$L$28</definedName>
    <definedName name="SprkR28C41" localSheetId="12">'etude IRM'!$AP$28</definedName>
    <definedName name="SprkR28C42" localSheetId="12">'etude IRM'!$AP$28</definedName>
    <definedName name="SprkR28C42" localSheetId="13">'IRM S1-Seg CR_publi-ICIP'!$AP$28</definedName>
    <definedName name="SprkR28C42" localSheetId="15">'IRM-SEGCR_meme_result_PubliICIP'!$AP$28</definedName>
    <definedName name="SprkR28C50" localSheetId="13">'IRM S1-Seg CR_publi-ICIP'!#REF!</definedName>
    <definedName name="SprkR29C12" localSheetId="7">'Rapport_comp_IRM_BIN_128 New'!$L$30</definedName>
    <definedName name="SprkR29C12" localSheetId="5">Rapport_comp_IRM_CR_256!$L$30</definedName>
    <definedName name="SprkR29C12" localSheetId="9">Rapport_comp_IRM_EROD_128new!$L$30</definedName>
    <definedName name="SprkR29C12" localSheetId="11">'Rapport_comp_IRM_SEG_CR_128 New'!$L$30</definedName>
    <definedName name="SprkR29C12" localSheetId="3">Rapport_comp_IRM_Threshold!$L$30</definedName>
    <definedName name="SprkR29C16" localSheetId="7">'Rapport_comp_IRM_BIN_128 New'!$P$30</definedName>
    <definedName name="SprkR29C16" localSheetId="5">Rapport_comp_IRM_CR_256!$P$30</definedName>
    <definedName name="SprkR29C16" localSheetId="9">Rapport_comp_IRM_EROD_128new!$P$30</definedName>
    <definedName name="SprkR29C16" localSheetId="11">'Rapport_comp_IRM_SEG_CR_128 New'!$P$30</definedName>
    <definedName name="SprkR29C16" localSheetId="3">Rapport_comp_IRM_Threshold!$P$30</definedName>
    <definedName name="SprkR29C4" localSheetId="7">'Rapport_comp_IRM_BIN_128 New'!$D$29</definedName>
    <definedName name="SprkR29C4" localSheetId="5">Rapport_comp_IRM_CR_256!$D$29</definedName>
    <definedName name="SprkR29C4" localSheetId="9">Rapport_comp_IRM_EROD_128new!$D$29</definedName>
    <definedName name="SprkR29C4" localSheetId="11">'Rapport_comp_IRM_SEG_CR_128 New'!$D$29</definedName>
    <definedName name="SprkR29C4" localSheetId="3">Rapport_comp_IRM_Threshold!$D$29</definedName>
    <definedName name="SprkR29C41" localSheetId="12">'etude IRM'!$AP$29</definedName>
    <definedName name="SprkR29C42" localSheetId="12">'etude IRM'!$AP$29</definedName>
    <definedName name="SprkR29C42" localSheetId="13">'IRM S1-Seg CR_publi-ICIP'!$AP$29</definedName>
    <definedName name="SprkR29C42" localSheetId="15">'IRM-SEGCR_meme_result_PubliICIP'!$AP$29</definedName>
    <definedName name="SprkR29C50" localSheetId="13">'IRM S1-Seg CR_publi-ICIP'!#REF!</definedName>
    <definedName name="SprkR30C12" localSheetId="7">'Rapport_comp_IRM_BIN_128 New'!$L$30</definedName>
    <definedName name="SprkR30C12" localSheetId="5">Rapport_comp_IRM_CR_256!$L$30</definedName>
    <definedName name="SprkR30C12" localSheetId="9">Rapport_comp_IRM_EROD_128new!$L$30</definedName>
    <definedName name="SprkR30C12" localSheetId="11">'Rapport_comp_IRM_SEG_CR_128 New'!$L$30</definedName>
    <definedName name="SprkR30C12" localSheetId="3">Rapport_comp_IRM_Threshold!$L$30</definedName>
    <definedName name="SprkR30C16" localSheetId="7">'Rapport_comp_IRM_BIN_128 New'!$P$30</definedName>
    <definedName name="SprkR30C16" localSheetId="5">Rapport_comp_IRM_CR_256!$P$30</definedName>
    <definedName name="SprkR30C16" localSheetId="9">Rapport_comp_IRM_EROD_128new!$P$30</definedName>
    <definedName name="SprkR30C16" localSheetId="11">'Rapport_comp_IRM_SEG_CR_128 New'!$P$30</definedName>
    <definedName name="SprkR30C16" localSheetId="3">Rapport_comp_IRM_Threshold!$P$30</definedName>
    <definedName name="SprkR30C21" localSheetId="7">'Rapport_comp_IRM_BIN_128 New'!$U$30</definedName>
    <definedName name="SprkR30C21" localSheetId="5">Rapport_comp_IRM_CR_256!$U$30</definedName>
    <definedName name="SprkR30C21" localSheetId="9">Rapport_comp_IRM_EROD_128new!$U$30</definedName>
    <definedName name="SprkR30C21" localSheetId="11">'Rapport_comp_IRM_SEG_CR_128 New'!$U$30</definedName>
    <definedName name="SprkR30C21" localSheetId="3">Rapport_comp_IRM_Threshold!$U$30</definedName>
    <definedName name="SprkR30C25" localSheetId="7">'Rapport_comp_IRM_BIN_128 New'!$Y$30</definedName>
    <definedName name="SprkR30C25" localSheetId="5">Rapport_comp_IRM_CR_256!$Y$30</definedName>
    <definedName name="SprkR30C25" localSheetId="9">Rapport_comp_IRM_EROD_128new!$Y$30</definedName>
    <definedName name="SprkR30C25" localSheetId="11">'Rapport_comp_IRM_SEG_CR_128 New'!$Y$30</definedName>
    <definedName name="SprkR30C25" localSheetId="3">Rapport_comp_IRM_Threshold!$Y$30</definedName>
    <definedName name="SprkR30C4" localSheetId="7">'Rapport_comp_IRM_BIN_128 New'!$D$32</definedName>
    <definedName name="SprkR30C4" localSheetId="5">Rapport_comp_IRM_CR_256!$D$32</definedName>
    <definedName name="SprkR30C4" localSheetId="9">Rapport_comp_IRM_EROD_128new!$D$32</definedName>
    <definedName name="SprkR30C4" localSheetId="11">'Rapport_comp_IRM_SEG_CR_128 New'!$D$32</definedName>
    <definedName name="SprkR30C4" localSheetId="3">Rapport_comp_IRM_Threshold!$D$32</definedName>
    <definedName name="SprkR30C42" localSheetId="13">'IRM S1-Seg CR_publi-ICIP'!$AP$29</definedName>
    <definedName name="SprkR30C42" localSheetId="15">'IRM-SEGCR_meme_result_PubliICIP'!$AP$30</definedName>
    <definedName name="SprkR30C43" localSheetId="13">'IRM S1-Seg CR_publi-ICIP'!#REF!</definedName>
    <definedName name="SprkR30C46" localSheetId="13">'IRM S1-Seg CR_publi-ICIP'!#REF!</definedName>
    <definedName name="SprkR30C5" localSheetId="7">'Rapport_comp_IRM_BIN_128 New'!$E$32</definedName>
    <definedName name="SprkR30C5" localSheetId="5">Rapport_comp_IRM_CR_256!$E$32</definedName>
    <definedName name="SprkR30C5" localSheetId="9">Rapport_comp_IRM_EROD_128new!$E$32</definedName>
    <definedName name="SprkR30C5" localSheetId="11">'Rapport_comp_IRM_SEG_CR_128 New'!$E$32</definedName>
    <definedName name="SprkR30C5" localSheetId="3">Rapport_comp_IRM_Threshold!$E$32</definedName>
    <definedName name="SprkR30C6" localSheetId="7">'Rapport_comp_IRM_BIN_128 New'!$F$32</definedName>
    <definedName name="SprkR30C6" localSheetId="5">Rapport_comp_IRM_CR_256!$F$32</definedName>
    <definedName name="SprkR30C6" localSheetId="9">Rapport_comp_IRM_EROD_128new!$F$32</definedName>
    <definedName name="SprkR30C6" localSheetId="11">'Rapport_comp_IRM_SEG_CR_128 New'!$F$32</definedName>
    <definedName name="SprkR30C6" localSheetId="3">Rapport_comp_IRM_Threshold!$F$32</definedName>
    <definedName name="SprkR30C7" localSheetId="7">'Rapport_comp_IRM_BIN_128 New'!$G$32</definedName>
    <definedName name="SprkR30C7" localSheetId="5">Rapport_comp_IRM_CR_256!$G$32</definedName>
    <definedName name="SprkR30C7" localSheetId="9">Rapport_comp_IRM_EROD_128new!$G$32</definedName>
    <definedName name="SprkR30C7" localSheetId="11">'Rapport_comp_IRM_SEG_CR_128 New'!$G$32</definedName>
    <definedName name="SprkR30C7" localSheetId="3">Rapport_comp_IRM_Threshold!$G$32</definedName>
    <definedName name="SprkR31C12" localSheetId="7">'Rapport_comp_IRM_BIN_128 New'!$L$31</definedName>
    <definedName name="SprkR31C12" localSheetId="5">Rapport_comp_IRM_CR_256!$L$31</definedName>
    <definedName name="SprkR31C12" localSheetId="9">Rapport_comp_IRM_EROD_128new!$L$31</definedName>
    <definedName name="SprkR31C12" localSheetId="11">'Rapport_comp_IRM_SEG_CR_128 New'!$L$31</definedName>
    <definedName name="SprkR31C12" localSheetId="3">Rapport_comp_IRM_Threshold!$L$31</definedName>
    <definedName name="SprkR31C16" localSheetId="7">'Rapport_comp_IRM_BIN_128 New'!$P$31</definedName>
    <definedName name="SprkR31C16" localSheetId="5">Rapport_comp_IRM_CR_256!$P$31</definedName>
    <definedName name="SprkR31C16" localSheetId="9">Rapport_comp_IRM_EROD_128new!$P$31</definedName>
    <definedName name="SprkR31C16" localSheetId="11">'Rapport_comp_IRM_SEG_CR_128 New'!$P$31</definedName>
    <definedName name="SprkR31C16" localSheetId="3">Rapport_comp_IRM_Threshold!$P$31</definedName>
    <definedName name="SprkR31C21" localSheetId="7">'Rapport_comp_IRM_BIN_128 New'!$U$31</definedName>
    <definedName name="SprkR31C21" localSheetId="5">Rapport_comp_IRM_CR_256!$U$31</definedName>
    <definedName name="SprkR31C21" localSheetId="9">Rapport_comp_IRM_EROD_128new!$U$31</definedName>
    <definedName name="SprkR31C21" localSheetId="11">'Rapport_comp_IRM_SEG_CR_128 New'!$U$31</definedName>
    <definedName name="SprkR31C21" localSheetId="3">Rapport_comp_IRM_Threshold!$U$31</definedName>
    <definedName name="SprkR31C25" localSheetId="7">'Rapport_comp_IRM_BIN_128 New'!$Y$31</definedName>
    <definedName name="SprkR31C25" localSheetId="5">Rapport_comp_IRM_CR_256!$Y$31</definedName>
    <definedName name="SprkR31C25" localSheetId="9">Rapport_comp_IRM_EROD_128new!$Y$31</definedName>
    <definedName name="SprkR31C25" localSheetId="11">'Rapport_comp_IRM_SEG_CR_128 New'!$Y$31</definedName>
    <definedName name="SprkR31C25" localSheetId="3">Rapport_comp_IRM_Threshold!$Y$31</definedName>
    <definedName name="SprkR31C4" localSheetId="7">'Rapport_comp_IRM_BIN_128 New'!$D$33</definedName>
    <definedName name="SprkR31C4" localSheetId="5">Rapport_comp_IRM_CR_256!$D$33</definedName>
    <definedName name="SprkR31C4" localSheetId="9">Rapport_comp_IRM_EROD_128new!$D$33</definedName>
    <definedName name="SprkR31C4" localSheetId="11">'Rapport_comp_IRM_SEG_CR_128 New'!$D$33</definedName>
    <definedName name="SprkR31C4" localSheetId="3">Rapport_comp_IRM_Threshold!$D$33</definedName>
    <definedName name="SprkR31C5" localSheetId="7">'Rapport_comp_IRM_BIN_128 New'!#REF!</definedName>
    <definedName name="SprkR31C5" localSheetId="5">Rapport_comp_IRM_CR_256!#REF!</definedName>
    <definedName name="SprkR31C5" localSheetId="9">Rapport_comp_IRM_EROD_128new!#REF!</definedName>
    <definedName name="SprkR31C5" localSheetId="11">'Rapport_comp_IRM_SEG_CR_128 New'!#REF!</definedName>
    <definedName name="SprkR31C5" localSheetId="3">Rapport_comp_IRM_Threshold!#REF!</definedName>
    <definedName name="SprkR31C50" localSheetId="13">'IRM S1-Seg CR_publi-ICIP'!#REF!</definedName>
    <definedName name="SprkR31C6" localSheetId="7">'Rapport_comp_IRM_BIN_128 New'!$F$33</definedName>
    <definedName name="SprkR31C6" localSheetId="5">Rapport_comp_IRM_CR_256!$F$33</definedName>
    <definedName name="SprkR31C6" localSheetId="9">Rapport_comp_IRM_EROD_128new!$F$33</definedName>
    <definedName name="SprkR31C6" localSheetId="11">'Rapport_comp_IRM_SEG_CR_128 New'!$F$33</definedName>
    <definedName name="SprkR31C6" localSheetId="3">Rapport_comp_IRM_Threshold!$F$33</definedName>
    <definedName name="SprkR31C7" localSheetId="7">'Rapport_comp_IRM_BIN_128 New'!$G$33</definedName>
    <definedName name="SprkR31C7" localSheetId="5">Rapport_comp_IRM_CR_256!$G$33</definedName>
    <definedName name="SprkR31C7" localSheetId="9">Rapport_comp_IRM_EROD_128new!$G$33</definedName>
    <definedName name="SprkR31C7" localSheetId="11">'Rapport_comp_IRM_SEG_CR_128 New'!$G$33</definedName>
    <definedName name="SprkR31C7" localSheetId="3">Rapport_comp_IRM_Threshold!$G$33</definedName>
    <definedName name="SprkR32C5" localSheetId="7">'Rapport_comp_IRM_BIN_128 New'!$E$32</definedName>
    <definedName name="SprkR32C5" localSheetId="5">Rapport_comp_IRM_CR_256!$E$32</definedName>
    <definedName name="SprkR32C5" localSheetId="9">Rapport_comp_IRM_EROD_128new!$E$32</definedName>
    <definedName name="SprkR32C5" localSheetId="11">'Rapport_comp_IRM_SEG_CR_128 New'!$E$32</definedName>
    <definedName name="SprkR32C5" localSheetId="3">Rapport_comp_IRM_Threshold!$E$32</definedName>
    <definedName name="SprkR32C50" localSheetId="13">'IRM S1-Seg CR_publi-ICIP'!#REF!</definedName>
    <definedName name="SprkR32C6" localSheetId="7">'Rapport_comp_IRM_BIN_128 New'!$F$32</definedName>
    <definedName name="SprkR32C6" localSheetId="5">Rapport_comp_IRM_CR_256!$F$32</definedName>
    <definedName name="SprkR32C6" localSheetId="9">Rapport_comp_IRM_EROD_128new!$F$32</definedName>
    <definedName name="SprkR32C6" localSheetId="11">'Rapport_comp_IRM_SEG_CR_128 New'!$F$32</definedName>
    <definedName name="SprkR32C6" localSheetId="3">Rapport_comp_IRM_Threshold!$F$32</definedName>
    <definedName name="SprkR32C7" localSheetId="7">'Rapport_comp_IRM_BIN_128 New'!$G$32</definedName>
    <definedName name="SprkR32C7" localSheetId="5">Rapport_comp_IRM_CR_256!$G$32</definedName>
    <definedName name="SprkR32C7" localSheetId="9">Rapport_comp_IRM_EROD_128new!$G$32</definedName>
    <definedName name="SprkR32C7" localSheetId="11">'Rapport_comp_IRM_SEG_CR_128 New'!$G$32</definedName>
    <definedName name="SprkR32C7" localSheetId="3">Rapport_comp_IRM_Threshold!$G$32</definedName>
    <definedName name="SprkR33C10" localSheetId="7">'Rapport_comp_IRM_BIN_128 New'!$J$33</definedName>
    <definedName name="SprkR33C10" localSheetId="5">Rapport_comp_IRM_CR_256!$J$33</definedName>
    <definedName name="SprkR33C10" localSheetId="9">Rapport_comp_IRM_EROD_128new!$J$33</definedName>
    <definedName name="SprkR33C10" localSheetId="11">'Rapport_comp_IRM_SEG_CR_128 New'!$J$33</definedName>
    <definedName name="SprkR33C10" localSheetId="3">Rapport_comp_IRM_Threshold!$J$33</definedName>
    <definedName name="SprkR33C12" localSheetId="7">'Rapport_comp_IRM_BIN_128 New'!$L$35</definedName>
    <definedName name="SprkR33C12" localSheetId="5">Rapport_comp_IRM_CR_256!$L$35</definedName>
    <definedName name="SprkR33C12" localSheetId="9">Rapport_comp_IRM_EROD_128new!$L$35</definedName>
    <definedName name="SprkR33C12" localSheetId="11">'Rapport_comp_IRM_SEG_CR_128 New'!$L$35</definedName>
    <definedName name="SprkR33C12" localSheetId="3">Rapport_comp_IRM_Threshold!$L$35</definedName>
    <definedName name="SprkR33C16" localSheetId="7">'Rapport_comp_IRM_BIN_128 New'!$P$35</definedName>
    <definedName name="SprkR33C16" localSheetId="5">Rapport_comp_IRM_CR_256!$P$35</definedName>
    <definedName name="SprkR33C16" localSheetId="9">Rapport_comp_IRM_EROD_128new!$P$35</definedName>
    <definedName name="SprkR33C16" localSheetId="11">'Rapport_comp_IRM_SEG_CR_128 New'!$P$35</definedName>
    <definedName name="SprkR33C16" localSheetId="3">Rapport_comp_IRM_Threshold!$P$35</definedName>
    <definedName name="SprkR33C4" localSheetId="7">'Rapport_comp_IRM_BIN_128 New'!$D$33</definedName>
    <definedName name="SprkR33C4" localSheetId="5">Rapport_comp_IRM_CR_256!$D$33</definedName>
    <definedName name="SprkR33C4" localSheetId="9">Rapport_comp_IRM_EROD_128new!$D$33</definedName>
    <definedName name="SprkR33C4" localSheetId="11">'Rapport_comp_IRM_SEG_CR_128 New'!$D$33</definedName>
    <definedName name="SprkR33C4" localSheetId="3">Rapport_comp_IRM_Threshold!$D$33</definedName>
    <definedName name="SprkR33C5" localSheetId="7">'Rapport_comp_IRM_BIN_128 New'!$E$33</definedName>
    <definedName name="SprkR33C5" localSheetId="5">Rapport_comp_IRM_CR_256!$E$33</definedName>
    <definedName name="SprkR33C5" localSheetId="9">Rapport_comp_IRM_EROD_128new!$E$33</definedName>
    <definedName name="SprkR33C5" localSheetId="11">'Rapport_comp_IRM_SEG_CR_128 New'!$E$33</definedName>
    <definedName name="SprkR33C5" localSheetId="3">Rapport_comp_IRM_Threshold!$E$33</definedName>
    <definedName name="SprkR33C50" localSheetId="13">'IRM S1-Seg CR_publi-ICIP'!#REF!</definedName>
    <definedName name="SprkR33C6" localSheetId="7">'Rapport_comp_IRM_BIN_128 New'!$F$33</definedName>
    <definedName name="SprkR33C6" localSheetId="5">Rapport_comp_IRM_CR_256!$F$33</definedName>
    <definedName name="SprkR33C6" localSheetId="9">Rapport_comp_IRM_EROD_128new!$F$33</definedName>
    <definedName name="SprkR33C6" localSheetId="11">'Rapport_comp_IRM_SEG_CR_128 New'!$F$33</definedName>
    <definedName name="SprkR33C6" localSheetId="3">Rapport_comp_IRM_Threshold!$F$33</definedName>
    <definedName name="SprkR33C7" localSheetId="7">'Rapport_comp_IRM_BIN_128 New'!$G$33</definedName>
    <definedName name="SprkR33C7" localSheetId="5">Rapport_comp_IRM_CR_256!$G$33</definedName>
    <definedName name="SprkR33C7" localSheetId="9">Rapport_comp_IRM_EROD_128new!$G$33</definedName>
    <definedName name="SprkR33C7" localSheetId="11">'Rapport_comp_IRM_SEG_CR_128 New'!$G$33</definedName>
    <definedName name="SprkR33C7" localSheetId="3">Rapport_comp_IRM_Threshold!$G$33</definedName>
    <definedName name="SprkR33C8" localSheetId="7">'Rapport_comp_IRM_BIN_128 New'!$H$33</definedName>
    <definedName name="SprkR33C8" localSheetId="5">Rapport_comp_IRM_CR_256!$H$33</definedName>
    <definedName name="SprkR33C8" localSheetId="9">Rapport_comp_IRM_EROD_128new!$H$33</definedName>
    <definedName name="SprkR33C8" localSheetId="11">'Rapport_comp_IRM_SEG_CR_128 New'!$H$33</definedName>
    <definedName name="SprkR33C8" localSheetId="3">Rapport_comp_IRM_Threshold!$H$33</definedName>
    <definedName name="SprkR33C9" localSheetId="7">'Rapport_comp_IRM_BIN_128 New'!$I$33</definedName>
    <definedName name="SprkR33C9" localSheetId="5">Rapport_comp_IRM_CR_256!$I$33</definedName>
    <definedName name="SprkR33C9" localSheetId="9">Rapport_comp_IRM_EROD_128new!$I$33</definedName>
    <definedName name="SprkR33C9" localSheetId="11">'Rapport_comp_IRM_SEG_CR_128 New'!$I$33</definedName>
    <definedName name="SprkR33C9" localSheetId="3">Rapport_comp_IRM_Threshold!$I$33</definedName>
    <definedName name="SprkR34C10" localSheetId="7">'Rapport_comp_IRM_BIN_128 New'!$J$34</definedName>
    <definedName name="SprkR34C10" localSheetId="5">Rapport_comp_IRM_CR_256!$J$34</definedName>
    <definedName name="SprkR34C10" localSheetId="9">Rapport_comp_IRM_EROD_128new!$J$34</definedName>
    <definedName name="SprkR34C10" localSheetId="11">'Rapport_comp_IRM_SEG_CR_128 New'!$J$34</definedName>
    <definedName name="SprkR34C10" localSheetId="3">Rapport_comp_IRM_Threshold!$J$34</definedName>
    <definedName name="SprkR34C12" localSheetId="7">'Rapport_comp_IRM_BIN_128 New'!$L$35</definedName>
    <definedName name="SprkR34C12" localSheetId="5">Rapport_comp_IRM_CR_256!$L$35</definedName>
    <definedName name="SprkR34C12" localSheetId="9">Rapport_comp_IRM_EROD_128new!$L$35</definedName>
    <definedName name="SprkR34C12" localSheetId="11">'Rapport_comp_IRM_SEG_CR_128 New'!$L$35</definedName>
    <definedName name="SprkR34C12" localSheetId="3">Rapport_comp_IRM_Threshold!$L$35</definedName>
    <definedName name="SprkR34C16" localSheetId="7">'Rapport_comp_IRM_BIN_128 New'!$P$35</definedName>
    <definedName name="SprkR34C16" localSheetId="5">Rapport_comp_IRM_CR_256!$P$35</definedName>
    <definedName name="SprkR34C16" localSheetId="9">Rapport_comp_IRM_EROD_128new!$P$35</definedName>
    <definedName name="SprkR34C16" localSheetId="11">'Rapport_comp_IRM_SEG_CR_128 New'!$P$35</definedName>
    <definedName name="SprkR34C16" localSheetId="3">Rapport_comp_IRM_Threshold!$P$35</definedName>
    <definedName name="SprkR34C4" localSheetId="7">'Rapport_comp_IRM_BIN_128 New'!$D$34</definedName>
    <definedName name="SprkR34C4" localSheetId="5">Rapport_comp_IRM_CR_256!$D$34</definedName>
    <definedName name="SprkR34C4" localSheetId="9">Rapport_comp_IRM_EROD_128new!$D$34</definedName>
    <definedName name="SprkR34C4" localSheetId="11">'Rapport_comp_IRM_SEG_CR_128 New'!$D$34</definedName>
    <definedName name="SprkR34C4" localSheetId="3">Rapport_comp_IRM_Threshold!$D$34</definedName>
    <definedName name="SprkR34C5" localSheetId="7">'Rapport_comp_IRM_BIN_128 New'!$E$34</definedName>
    <definedName name="SprkR34C5" localSheetId="5">Rapport_comp_IRM_CR_256!$E$34</definedName>
    <definedName name="SprkR34C5" localSheetId="9">Rapport_comp_IRM_EROD_128new!$E$34</definedName>
    <definedName name="SprkR34C5" localSheetId="11">'Rapport_comp_IRM_SEG_CR_128 New'!$E$34</definedName>
    <definedName name="SprkR34C5" localSheetId="3">Rapport_comp_IRM_Threshold!$E$34</definedName>
    <definedName name="SprkR34C6" localSheetId="7">'Rapport_comp_IRM_BIN_128 New'!$F$34</definedName>
    <definedName name="SprkR34C6" localSheetId="5">Rapport_comp_IRM_CR_256!$F$34</definedName>
    <definedName name="SprkR34C6" localSheetId="9">Rapport_comp_IRM_EROD_128new!$F$34</definedName>
    <definedName name="SprkR34C6" localSheetId="11">'Rapport_comp_IRM_SEG_CR_128 New'!$F$34</definedName>
    <definedName name="SprkR34C6" localSheetId="3">Rapport_comp_IRM_Threshold!$F$34</definedName>
    <definedName name="SprkR34C7" localSheetId="7">'Rapport_comp_IRM_BIN_128 New'!$G$34</definedName>
    <definedName name="SprkR34C7" localSheetId="5">Rapport_comp_IRM_CR_256!$G$34</definedName>
    <definedName name="SprkR34C7" localSheetId="9">Rapport_comp_IRM_EROD_128new!$G$34</definedName>
    <definedName name="SprkR34C7" localSheetId="11">'Rapport_comp_IRM_SEG_CR_128 New'!$G$34</definedName>
    <definedName name="SprkR34C7" localSheetId="3">Rapport_comp_IRM_Threshold!$G$34</definedName>
    <definedName name="SprkR34C8" localSheetId="7">'Rapport_comp_IRM_BIN_128 New'!$H$34</definedName>
    <definedName name="SprkR34C8" localSheetId="5">Rapport_comp_IRM_CR_256!$H$34</definedName>
    <definedName name="SprkR34C8" localSheetId="9">Rapport_comp_IRM_EROD_128new!$H$34</definedName>
    <definedName name="SprkR34C8" localSheetId="11">'Rapport_comp_IRM_SEG_CR_128 New'!$H$34</definedName>
    <definedName name="SprkR34C8" localSheetId="3">Rapport_comp_IRM_Threshold!$H$34</definedName>
    <definedName name="SprkR34C9" localSheetId="7">'Rapport_comp_IRM_BIN_128 New'!$I$34</definedName>
    <definedName name="SprkR34C9" localSheetId="5">Rapport_comp_IRM_CR_256!$I$34</definedName>
    <definedName name="SprkR34C9" localSheetId="9">Rapport_comp_IRM_EROD_128new!$I$34</definedName>
    <definedName name="SprkR34C9" localSheetId="11">'Rapport_comp_IRM_SEG_CR_128 New'!$I$34</definedName>
    <definedName name="SprkR34C9" localSheetId="3">Rapport_comp_IRM_Threshold!$I$34</definedName>
    <definedName name="SprkR35C10" localSheetId="7">'Rapport_comp_IRM_BIN_128 New'!$J$33</definedName>
    <definedName name="SprkR35C10" localSheetId="5">Rapport_comp_IRM_CR_256!$J$33</definedName>
    <definedName name="SprkR35C10" localSheetId="9">Rapport_comp_IRM_EROD_128new!$J$33</definedName>
    <definedName name="SprkR35C10" localSheetId="11">'Rapport_comp_IRM_SEG_CR_128 New'!$J$33</definedName>
    <definedName name="SprkR35C10" localSheetId="3">Rapport_comp_IRM_Threshold!$J$33</definedName>
    <definedName name="SprkR35C12" localSheetId="7">'Rapport_comp_IRM_BIN_128 New'!$L$35</definedName>
    <definedName name="SprkR35C12" localSheetId="5">Rapport_comp_IRM_CR_256!$L$35</definedName>
    <definedName name="SprkR35C12" localSheetId="9">Rapport_comp_IRM_EROD_128new!$L$35</definedName>
    <definedName name="SprkR35C12" localSheetId="11">'Rapport_comp_IRM_SEG_CR_128 New'!$L$35</definedName>
    <definedName name="SprkR35C12" localSheetId="3">Rapport_comp_IRM_Threshold!$L$35</definedName>
    <definedName name="SprkR35C16" localSheetId="7">'Rapport_comp_IRM_BIN_128 New'!$P$35</definedName>
    <definedName name="SprkR35C16" localSheetId="5">Rapport_comp_IRM_CR_256!$P$35</definedName>
    <definedName name="SprkR35C16" localSheetId="9">Rapport_comp_IRM_EROD_128new!$P$35</definedName>
    <definedName name="SprkR35C16" localSheetId="11">'Rapport_comp_IRM_SEG_CR_128 New'!$P$35</definedName>
    <definedName name="SprkR35C16" localSheetId="3">Rapport_comp_IRM_Threshold!$P$35</definedName>
    <definedName name="SprkR35C21" localSheetId="7">'Rapport_comp_IRM_BIN_128 New'!$U$35</definedName>
    <definedName name="SprkR35C21" localSheetId="5">Rapport_comp_IRM_CR_256!$U$35</definedName>
    <definedName name="SprkR35C21" localSheetId="9">Rapport_comp_IRM_EROD_128new!$U$35</definedName>
    <definedName name="SprkR35C21" localSheetId="11">'Rapport_comp_IRM_SEG_CR_128 New'!$U$35</definedName>
    <definedName name="SprkR35C21" localSheetId="3">Rapport_comp_IRM_Threshold!$U$35</definedName>
    <definedName name="SprkR35C25" localSheetId="7">'Rapport_comp_IRM_BIN_128 New'!$Y$35</definedName>
    <definedName name="SprkR35C25" localSheetId="5">Rapport_comp_IRM_CR_256!$Y$35</definedName>
    <definedName name="SprkR35C25" localSheetId="9">Rapport_comp_IRM_EROD_128new!$Y$35</definedName>
    <definedName name="SprkR35C25" localSheetId="11">'Rapport_comp_IRM_SEG_CR_128 New'!$Y$35</definedName>
    <definedName name="SprkR35C25" localSheetId="3">Rapport_comp_IRM_Threshold!$Y$35</definedName>
    <definedName name="SprkR35C4" localSheetId="7">'Rapport_comp_IRM_BIN_128 New'!$D$33</definedName>
    <definedName name="SprkR35C4" localSheetId="5">Rapport_comp_IRM_CR_256!$D$33</definedName>
    <definedName name="SprkR35C4" localSheetId="9">Rapport_comp_IRM_EROD_128new!$D$33</definedName>
    <definedName name="SprkR35C4" localSheetId="11">'Rapport_comp_IRM_SEG_CR_128 New'!$D$33</definedName>
    <definedName name="SprkR35C4" localSheetId="3">Rapport_comp_IRM_Threshold!$D$33</definedName>
    <definedName name="SprkR35C5" localSheetId="7">'Rapport_comp_IRM_BIN_128 New'!$E$33</definedName>
    <definedName name="SprkR35C5" localSheetId="5">Rapport_comp_IRM_CR_256!$E$33</definedName>
    <definedName name="SprkR35C5" localSheetId="9">Rapport_comp_IRM_EROD_128new!$E$33</definedName>
    <definedName name="SprkR35C5" localSheetId="11">'Rapport_comp_IRM_SEG_CR_128 New'!$E$33</definedName>
    <definedName name="SprkR35C5" localSheetId="3">Rapport_comp_IRM_Threshold!$E$33</definedName>
    <definedName name="SprkR35C6" localSheetId="7">'Rapport_comp_IRM_BIN_128 New'!$F$33</definedName>
    <definedName name="SprkR35C6" localSheetId="5">Rapport_comp_IRM_CR_256!$F$33</definedName>
    <definedName name="SprkR35C6" localSheetId="9">Rapport_comp_IRM_EROD_128new!$F$33</definedName>
    <definedName name="SprkR35C6" localSheetId="11">'Rapport_comp_IRM_SEG_CR_128 New'!$F$33</definedName>
    <definedName name="SprkR35C6" localSheetId="3">Rapport_comp_IRM_Threshold!$F$33</definedName>
    <definedName name="SprkR35C7" localSheetId="7">'Rapport_comp_IRM_BIN_128 New'!$G$33</definedName>
    <definedName name="SprkR35C7" localSheetId="5">Rapport_comp_IRM_CR_256!$G$33</definedName>
    <definedName name="SprkR35C7" localSheetId="9">Rapport_comp_IRM_EROD_128new!$G$33</definedName>
    <definedName name="SprkR35C7" localSheetId="11">'Rapport_comp_IRM_SEG_CR_128 New'!$G$33</definedName>
    <definedName name="SprkR35C7" localSheetId="3">Rapport_comp_IRM_Threshold!$G$33</definedName>
    <definedName name="SprkR35C8" localSheetId="7">'Rapport_comp_IRM_BIN_128 New'!$H$33</definedName>
    <definedName name="SprkR35C8" localSheetId="5">Rapport_comp_IRM_CR_256!$H$33</definedName>
    <definedName name="SprkR35C8" localSheetId="9">Rapport_comp_IRM_EROD_128new!$H$33</definedName>
    <definedName name="SprkR35C8" localSheetId="11">'Rapport_comp_IRM_SEG_CR_128 New'!$H$33</definedName>
    <definedName name="SprkR35C8" localSheetId="3">Rapport_comp_IRM_Threshold!$H$33</definedName>
    <definedName name="SprkR35C9" localSheetId="7">'Rapport_comp_IRM_BIN_128 New'!$I$33</definedName>
    <definedName name="SprkR35C9" localSheetId="5">Rapport_comp_IRM_CR_256!$I$33</definedName>
    <definedName name="SprkR35C9" localSheetId="9">Rapport_comp_IRM_EROD_128new!$I$33</definedName>
    <definedName name="SprkR35C9" localSheetId="11">'Rapport_comp_IRM_SEG_CR_128 New'!$I$33</definedName>
    <definedName name="SprkR35C9" localSheetId="3">Rapport_comp_IRM_Threshold!$I$33</definedName>
    <definedName name="SprkR36C10" localSheetId="7">'Rapport_comp_IRM_BIN_128 New'!$J$34</definedName>
    <definedName name="SprkR36C10" localSheetId="5">Rapport_comp_IRM_CR_256!$J$34</definedName>
    <definedName name="SprkR36C10" localSheetId="9">Rapport_comp_IRM_EROD_128new!$J$34</definedName>
    <definedName name="SprkR36C10" localSheetId="11">'Rapport_comp_IRM_SEG_CR_128 New'!$J$34</definedName>
    <definedName name="SprkR36C10" localSheetId="3">Rapport_comp_IRM_Threshold!$J$34</definedName>
    <definedName name="SprkR36C12" localSheetId="7">'Rapport_comp_IRM_BIN_128 New'!$L$36</definedName>
    <definedName name="SprkR36C12" localSheetId="5">Rapport_comp_IRM_CR_256!$L$36</definedName>
    <definedName name="SprkR36C12" localSheetId="9">Rapport_comp_IRM_EROD_128new!$L$36</definedName>
    <definedName name="SprkR36C12" localSheetId="11">'Rapport_comp_IRM_SEG_CR_128 New'!$L$36</definedName>
    <definedName name="SprkR36C12" localSheetId="3">Rapport_comp_IRM_Threshold!$L$36</definedName>
    <definedName name="SprkR36C16" localSheetId="7">'Rapport_comp_IRM_BIN_128 New'!$P$36</definedName>
    <definedName name="SprkR36C16" localSheetId="5">Rapport_comp_IRM_CR_256!$P$36</definedName>
    <definedName name="SprkR36C16" localSheetId="9">Rapport_comp_IRM_EROD_128new!$P$36</definedName>
    <definedName name="SprkR36C16" localSheetId="11">'Rapport_comp_IRM_SEG_CR_128 New'!$P$36</definedName>
    <definedName name="SprkR36C16" localSheetId="3">Rapport_comp_IRM_Threshold!$P$36</definedName>
    <definedName name="SprkR36C21" localSheetId="7">'Rapport_comp_IRM_BIN_128 New'!$U$36</definedName>
    <definedName name="SprkR36C21" localSheetId="5">Rapport_comp_IRM_CR_256!$U$36</definedName>
    <definedName name="SprkR36C21" localSheetId="9">Rapport_comp_IRM_EROD_128new!$U$36</definedName>
    <definedName name="SprkR36C21" localSheetId="11">'Rapport_comp_IRM_SEG_CR_128 New'!$U$36</definedName>
    <definedName name="SprkR36C21" localSheetId="3">Rapport_comp_IRM_Threshold!$U$36</definedName>
    <definedName name="SprkR36C25" localSheetId="7">'Rapport_comp_IRM_BIN_128 New'!$Y$36</definedName>
    <definedName name="SprkR36C25" localSheetId="5">Rapport_comp_IRM_CR_256!$Y$36</definedName>
    <definedName name="SprkR36C25" localSheetId="9">Rapport_comp_IRM_EROD_128new!$Y$36</definedName>
    <definedName name="SprkR36C25" localSheetId="11">'Rapport_comp_IRM_SEG_CR_128 New'!$Y$36</definedName>
    <definedName name="SprkR36C25" localSheetId="3">Rapport_comp_IRM_Threshold!$Y$36</definedName>
    <definedName name="SprkR36C4" localSheetId="7">'Rapport_comp_IRM_BIN_128 New'!$D$34</definedName>
    <definedName name="SprkR36C4" localSheetId="5">Rapport_comp_IRM_CR_256!$D$34</definedName>
    <definedName name="SprkR36C4" localSheetId="9">Rapport_comp_IRM_EROD_128new!$D$34</definedName>
    <definedName name="SprkR36C4" localSheetId="11">'Rapport_comp_IRM_SEG_CR_128 New'!$D$34</definedName>
    <definedName name="SprkR36C4" localSheetId="3">Rapport_comp_IRM_Threshold!$D$34</definedName>
    <definedName name="SprkR36C5" localSheetId="7">'Rapport_comp_IRM_BIN_128 New'!$E$34</definedName>
    <definedName name="SprkR36C5" localSheetId="5">Rapport_comp_IRM_CR_256!$E$34</definedName>
    <definedName name="SprkR36C5" localSheetId="9">Rapport_comp_IRM_EROD_128new!$E$34</definedName>
    <definedName name="SprkR36C5" localSheetId="11">'Rapport_comp_IRM_SEG_CR_128 New'!$E$34</definedName>
    <definedName name="SprkR36C5" localSheetId="3">Rapport_comp_IRM_Threshold!$E$34</definedName>
    <definedName name="SprkR36C6" localSheetId="7">'Rapport_comp_IRM_BIN_128 New'!$F$34</definedName>
    <definedName name="SprkR36C6" localSheetId="5">Rapport_comp_IRM_CR_256!$F$34</definedName>
    <definedName name="SprkR36C6" localSheetId="9">Rapport_comp_IRM_EROD_128new!$F$34</definedName>
    <definedName name="SprkR36C6" localSheetId="11">'Rapport_comp_IRM_SEG_CR_128 New'!$F$34</definedName>
    <definedName name="SprkR36C6" localSheetId="3">Rapport_comp_IRM_Threshold!$F$34</definedName>
    <definedName name="SprkR36C7" localSheetId="7">'Rapport_comp_IRM_BIN_128 New'!$G$34</definedName>
    <definedName name="SprkR36C7" localSheetId="5">Rapport_comp_IRM_CR_256!$G$34</definedName>
    <definedName name="SprkR36C7" localSheetId="9">Rapport_comp_IRM_EROD_128new!$G$34</definedName>
    <definedName name="SprkR36C7" localSheetId="11">'Rapport_comp_IRM_SEG_CR_128 New'!$G$34</definedName>
    <definedName name="SprkR36C7" localSheetId="3">Rapport_comp_IRM_Threshold!$G$34</definedName>
    <definedName name="SprkR36C8" localSheetId="7">'Rapport_comp_IRM_BIN_128 New'!$H$34</definedName>
    <definedName name="SprkR36C8" localSheetId="5">Rapport_comp_IRM_CR_256!$H$34</definedName>
    <definedName name="SprkR36C8" localSheetId="9">Rapport_comp_IRM_EROD_128new!$H$34</definedName>
    <definedName name="SprkR36C8" localSheetId="11">'Rapport_comp_IRM_SEG_CR_128 New'!$H$34</definedName>
    <definedName name="SprkR36C8" localSheetId="3">Rapport_comp_IRM_Threshold!$H$34</definedName>
    <definedName name="SprkR36C9" localSheetId="7">'Rapport_comp_IRM_BIN_128 New'!$I$34</definedName>
    <definedName name="SprkR36C9" localSheetId="5">Rapport_comp_IRM_CR_256!$I$34</definedName>
    <definedName name="SprkR36C9" localSheetId="9">Rapport_comp_IRM_EROD_128new!$I$34</definedName>
    <definedName name="SprkR36C9" localSheetId="11">'Rapport_comp_IRM_SEG_CR_128 New'!$I$34</definedName>
    <definedName name="SprkR36C9" localSheetId="3">Rapport_comp_IRM_Threshold!$I$34</definedName>
    <definedName name="SprkR37C12" localSheetId="7">'Rapport_comp_IRM_BIN_128 New'!$L$37</definedName>
    <definedName name="SprkR37C12" localSheetId="5">Rapport_comp_IRM_CR_256!$L$37</definedName>
    <definedName name="SprkR37C12" localSheetId="9">Rapport_comp_IRM_EROD_128new!$L$37</definedName>
    <definedName name="SprkR37C12" localSheetId="11">'Rapport_comp_IRM_SEG_CR_128 New'!$L$37</definedName>
    <definedName name="SprkR37C50" localSheetId="13">'IRM S1-Seg CR_publi-ICIP'!#REF!</definedName>
    <definedName name="SprkR38C12" localSheetId="7">'Rapport_comp_IRM_BIN_128 New'!$L$38</definedName>
    <definedName name="SprkR38C12" localSheetId="5">Rapport_comp_IRM_CR_256!$L$38</definedName>
    <definedName name="SprkR38C12" localSheetId="9">Rapport_comp_IRM_EROD_128new!$L$38</definedName>
    <definedName name="SprkR38C12" localSheetId="11">'Rapport_comp_IRM_SEG_CR_128 New'!$L$38</definedName>
    <definedName name="SprkR3C34" localSheetId="12">'etude IRM'!$AI$3</definedName>
    <definedName name="SprkR3C35" localSheetId="12">'etude IRM'!$AI$3</definedName>
    <definedName name="SprkR3C35" localSheetId="13">'IRM S1-Seg CR_publi-ICIP'!$AI$3</definedName>
    <definedName name="SprkR3C35" localSheetId="15">'IRM-SEGCR_meme_result_PubliICIP'!$AI$3</definedName>
    <definedName name="SprkR3C38" localSheetId="12">'etude IRM'!$AL$3</definedName>
    <definedName name="SprkR3C38" localSheetId="13">'IRM S1-Seg CR_publi-ICIP'!$AL$3</definedName>
    <definedName name="SprkR3C38" localSheetId="15">'IRM-SEGCR_meme_result_PubliICIP'!$AL$3</definedName>
    <definedName name="SprkR3C41" localSheetId="12">'etude IRM'!$AP$3</definedName>
    <definedName name="SprkR3C42" localSheetId="12">'etude IRM'!$AP$3</definedName>
    <definedName name="SprkR3C42" localSheetId="13">'IRM S1-Seg CR_publi-ICIP'!$AP$3</definedName>
    <definedName name="SprkR3C42" localSheetId="15">'IRM-SEGCR_meme_result_PubliICIP'!$AP$3</definedName>
    <definedName name="SprkR3C43" localSheetId="13">'IRM S1-Seg CR_publi-ICIP'!$AI$3</definedName>
    <definedName name="SprkR3C50" localSheetId="13">'IRM S1-Seg CR_publi-ICIP'!$AP$3</definedName>
    <definedName name="SprkR44C12" localSheetId="7">'Rapport_comp_IRM_BIN_128 New'!#REF!</definedName>
    <definedName name="SprkR44C12" localSheetId="5">Rapport_comp_IRM_CR_256!#REF!</definedName>
    <definedName name="SprkR44C12" localSheetId="9">Rapport_comp_IRM_EROD_128new!#REF!</definedName>
    <definedName name="SprkR44C12" localSheetId="11">'Rapport_comp_IRM_SEG_CR_128 New'!#REF!</definedName>
    <definedName name="SprkR44C16" localSheetId="7">'Rapport_comp_IRM_BIN_128 New'!#REF!</definedName>
    <definedName name="SprkR44C16" localSheetId="5">Rapport_comp_IRM_CR_256!#REF!</definedName>
    <definedName name="SprkR44C16" localSheetId="9">Rapport_comp_IRM_EROD_128new!#REF!</definedName>
    <definedName name="SprkR44C16" localSheetId="11">'Rapport_comp_IRM_SEG_CR_128 New'!#REF!</definedName>
    <definedName name="SprkR44C21" localSheetId="7">'Rapport_comp_IRM_BIN_128 New'!#REF!</definedName>
    <definedName name="SprkR44C21" localSheetId="5">Rapport_comp_IRM_CR_256!#REF!</definedName>
    <definedName name="SprkR44C21" localSheetId="9">Rapport_comp_IRM_EROD_128new!#REF!</definedName>
    <definedName name="SprkR44C21" localSheetId="11">'Rapport_comp_IRM_SEG_CR_128 New'!#REF!</definedName>
    <definedName name="SprkR44C25" localSheetId="7">'Rapport_comp_IRM_BIN_128 New'!#REF!</definedName>
    <definedName name="SprkR44C25" localSheetId="5">Rapport_comp_IRM_CR_256!#REF!</definedName>
    <definedName name="SprkR44C25" localSheetId="9">Rapport_comp_IRM_EROD_128new!#REF!</definedName>
    <definedName name="SprkR44C25" localSheetId="11">'Rapport_comp_IRM_SEG_CR_128 New'!#REF!</definedName>
    <definedName name="SprkR45C12" localSheetId="7">'Rapport_comp_IRM_BIN_128 New'!#REF!</definedName>
    <definedName name="SprkR45C12" localSheetId="5">Rapport_comp_IRM_CR_256!#REF!</definedName>
    <definedName name="SprkR45C12" localSheetId="9">Rapport_comp_IRM_EROD_128new!#REF!</definedName>
    <definedName name="SprkR45C12" localSheetId="11">'Rapport_comp_IRM_SEG_CR_128 New'!#REF!</definedName>
    <definedName name="SprkR45C16" localSheetId="7">'Rapport_comp_IRM_BIN_128 New'!#REF!</definedName>
    <definedName name="SprkR45C16" localSheetId="5">Rapport_comp_IRM_CR_256!#REF!</definedName>
    <definedName name="SprkR45C16" localSheetId="9">Rapport_comp_IRM_EROD_128new!#REF!</definedName>
    <definedName name="SprkR45C16" localSheetId="11">'Rapport_comp_IRM_SEG_CR_128 New'!#REF!</definedName>
    <definedName name="SprkR45C21" localSheetId="7">'Rapport_comp_IRM_BIN_128 New'!#REF!</definedName>
    <definedName name="SprkR45C21" localSheetId="5">Rapport_comp_IRM_CR_256!#REF!</definedName>
    <definedName name="SprkR45C21" localSheetId="9">Rapport_comp_IRM_EROD_128new!#REF!</definedName>
    <definedName name="SprkR45C21" localSheetId="11">'Rapport_comp_IRM_SEG_CR_128 New'!#REF!</definedName>
    <definedName name="SprkR45C25" localSheetId="7">'Rapport_comp_IRM_BIN_128 New'!#REF!</definedName>
    <definedName name="SprkR45C25" localSheetId="5">Rapport_comp_IRM_CR_256!#REF!</definedName>
    <definedName name="SprkR45C25" localSheetId="9">Rapport_comp_IRM_EROD_128new!#REF!</definedName>
    <definedName name="SprkR45C25" localSheetId="11">'Rapport_comp_IRM_SEG_CR_128 New'!#REF!</definedName>
    <definedName name="SprkR49C12" localSheetId="7">'Rapport_comp_IRM_BIN_128 New'!#REF!</definedName>
    <definedName name="SprkR49C12" localSheetId="5">Rapport_comp_IRM_CR_256!#REF!</definedName>
    <definedName name="SprkR49C12" localSheetId="9">Rapport_comp_IRM_EROD_128new!#REF!</definedName>
    <definedName name="SprkR49C12" localSheetId="11">'Rapport_comp_IRM_SEG_CR_128 New'!#REF!</definedName>
    <definedName name="SprkR49C16" localSheetId="7">'Rapport_comp_IRM_BIN_128 New'!#REF!</definedName>
    <definedName name="SprkR49C16" localSheetId="5">Rapport_comp_IRM_CR_256!#REF!</definedName>
    <definedName name="SprkR49C16" localSheetId="9">Rapport_comp_IRM_EROD_128new!#REF!</definedName>
    <definedName name="SprkR49C16" localSheetId="11">'Rapport_comp_IRM_SEG_CR_128 New'!#REF!</definedName>
    <definedName name="SprkR49C21" localSheetId="7">'Rapport_comp_IRM_BIN_128 New'!#REF!</definedName>
    <definedName name="SprkR49C21" localSheetId="5">Rapport_comp_IRM_CR_256!#REF!</definedName>
    <definedName name="SprkR49C21" localSheetId="9">Rapport_comp_IRM_EROD_128new!#REF!</definedName>
    <definedName name="SprkR49C21" localSheetId="11">'Rapport_comp_IRM_SEG_CR_128 New'!#REF!</definedName>
    <definedName name="SprkR49C25" localSheetId="7">'Rapport_comp_IRM_BIN_128 New'!#REF!</definedName>
    <definedName name="SprkR49C25" localSheetId="5">Rapport_comp_IRM_CR_256!#REF!</definedName>
    <definedName name="SprkR49C25" localSheetId="9">Rapport_comp_IRM_EROD_128new!#REF!</definedName>
    <definedName name="SprkR49C25" localSheetId="11">'Rapport_comp_IRM_SEG_CR_128 New'!#REF!</definedName>
    <definedName name="SprkR4C35" localSheetId="12">'etude IRM'!$AI$4</definedName>
    <definedName name="SprkR4C35" localSheetId="13">'IRM S1-Seg CR_publi-ICIP'!$AI$4</definedName>
    <definedName name="SprkR4C35" localSheetId="15">'IRM-SEGCR_meme_result_PubliICIP'!$AI$4</definedName>
    <definedName name="SprkR4C38" localSheetId="12">'etude IRM'!$AL$4</definedName>
    <definedName name="SprkR4C38" localSheetId="13">'IRM S1-Seg CR_publi-ICIP'!$AL$4</definedName>
    <definedName name="SprkR4C38" localSheetId="15">'IRM-SEGCR_meme_result_PubliICIP'!$AL$4</definedName>
    <definedName name="SprkR4C41" localSheetId="12">'etude IRM'!$AP$4</definedName>
    <definedName name="SprkR4C42" localSheetId="12">'etude IRM'!$AP$4</definedName>
    <definedName name="SprkR4C42" localSheetId="13">'IRM S1-Seg CR_publi-ICIP'!$AP$4</definedName>
    <definedName name="SprkR4C42" localSheetId="15">'IRM-SEGCR_meme_result_PubliICIP'!$AP$4</definedName>
    <definedName name="SprkR4C43" localSheetId="13">'IRM S1-Seg CR_publi-ICIP'!$AI$4</definedName>
    <definedName name="SprkR4C46" localSheetId="13">'IRM S1-Seg CR_publi-ICIP'!$AL$4</definedName>
    <definedName name="SprkR50C12" localSheetId="7">'Rapport_comp_IRM_BIN_128 New'!#REF!</definedName>
    <definedName name="SprkR50C12" localSheetId="5">Rapport_comp_IRM_CR_256!#REF!</definedName>
    <definedName name="SprkR50C12" localSheetId="9">Rapport_comp_IRM_EROD_128new!#REF!</definedName>
    <definedName name="SprkR50C12" localSheetId="11">'Rapport_comp_IRM_SEG_CR_128 New'!#REF!</definedName>
    <definedName name="SprkR50C16" localSheetId="7">'Rapport_comp_IRM_BIN_128 New'!#REF!</definedName>
    <definedName name="SprkR50C16" localSheetId="5">Rapport_comp_IRM_CR_256!#REF!</definedName>
    <definedName name="SprkR50C16" localSheetId="9">Rapport_comp_IRM_EROD_128new!#REF!</definedName>
    <definedName name="SprkR50C16" localSheetId="11">'Rapport_comp_IRM_SEG_CR_128 New'!#REF!</definedName>
    <definedName name="SprkR50C21" localSheetId="7">'Rapport_comp_IRM_BIN_128 New'!#REF!</definedName>
    <definedName name="SprkR50C21" localSheetId="5">Rapport_comp_IRM_CR_256!#REF!</definedName>
    <definedName name="SprkR50C21" localSheetId="9">Rapport_comp_IRM_EROD_128new!#REF!</definedName>
    <definedName name="SprkR50C21" localSheetId="11">'Rapport_comp_IRM_SEG_CR_128 New'!#REF!</definedName>
    <definedName name="SprkR50C25" localSheetId="7">'Rapport_comp_IRM_BIN_128 New'!#REF!</definedName>
    <definedName name="SprkR50C25" localSheetId="5">Rapport_comp_IRM_CR_256!#REF!</definedName>
    <definedName name="SprkR50C25" localSheetId="9">Rapport_comp_IRM_EROD_128new!#REF!</definedName>
    <definedName name="SprkR50C25" localSheetId="11">'Rapport_comp_IRM_SEG_CR_128 New'!#REF!</definedName>
    <definedName name="SprkR54C12" localSheetId="7">'Rapport_comp_IRM_BIN_128 New'!#REF!</definedName>
    <definedName name="SprkR54C12" localSheetId="5">Rapport_comp_IRM_CR_256!#REF!</definedName>
    <definedName name="SprkR54C12" localSheetId="9">Rapport_comp_IRM_EROD_128new!#REF!</definedName>
    <definedName name="SprkR54C12" localSheetId="11">'Rapport_comp_IRM_SEG_CR_128 New'!#REF!</definedName>
    <definedName name="SprkR54C16" localSheetId="7">'Rapport_comp_IRM_BIN_128 New'!#REF!</definedName>
    <definedName name="SprkR54C16" localSheetId="5">Rapport_comp_IRM_CR_256!#REF!</definedName>
    <definedName name="SprkR54C16" localSheetId="9">Rapport_comp_IRM_EROD_128new!#REF!</definedName>
    <definedName name="SprkR54C16" localSheetId="11">'Rapport_comp_IRM_SEG_CR_128 New'!#REF!</definedName>
    <definedName name="SprkR54C21" localSheetId="7">'Rapport_comp_IRM_BIN_128 New'!#REF!</definedName>
    <definedName name="SprkR54C21" localSheetId="5">Rapport_comp_IRM_CR_256!#REF!</definedName>
    <definedName name="SprkR54C21" localSheetId="9">Rapport_comp_IRM_EROD_128new!#REF!</definedName>
    <definedName name="SprkR54C21" localSheetId="11">'Rapport_comp_IRM_SEG_CR_128 New'!#REF!</definedName>
    <definedName name="SprkR54C25" localSheetId="7">'Rapport_comp_IRM_BIN_128 New'!#REF!</definedName>
    <definedName name="SprkR54C25" localSheetId="5">Rapport_comp_IRM_CR_256!#REF!</definedName>
    <definedName name="SprkR54C25" localSheetId="9">Rapport_comp_IRM_EROD_128new!#REF!</definedName>
    <definedName name="SprkR54C25" localSheetId="11">'Rapport_comp_IRM_SEG_CR_128 New'!#REF!</definedName>
    <definedName name="SprkR55C12" localSheetId="7">'Rapport_comp_IRM_BIN_128 New'!#REF!</definedName>
    <definedName name="SprkR55C12" localSheetId="5">Rapport_comp_IRM_CR_256!#REF!</definedName>
    <definedName name="SprkR55C12" localSheetId="9">Rapport_comp_IRM_EROD_128new!#REF!</definedName>
    <definedName name="SprkR55C12" localSheetId="11">'Rapport_comp_IRM_SEG_CR_128 New'!#REF!</definedName>
    <definedName name="SprkR55C16" localSheetId="7">'Rapport_comp_IRM_BIN_128 New'!#REF!</definedName>
    <definedName name="SprkR55C16" localSheetId="5">Rapport_comp_IRM_CR_256!#REF!</definedName>
    <definedName name="SprkR55C16" localSheetId="9">Rapport_comp_IRM_EROD_128new!#REF!</definedName>
    <definedName name="SprkR55C16" localSheetId="11">'Rapport_comp_IRM_SEG_CR_128 New'!#REF!</definedName>
    <definedName name="SprkR55C21" localSheetId="7">'Rapport_comp_IRM_BIN_128 New'!#REF!</definedName>
    <definedName name="SprkR55C21" localSheetId="5">Rapport_comp_IRM_CR_256!#REF!</definedName>
    <definedName name="SprkR55C21" localSheetId="9">Rapport_comp_IRM_EROD_128new!#REF!</definedName>
    <definedName name="SprkR55C21" localSheetId="11">'Rapport_comp_IRM_SEG_CR_128 New'!#REF!</definedName>
    <definedName name="SprkR55C25" localSheetId="7">'Rapport_comp_IRM_BIN_128 New'!#REF!</definedName>
    <definedName name="SprkR55C25" localSheetId="5">Rapport_comp_IRM_CR_256!#REF!</definedName>
    <definedName name="SprkR55C25" localSheetId="9">Rapport_comp_IRM_EROD_128new!#REF!</definedName>
    <definedName name="SprkR55C25" localSheetId="11">'Rapport_comp_IRM_SEG_CR_128 New'!#REF!</definedName>
    <definedName name="SprkR58C4" localSheetId="7">'Rapport_comp_IRM_BIN_128 New'!$D$80</definedName>
    <definedName name="SprkR58C4" localSheetId="5">Rapport_comp_IRM_CR_256!$D$58</definedName>
    <definedName name="SprkR58C4" localSheetId="9">Rapport_comp_IRM_EROD_128new!$D$80</definedName>
    <definedName name="SprkR58C4" localSheetId="11">'Rapport_comp_IRM_SEG_CR_128 New'!$D$77</definedName>
    <definedName name="SprkR58C4" localSheetId="3">Rapport_comp_IRM_Threshold!$D$58</definedName>
    <definedName name="SprkR59C4" localSheetId="7">'Rapport_comp_IRM_BIN_128 New'!$D$81</definedName>
    <definedName name="SprkR59C4" localSheetId="5">Rapport_comp_IRM_CR_256!$D$59</definedName>
    <definedName name="SprkR59C4" localSheetId="9">Rapport_comp_IRM_EROD_128new!$D$81</definedName>
    <definedName name="SprkR59C4" localSheetId="11">'Rapport_comp_IRM_SEG_CR_128 New'!$D$78</definedName>
    <definedName name="SprkR59C4" localSheetId="3">Rapport_comp_IRM_Threshold!$D$59</definedName>
    <definedName name="SprkR5C41" localSheetId="12">'etude IRM'!$AP$5</definedName>
    <definedName name="SprkR5C42" localSheetId="12">'etude IRM'!$AP$5</definedName>
    <definedName name="SprkR5C42" localSheetId="13">'IRM S1-Seg CR_publi-ICIP'!$AP$5</definedName>
    <definedName name="SprkR5C42" localSheetId="15">'IRM-SEGCR_meme_result_PubliICIP'!$AP$5</definedName>
    <definedName name="SprkR5C50" localSheetId="13">'IRM S1-Seg CR_publi-ICIP'!$AP$5</definedName>
    <definedName name="SprkR60C4" localSheetId="7">'Rapport_comp_IRM_BIN_128 New'!$D$82</definedName>
    <definedName name="SprkR60C4" localSheetId="5">Rapport_comp_IRM_CR_256!$D$60</definedName>
    <definedName name="SprkR60C4" localSheetId="9">Rapport_comp_IRM_EROD_128new!$D$82</definedName>
    <definedName name="SprkR60C4" localSheetId="11">'Rapport_comp_IRM_SEG_CR_128 New'!$D$79</definedName>
    <definedName name="SprkR60C4" localSheetId="3">Rapport_comp_IRM_Threshold!$D$60</definedName>
    <definedName name="SprkR61C4" localSheetId="7">'Rapport_comp_IRM_BIN_128 New'!$D$81</definedName>
    <definedName name="SprkR61C4" localSheetId="5">Rapport_comp_IRM_CR_256!$D$59</definedName>
    <definedName name="SprkR61C4" localSheetId="9">Rapport_comp_IRM_EROD_128new!$D$81</definedName>
    <definedName name="SprkR61C4" localSheetId="11">'Rapport_comp_IRM_SEG_CR_128 New'!$D$78</definedName>
    <definedName name="SprkR61C4" localSheetId="3">Rapport_comp_IRM_Threshold!$D$59</definedName>
    <definedName name="SprkR62C4" localSheetId="7">'Rapport_comp_IRM_BIN_128 New'!$D$82</definedName>
    <definedName name="SprkR62C4" localSheetId="5">Rapport_comp_IRM_CR_256!$D$60</definedName>
    <definedName name="SprkR62C4" localSheetId="9">Rapport_comp_IRM_EROD_128new!$D$82</definedName>
    <definedName name="SprkR62C4" localSheetId="11">'Rapport_comp_IRM_SEG_CR_128 New'!$D$79</definedName>
    <definedName name="SprkR62C4" localSheetId="3">Rapport_comp_IRM_Threshold!$D$60</definedName>
    <definedName name="SprkR6C35" localSheetId="12">'etude IRM'!$AI$6</definedName>
    <definedName name="SprkR6C35" localSheetId="13">'IRM S1-Seg CR_publi-ICIP'!$AI$6</definedName>
    <definedName name="SprkR6C35" localSheetId="15">'IRM-SEGCR_meme_result_PubliICIP'!$AI$6</definedName>
    <definedName name="SprkR6C38" localSheetId="12">'etude IRM'!$AL$6</definedName>
    <definedName name="SprkR6C38" localSheetId="13">'IRM S1-Seg CR_publi-ICIP'!$AL$6</definedName>
    <definedName name="SprkR6C38" localSheetId="15">'IRM-SEGCR_meme_result_PubliICIP'!$AL$6</definedName>
    <definedName name="SprkR6C43" localSheetId="13">'IRM S1-Seg CR_publi-ICIP'!$AI$6</definedName>
    <definedName name="SprkR79C4" localSheetId="11">'Rapport_comp_IRM_SEG_CR_128 New'!$D$79</definedName>
    <definedName name="SprkR7C35" localSheetId="12">'etude IRM'!$AI$7</definedName>
    <definedName name="SprkR7C35" localSheetId="13">'IRM S1-Seg CR_publi-ICIP'!$AI$7</definedName>
    <definedName name="SprkR7C35" localSheetId="15">'IRM-SEGCR_meme_result_PubliICIP'!$AI$7</definedName>
    <definedName name="SprkR7C38" localSheetId="12">'etude IRM'!$AL$7</definedName>
    <definedName name="SprkR7C38" localSheetId="13">'IRM S1-Seg CR_publi-ICIP'!$AL$7</definedName>
    <definedName name="SprkR7C38" localSheetId="15">'IRM-SEGCR_meme_result_PubliICIP'!$AL$7</definedName>
    <definedName name="SprkR7C41" localSheetId="12">'etude IRM'!$AP$7</definedName>
    <definedName name="SprkR7C42" localSheetId="12">'etude IRM'!$AP$7</definedName>
    <definedName name="SprkR7C42" localSheetId="13">'IRM S1-Seg CR_publi-ICIP'!$AP$7</definedName>
    <definedName name="SprkR7C42" localSheetId="15">'IRM-SEGCR_meme_result_PubliICIP'!$AP$7</definedName>
    <definedName name="SprkR7C43" localSheetId="13">'IRM S1-Seg CR_publi-ICIP'!$AI$7</definedName>
    <definedName name="SprkR7C46" localSheetId="13">'IRM S1-Seg CR_publi-ICIP'!$AL$7</definedName>
    <definedName name="SprkR7C50" localSheetId="13">'IRM S1-Seg CR_publi-ICIP'!$AP$7</definedName>
    <definedName name="SprkR82C4" localSheetId="7">'Rapport_comp_IRM_BIN_128 New'!$D$82</definedName>
    <definedName name="SprkR82C4" localSheetId="9">Rapport_comp_IRM_EROD_128new!$D$82</definedName>
    <definedName name="SprkR82C4" localSheetId="11">'Rapport_comp_IRM_SEG_CR_128 New'!$D$79</definedName>
    <definedName name="SprkR8C41" localSheetId="12">'etude IRM'!$AP$8</definedName>
    <definedName name="SprkR8C42" localSheetId="12">'etude IRM'!$AP$8</definedName>
    <definedName name="SprkR8C42" localSheetId="13">'IRM S1-Seg CR_publi-ICIP'!$AP$8</definedName>
    <definedName name="SprkR8C42" localSheetId="15">'IRM-SEGCR_meme_result_PubliICIP'!$AP$8</definedName>
    <definedName name="SprkR92C4" localSheetId="7">'Rapport_comp_IRM_BIN_128 New'!$D$81</definedName>
    <definedName name="SprkR92C4" localSheetId="9">Rapport_comp_IRM_EROD_128new!$D$81</definedName>
    <definedName name="SprkR92C4" localSheetId="11">'Rapport_comp_IRM_SEG_CR_128 New'!$D$78</definedName>
    <definedName name="SprkR93C4" localSheetId="7">'Rapport_comp_IRM_BIN_128 New'!$D$82</definedName>
    <definedName name="SprkR93C4" localSheetId="9">Rapport_comp_IRM_EROD_128new!$D$82</definedName>
    <definedName name="SprkR93C4" localSheetId="11">'Rapport_comp_IRM_SEG_CR_128 New'!$D$79</definedName>
    <definedName name="SprkR9C35" localSheetId="12">'etude IRM'!$AI$9</definedName>
    <definedName name="SprkR9C35" localSheetId="13">'IRM S1-Seg CR_publi-ICIP'!$AI$9</definedName>
    <definedName name="SprkR9C35" localSheetId="15">'IRM-SEGCR_meme_result_PubliICIP'!$AI$9</definedName>
    <definedName name="SprkR9C38" localSheetId="12">'etude IRM'!$AL$9</definedName>
    <definedName name="SprkR9C38" localSheetId="13">'IRM S1-Seg CR_publi-ICIP'!$AL$9</definedName>
    <definedName name="SprkR9C38" localSheetId="15">'IRM-SEGCR_meme_result_PubliICIP'!$AL$9</definedName>
    <definedName name="SprkR9C4" localSheetId="7">'Rapport_comp_IRM_BIN_128 New'!$D$9</definedName>
    <definedName name="SprkR9C4" localSheetId="5">Rapport_comp_IRM_CR_256!$D$9</definedName>
    <definedName name="SprkR9C4" localSheetId="9">Rapport_comp_IRM_EROD_128new!$D$9</definedName>
    <definedName name="SprkR9C4" localSheetId="11">'Rapport_comp_IRM_SEG_CR_128 New'!$D$9</definedName>
    <definedName name="SprkR9C4" localSheetId="3">Rapport_comp_IRM_Threshold!$D$9</definedName>
    <definedName name="SprkR9C41" localSheetId="12">'etude IRM'!$AP$9</definedName>
    <definedName name="SprkR9C42" localSheetId="12">'etude IRM'!$AP$9</definedName>
    <definedName name="SprkR9C42" localSheetId="13">'IRM S1-Seg CR_publi-ICIP'!$AP$9</definedName>
    <definedName name="SprkR9C42" localSheetId="15">'IRM-SEGCR_meme_result_PubliICIP'!$AP$9</definedName>
    <definedName name="SprkR9C43" localSheetId="13">'IRM S1-Seg CR_publi-ICIP'!$AI$9</definedName>
    <definedName name="SprkR9C50" localSheetId="13">'IRM S1-Seg CR_publi-ICIP'!#REF!</definedName>
  </definedNames>
  <calcPr calcId="144525"/>
</workbook>
</file>

<file path=xl/calcChain.xml><?xml version="1.0" encoding="utf-8"?>
<calcChain xmlns="http://schemas.openxmlformats.org/spreadsheetml/2006/main">
  <c r="G71" i="26" l="1"/>
  <c r="F71" i="26"/>
  <c r="E71" i="26"/>
  <c r="D71" i="26"/>
  <c r="C71" i="26"/>
  <c r="G70" i="26"/>
  <c r="F70" i="26"/>
  <c r="E70" i="26"/>
  <c r="D70" i="26"/>
  <c r="C70" i="26"/>
  <c r="G69" i="26"/>
  <c r="F69" i="26"/>
  <c r="E69" i="26"/>
  <c r="D69" i="26"/>
  <c r="C69" i="26"/>
  <c r="G68" i="26"/>
  <c r="F68" i="26"/>
  <c r="E68" i="26"/>
  <c r="D68" i="26"/>
  <c r="C68" i="26"/>
  <c r="G58" i="26"/>
  <c r="F58" i="26"/>
  <c r="E58" i="26"/>
  <c r="D58" i="26"/>
  <c r="C58" i="26"/>
  <c r="G57" i="26"/>
  <c r="F57" i="26"/>
  <c r="E57" i="26"/>
  <c r="D57" i="26"/>
  <c r="C57" i="26"/>
  <c r="G56" i="26"/>
  <c r="F56" i="26"/>
  <c r="E56" i="26"/>
  <c r="D56" i="26"/>
  <c r="C56" i="26"/>
  <c r="G55" i="26"/>
  <c r="F55" i="26"/>
  <c r="E55" i="26"/>
  <c r="D55" i="26"/>
  <c r="C55" i="26"/>
  <c r="AE35" i="26"/>
  <c r="AD35" i="26"/>
  <c r="AC35" i="26"/>
  <c r="AB35" i="26"/>
  <c r="AA35" i="26"/>
  <c r="Z35" i="26"/>
  <c r="Y35" i="26"/>
  <c r="X35" i="26"/>
  <c r="W35" i="26"/>
  <c r="V35" i="26"/>
  <c r="U35" i="26"/>
  <c r="T35" i="26"/>
  <c r="S35" i="26"/>
  <c r="R35" i="26"/>
  <c r="Q35" i="26"/>
  <c r="P35" i="26"/>
  <c r="O35" i="26"/>
  <c r="N35" i="26"/>
  <c r="M35" i="26"/>
  <c r="L35" i="26"/>
  <c r="K35" i="26"/>
  <c r="J35" i="26"/>
  <c r="I35" i="26"/>
  <c r="H35" i="26"/>
  <c r="G35" i="26"/>
  <c r="F35" i="26"/>
  <c r="E35" i="26"/>
  <c r="D35" i="26"/>
  <c r="C35" i="26"/>
  <c r="AE34" i="26"/>
  <c r="AD34" i="26"/>
  <c r="AC34" i="26"/>
  <c r="AB34" i="26"/>
  <c r="AA34" i="26"/>
  <c r="Z34" i="26"/>
  <c r="Y34" i="26"/>
  <c r="X34" i="26"/>
  <c r="W34" i="26"/>
  <c r="V34" i="26"/>
  <c r="U34" i="26"/>
  <c r="T34" i="26"/>
  <c r="S34" i="26"/>
  <c r="R34" i="26"/>
  <c r="Q34" i="26"/>
  <c r="P34" i="26"/>
  <c r="O34" i="26"/>
  <c r="N34" i="26"/>
  <c r="M34" i="26"/>
  <c r="L34" i="26"/>
  <c r="K34" i="26"/>
  <c r="J34" i="26"/>
  <c r="I34" i="26"/>
  <c r="H34" i="26"/>
  <c r="G34" i="26"/>
  <c r="F34" i="26"/>
  <c r="E34" i="26"/>
  <c r="D34" i="26"/>
  <c r="C34" i="26"/>
  <c r="AE33" i="26"/>
  <c r="AD33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P33" i="26"/>
  <c r="O33" i="26"/>
  <c r="N33" i="26"/>
  <c r="M33" i="26"/>
  <c r="L33" i="26"/>
  <c r="K33" i="26"/>
  <c r="J33" i="26"/>
  <c r="I33" i="26"/>
  <c r="H33" i="26"/>
  <c r="G33" i="26"/>
  <c r="F33" i="26"/>
  <c r="E33" i="26"/>
  <c r="D33" i="26"/>
  <c r="C33" i="26"/>
  <c r="AE32" i="26"/>
  <c r="AD32" i="26"/>
  <c r="AC32" i="26"/>
  <c r="AB32" i="26"/>
  <c r="AA32" i="26"/>
  <c r="Z32" i="26"/>
  <c r="Y32" i="26"/>
  <c r="X32" i="26"/>
  <c r="W32" i="26"/>
  <c r="V32" i="26"/>
  <c r="U32" i="26"/>
  <c r="T32" i="26"/>
  <c r="S32" i="26"/>
  <c r="R32" i="26"/>
  <c r="Q32" i="26"/>
  <c r="P32" i="26"/>
  <c r="O32" i="26"/>
  <c r="N32" i="26"/>
  <c r="M32" i="26"/>
  <c r="L32" i="26"/>
  <c r="K32" i="26"/>
  <c r="J32" i="26"/>
  <c r="I32" i="26"/>
  <c r="H32" i="26"/>
  <c r="G32" i="26"/>
  <c r="F32" i="26"/>
  <c r="E32" i="26"/>
  <c r="D32" i="26"/>
  <c r="C32" i="26"/>
  <c r="AE22" i="26"/>
  <c r="AD22" i="26"/>
  <c r="AC22" i="26"/>
  <c r="AB22" i="26"/>
  <c r="AA22" i="26"/>
  <c r="Z22" i="26"/>
  <c r="Y22" i="26"/>
  <c r="X22" i="26"/>
  <c r="W22" i="26"/>
  <c r="V22" i="26"/>
  <c r="U22" i="26"/>
  <c r="T22" i="26"/>
  <c r="S22" i="26"/>
  <c r="R22" i="26"/>
  <c r="Q22" i="26"/>
  <c r="P22" i="26"/>
  <c r="O22" i="26"/>
  <c r="N22" i="26"/>
  <c r="M22" i="26"/>
  <c r="L22" i="26"/>
  <c r="K22" i="26"/>
  <c r="J22" i="26"/>
  <c r="I22" i="26"/>
  <c r="H22" i="26"/>
  <c r="G22" i="26"/>
  <c r="F22" i="26"/>
  <c r="E22" i="26"/>
  <c r="D22" i="26"/>
  <c r="C22" i="26"/>
  <c r="AE21" i="26"/>
  <c r="AD21" i="26"/>
  <c r="AC21" i="26"/>
  <c r="AB21" i="26"/>
  <c r="AA21" i="26"/>
  <c r="Z21" i="26"/>
  <c r="Y21" i="26"/>
  <c r="X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E21" i="26"/>
  <c r="D21" i="26"/>
  <c r="C21" i="26"/>
  <c r="AE20" i="26"/>
  <c r="AD20" i="26"/>
  <c r="AC20" i="26"/>
  <c r="AB20" i="26"/>
  <c r="AA20" i="26"/>
  <c r="Z20" i="26"/>
  <c r="Y20" i="26"/>
  <c r="X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/>
  <c r="C20" i="26"/>
  <c r="AE19" i="26"/>
  <c r="AD19" i="26"/>
  <c r="AC19" i="26"/>
  <c r="AB19" i="26"/>
  <c r="AA19" i="26"/>
  <c r="Z19" i="26"/>
  <c r="Y19" i="26"/>
  <c r="X19" i="26"/>
  <c r="W19" i="26"/>
  <c r="V19" i="26"/>
  <c r="U19" i="26"/>
  <c r="T19" i="26"/>
  <c r="S19" i="26"/>
  <c r="R19" i="26"/>
  <c r="Q19" i="26"/>
  <c r="P19" i="26"/>
  <c r="O19" i="26"/>
  <c r="N19" i="26"/>
  <c r="M19" i="26"/>
  <c r="L19" i="26"/>
  <c r="K19" i="26"/>
  <c r="J19" i="26"/>
  <c r="I19" i="26"/>
  <c r="H19" i="26"/>
  <c r="G19" i="26"/>
  <c r="F19" i="26"/>
  <c r="E19" i="26"/>
  <c r="D19" i="26"/>
  <c r="C19" i="26"/>
  <c r="AP28" i="20"/>
  <c r="AP27" i="20"/>
  <c r="AI12" i="26"/>
  <c r="AL15" i="26"/>
  <c r="AL9" i="26"/>
  <c r="AL13" i="26"/>
  <c r="AI9" i="26"/>
  <c r="AL20" i="26"/>
  <c r="AI19" i="26"/>
  <c r="AL12" i="26"/>
  <c r="AL23" i="26"/>
  <c r="AI3" i="26"/>
  <c r="AI6" i="26"/>
  <c r="AI15" i="26"/>
  <c r="AL16" i="26"/>
  <c r="AL22" i="26"/>
  <c r="AL3" i="26"/>
  <c r="AI4" i="26"/>
  <c r="AI10" i="26"/>
  <c r="AI22" i="26"/>
  <c r="AL19" i="26"/>
  <c r="AI16" i="26"/>
  <c r="AL6" i="26"/>
  <c r="AI13" i="26"/>
  <c r="AL7" i="26"/>
  <c r="D36" i="20" l="1"/>
  <c r="G76" i="20"/>
  <c r="G79" i="20"/>
  <c r="F79" i="20"/>
  <c r="E79" i="20"/>
  <c r="D79" i="20"/>
  <c r="C79" i="20"/>
  <c r="G78" i="20"/>
  <c r="F78" i="20"/>
  <c r="E78" i="20"/>
  <c r="D78" i="20"/>
  <c r="C78" i="20"/>
  <c r="G77" i="20"/>
  <c r="F77" i="20"/>
  <c r="E77" i="20"/>
  <c r="D77" i="20"/>
  <c r="C77" i="20"/>
  <c r="F76" i="20"/>
  <c r="E76" i="20"/>
  <c r="D76" i="20"/>
  <c r="C76" i="20"/>
  <c r="AE39" i="20"/>
  <c r="AD39" i="20"/>
  <c r="AC39" i="20"/>
  <c r="AB39" i="20"/>
  <c r="AA39" i="20"/>
  <c r="Z39" i="20"/>
  <c r="Y39" i="20"/>
  <c r="X39" i="20"/>
  <c r="W39" i="20"/>
  <c r="V39" i="20"/>
  <c r="U39" i="20"/>
  <c r="T39" i="20"/>
  <c r="S39" i="20"/>
  <c r="R39" i="20"/>
  <c r="Q39" i="20"/>
  <c r="P39" i="20"/>
  <c r="O39" i="20"/>
  <c r="N39" i="20"/>
  <c r="M39" i="20"/>
  <c r="L39" i="20"/>
  <c r="K39" i="20"/>
  <c r="J39" i="20"/>
  <c r="I39" i="20"/>
  <c r="H39" i="20"/>
  <c r="G39" i="20"/>
  <c r="F39" i="20"/>
  <c r="E39" i="20"/>
  <c r="D39" i="20"/>
  <c r="AE38" i="20"/>
  <c r="AD38" i="20"/>
  <c r="AC38" i="20"/>
  <c r="AB38" i="20"/>
  <c r="AA38" i="20"/>
  <c r="Z38" i="20"/>
  <c r="Y38" i="20"/>
  <c r="X38" i="20"/>
  <c r="W38" i="20"/>
  <c r="V38" i="20"/>
  <c r="U38" i="20"/>
  <c r="T38" i="20"/>
  <c r="S38" i="20"/>
  <c r="R38" i="20"/>
  <c r="Q38" i="20"/>
  <c r="P38" i="20"/>
  <c r="O38" i="20"/>
  <c r="N38" i="20"/>
  <c r="M38" i="20"/>
  <c r="L38" i="20"/>
  <c r="K38" i="20"/>
  <c r="J38" i="20"/>
  <c r="I38" i="20"/>
  <c r="H38" i="20"/>
  <c r="G38" i="20"/>
  <c r="F38" i="20"/>
  <c r="E38" i="20"/>
  <c r="D38" i="20"/>
  <c r="AE37" i="20"/>
  <c r="AD37" i="20"/>
  <c r="AC37" i="20"/>
  <c r="AB37" i="20"/>
  <c r="AA37" i="20"/>
  <c r="Z37" i="20"/>
  <c r="Y37" i="20"/>
  <c r="X37" i="20"/>
  <c r="W37" i="20"/>
  <c r="V37" i="20"/>
  <c r="U37" i="20"/>
  <c r="T37" i="20"/>
  <c r="S37" i="20"/>
  <c r="R37" i="20"/>
  <c r="Q37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D37" i="20"/>
  <c r="AE36" i="20"/>
  <c r="AD36" i="20"/>
  <c r="AC36" i="20"/>
  <c r="AB36" i="20"/>
  <c r="AA36" i="20"/>
  <c r="Z36" i="20"/>
  <c r="Y36" i="20"/>
  <c r="X36" i="20"/>
  <c r="W36" i="20"/>
  <c r="V36" i="20"/>
  <c r="U36" i="20"/>
  <c r="T36" i="20"/>
  <c r="S36" i="20"/>
  <c r="R36" i="20"/>
  <c r="Q36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C39" i="20"/>
  <c r="C38" i="20"/>
  <c r="C37" i="20"/>
  <c r="C36" i="20"/>
  <c r="AP29" i="20"/>
  <c r="AP25" i="20"/>
  <c r="AP24" i="20"/>
  <c r="AP23" i="20"/>
  <c r="AP21" i="20"/>
  <c r="AP20" i="20"/>
  <c r="AP19" i="20"/>
  <c r="AP17" i="20"/>
  <c r="AP16" i="20"/>
  <c r="AP15" i="20"/>
  <c r="AP13" i="20"/>
  <c r="AP12" i="20"/>
  <c r="AP11" i="20"/>
  <c r="AP9" i="20"/>
  <c r="AP8" i="20"/>
  <c r="AP7" i="20"/>
  <c r="AP5" i="20"/>
  <c r="AP4" i="20"/>
  <c r="AP3" i="20"/>
  <c r="AI22" i="20"/>
  <c r="AI19" i="20"/>
  <c r="AI15" i="20"/>
  <c r="AI12" i="20"/>
  <c r="AI9" i="20"/>
  <c r="AI6" i="20"/>
  <c r="AI3" i="20"/>
  <c r="AP25" i="22"/>
  <c r="AP20" i="22"/>
  <c r="AP15" i="22"/>
  <c r="AP9" i="22"/>
  <c r="AP4" i="22"/>
  <c r="AL21" i="22"/>
  <c r="AL18" i="22"/>
  <c r="AL15" i="22"/>
  <c r="AL12" i="22"/>
  <c r="AL9" i="22"/>
  <c r="AL6" i="22"/>
  <c r="AL3" i="22"/>
  <c r="Y36" i="16"/>
  <c r="P36" i="16"/>
  <c r="Y31" i="16"/>
  <c r="P31" i="16"/>
  <c r="Y26" i="16"/>
  <c r="P26" i="16"/>
  <c r="U13" i="16"/>
  <c r="Y35" i="13"/>
  <c r="P35" i="13"/>
  <c r="Y30" i="13"/>
  <c r="P30" i="13"/>
  <c r="Y25" i="13"/>
  <c r="P25" i="13"/>
  <c r="D82" i="10"/>
  <c r="U36" i="10"/>
  <c r="L36" i="10"/>
  <c r="U31" i="10"/>
  <c r="L31" i="10"/>
  <c r="U26" i="10"/>
  <c r="L26" i="10"/>
  <c r="D59" i="7"/>
  <c r="U35" i="7"/>
  <c r="L35" i="7"/>
  <c r="U30" i="7"/>
  <c r="Y25" i="7"/>
  <c r="P25" i="7"/>
  <c r="L26" i="7"/>
  <c r="U13" i="7"/>
  <c r="Y35" i="3"/>
  <c r="P35" i="3"/>
  <c r="Y30" i="3"/>
  <c r="P30" i="3"/>
  <c r="Y25" i="3"/>
  <c r="P25" i="3"/>
  <c r="L30" i="10"/>
  <c r="L25" i="10"/>
  <c r="P36" i="7"/>
  <c r="P31" i="7"/>
  <c r="L31" i="7"/>
  <c r="D60" i="3"/>
  <c r="L36" i="3"/>
  <c r="L31" i="3"/>
  <c r="L26" i="3"/>
  <c r="L25" i="3"/>
  <c r="AP21" i="22"/>
  <c r="AI19" i="22"/>
  <c r="AI7" i="22"/>
  <c r="U30" i="16"/>
  <c r="L25" i="16"/>
  <c r="P31" i="13"/>
  <c r="U13" i="13"/>
  <c r="P30" i="10"/>
  <c r="D60" i="7"/>
  <c r="Y26" i="7"/>
  <c r="L19" i="7"/>
  <c r="Y31" i="3"/>
  <c r="P26" i="3"/>
  <c r="AL23" i="20"/>
  <c r="AL20" i="20"/>
  <c r="AL16" i="20"/>
  <c r="AL13" i="20"/>
  <c r="AL10" i="20"/>
  <c r="AL7" i="20"/>
  <c r="AL4" i="20"/>
  <c r="AP29" i="22"/>
  <c r="AP24" i="22"/>
  <c r="AP19" i="22"/>
  <c r="AP13" i="22"/>
  <c r="AP8" i="22"/>
  <c r="AP3" i="22"/>
  <c r="AI21" i="22"/>
  <c r="AI18" i="22"/>
  <c r="AI15" i="22"/>
  <c r="AI12" i="22"/>
  <c r="AI9" i="22"/>
  <c r="AI6" i="22"/>
  <c r="AI3" i="22"/>
  <c r="Y35" i="16"/>
  <c r="P35" i="16"/>
  <c r="Y30" i="16"/>
  <c r="P30" i="16"/>
  <c r="Y25" i="16"/>
  <c r="P25" i="16"/>
  <c r="D82" i="13"/>
  <c r="U36" i="13"/>
  <c r="L36" i="13"/>
  <c r="U31" i="13"/>
  <c r="L31" i="13"/>
  <c r="U26" i="13"/>
  <c r="L26" i="13"/>
  <c r="D81" i="10"/>
  <c r="U35" i="10"/>
  <c r="L35" i="10"/>
  <c r="U30" i="10"/>
  <c r="U25" i="10"/>
  <c r="Y36" i="7"/>
  <c r="Y31" i="7"/>
  <c r="U26" i="7"/>
  <c r="L25" i="7"/>
  <c r="U36" i="3"/>
  <c r="U31" i="3"/>
  <c r="U26" i="3"/>
  <c r="U25" i="3"/>
  <c r="AL19" i="20"/>
  <c r="AL12" i="20"/>
  <c r="AL3" i="20"/>
  <c r="AP16" i="22"/>
  <c r="AI22" i="22"/>
  <c r="AI10" i="22"/>
  <c r="D78" i="16"/>
  <c r="U35" i="16"/>
  <c r="L30" i="16"/>
  <c r="P36" i="13"/>
  <c r="Y26" i="13"/>
  <c r="P35" i="10"/>
  <c r="P25" i="10"/>
  <c r="L36" i="7"/>
  <c r="L27" i="7"/>
  <c r="AI23" i="20"/>
  <c r="AI20" i="20"/>
  <c r="AI16" i="20"/>
  <c r="AI13" i="20"/>
  <c r="AI10" i="20"/>
  <c r="AI7" i="20"/>
  <c r="AI4" i="20"/>
  <c r="AP28" i="22"/>
  <c r="AP23" i="22"/>
  <c r="AP17" i="22"/>
  <c r="AP12" i="22"/>
  <c r="AP7" i="22"/>
  <c r="AL22" i="22"/>
  <c r="AL19" i="22"/>
  <c r="AL16" i="22"/>
  <c r="AL13" i="22"/>
  <c r="AL10" i="22"/>
  <c r="AL7" i="22"/>
  <c r="AL4" i="22"/>
  <c r="D79" i="16"/>
  <c r="U36" i="16"/>
  <c r="L36" i="16"/>
  <c r="U31" i="16"/>
  <c r="L31" i="16"/>
  <c r="U26" i="16"/>
  <c r="L26" i="16"/>
  <c r="D81" i="13"/>
  <c r="U35" i="13"/>
  <c r="L35" i="13"/>
  <c r="U30" i="13"/>
  <c r="L30" i="13"/>
  <c r="U25" i="13"/>
  <c r="L25" i="13"/>
  <c r="Y36" i="10"/>
  <c r="P36" i="10"/>
  <c r="Y31" i="10"/>
  <c r="P31" i="10"/>
  <c r="Y26" i="10"/>
  <c r="P26" i="10"/>
  <c r="U13" i="10"/>
  <c r="Y35" i="7"/>
  <c r="P35" i="7"/>
  <c r="Y30" i="7"/>
  <c r="P30" i="7"/>
  <c r="U25" i="7"/>
  <c r="L30" i="7"/>
  <c r="L21" i="7"/>
  <c r="D59" i="3"/>
  <c r="U35" i="3"/>
  <c r="L35" i="3"/>
  <c r="U30" i="3"/>
  <c r="L30" i="3"/>
  <c r="AL22" i="20"/>
  <c r="AL15" i="20"/>
  <c r="AL9" i="20"/>
  <c r="AL6" i="20"/>
  <c r="AP27" i="22"/>
  <c r="AP11" i="22"/>
  <c r="AP5" i="22"/>
  <c r="AI16" i="22"/>
  <c r="AI13" i="22"/>
  <c r="AI4" i="22"/>
  <c r="L35" i="16"/>
  <c r="U25" i="16"/>
  <c r="Y36" i="13"/>
  <c r="Y31" i="13"/>
  <c r="P26" i="13"/>
  <c r="Y35" i="10"/>
  <c r="Y30" i="10"/>
  <c r="Y25" i="10"/>
  <c r="U36" i="7"/>
  <c r="U31" i="7"/>
  <c r="P26" i="7"/>
  <c r="Y36" i="3"/>
  <c r="P36" i="3"/>
  <c r="P31" i="3"/>
  <c r="Y26" i="3"/>
  <c r="U13" i="3"/>
  <c r="AL4" i="26"/>
  <c r="AI23" i="26"/>
  <c r="AL10" i="26"/>
  <c r="AI20" i="26"/>
  <c r="AI7" i="26"/>
  <c r="G62" i="20" l="1"/>
  <c r="F62" i="20"/>
  <c r="E62" i="20"/>
  <c r="D62" i="20"/>
  <c r="G61" i="20"/>
  <c r="F61" i="20"/>
  <c r="E61" i="20"/>
  <c r="D61" i="20"/>
  <c r="G60" i="20"/>
  <c r="F60" i="20"/>
  <c r="E60" i="20"/>
  <c r="D60" i="20"/>
  <c r="G59" i="20"/>
  <c r="F59" i="20"/>
  <c r="E59" i="20"/>
  <c r="D59" i="20"/>
  <c r="C62" i="20"/>
  <c r="C61" i="20"/>
  <c r="C60" i="20"/>
  <c r="C59" i="20"/>
  <c r="AE22" i="20"/>
  <c r="AD22" i="20"/>
  <c r="AC22" i="20"/>
  <c r="AB22" i="20"/>
  <c r="AA22" i="20"/>
  <c r="Z22" i="20"/>
  <c r="Y22" i="20"/>
  <c r="X22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22" i="20"/>
  <c r="C21" i="20"/>
  <c r="C20" i="20"/>
  <c r="C19" i="20"/>
  <c r="G77" i="22" l="1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C77" i="22"/>
  <c r="C76" i="22"/>
  <c r="C75" i="22"/>
  <c r="C74" i="22"/>
  <c r="G60" i="22"/>
  <c r="F60" i="22"/>
  <c r="E60" i="22"/>
  <c r="D60" i="22"/>
  <c r="G59" i="22"/>
  <c r="F59" i="22"/>
  <c r="E59" i="22"/>
  <c r="D59" i="22"/>
  <c r="G58" i="22"/>
  <c r="F58" i="22"/>
  <c r="E58" i="22"/>
  <c r="D58" i="22"/>
  <c r="G57" i="22"/>
  <c r="F57" i="22"/>
  <c r="E57" i="22"/>
  <c r="D57" i="22"/>
  <c r="C60" i="22"/>
  <c r="C59" i="22"/>
  <c r="C58" i="22"/>
  <c r="C57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Q21" i="22"/>
  <c r="P21" i="22"/>
  <c r="O21" i="22"/>
  <c r="N21" i="22"/>
  <c r="M21" i="22"/>
  <c r="L21" i="22"/>
  <c r="K21" i="22"/>
  <c r="J21" i="22"/>
  <c r="I21" i="22"/>
  <c r="H21" i="22"/>
  <c r="G21" i="22"/>
  <c r="F21" i="22"/>
  <c r="E21" i="22"/>
  <c r="D21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Q20" i="22"/>
  <c r="P20" i="22"/>
  <c r="O20" i="22"/>
  <c r="N20" i="22"/>
  <c r="M20" i="22"/>
  <c r="L20" i="22"/>
  <c r="K20" i="22"/>
  <c r="J20" i="22"/>
  <c r="I20" i="22"/>
  <c r="H20" i="22"/>
  <c r="G20" i="22"/>
  <c r="F20" i="22"/>
  <c r="E20" i="22"/>
  <c r="D20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Q19" i="22"/>
  <c r="P19" i="22"/>
  <c r="O19" i="22"/>
  <c r="N19" i="22"/>
  <c r="M19" i="22"/>
  <c r="L19" i="22"/>
  <c r="K19" i="22"/>
  <c r="J19" i="22"/>
  <c r="I19" i="22"/>
  <c r="H19" i="22"/>
  <c r="G19" i="22"/>
  <c r="F19" i="22"/>
  <c r="E19" i="22"/>
  <c r="D19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Q18" i="22"/>
  <c r="P18" i="22"/>
  <c r="O18" i="22"/>
  <c r="N18" i="22"/>
  <c r="M18" i="22"/>
  <c r="L18" i="22"/>
  <c r="K18" i="22"/>
  <c r="J18" i="22"/>
  <c r="I18" i="22"/>
  <c r="H18" i="22"/>
  <c r="G18" i="22"/>
  <c r="F18" i="22"/>
  <c r="E18" i="22"/>
  <c r="D18" i="22"/>
  <c r="C21" i="22"/>
  <c r="C20" i="22"/>
  <c r="C19" i="22"/>
  <c r="C18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Q38" i="22"/>
  <c r="P38" i="22"/>
  <c r="O38" i="22"/>
  <c r="N38" i="22"/>
  <c r="M38" i="22"/>
  <c r="L38" i="22"/>
  <c r="K38" i="22"/>
  <c r="J38" i="22"/>
  <c r="I38" i="22"/>
  <c r="H38" i="22"/>
  <c r="G38" i="22"/>
  <c r="F38" i="22"/>
  <c r="E38" i="22"/>
  <c r="D38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O37" i="22"/>
  <c r="N37" i="22"/>
  <c r="M37" i="22"/>
  <c r="L37" i="22"/>
  <c r="K37" i="22"/>
  <c r="J37" i="22"/>
  <c r="I37" i="22"/>
  <c r="H37" i="22"/>
  <c r="G37" i="22"/>
  <c r="F37" i="22"/>
  <c r="E37" i="22"/>
  <c r="D37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Q36" i="22"/>
  <c r="P36" i="22"/>
  <c r="O36" i="22"/>
  <c r="N36" i="22"/>
  <c r="M36" i="22"/>
  <c r="L36" i="22"/>
  <c r="K36" i="22"/>
  <c r="J36" i="22"/>
  <c r="I36" i="22"/>
  <c r="H36" i="22"/>
  <c r="G36" i="22"/>
  <c r="F36" i="22"/>
  <c r="E36" i="22"/>
  <c r="D36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Q35" i="22"/>
  <c r="P35" i="22"/>
  <c r="O35" i="22"/>
  <c r="N35" i="22"/>
  <c r="M35" i="22"/>
  <c r="L35" i="22"/>
  <c r="K35" i="22"/>
  <c r="J35" i="22"/>
  <c r="I35" i="22"/>
  <c r="H35" i="22"/>
  <c r="G35" i="22"/>
  <c r="F35" i="22"/>
  <c r="E35" i="22"/>
  <c r="D35" i="22"/>
  <c r="C38" i="22"/>
  <c r="C37" i="22"/>
  <c r="C36" i="22"/>
  <c r="C35" i="22"/>
  <c r="D36" i="16" l="1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G4" i="16"/>
  <c r="F36" i="16"/>
  <c r="G36" i="16"/>
  <c r="H36" i="16"/>
  <c r="I36" i="16"/>
  <c r="E37" i="16"/>
  <c r="F37" i="16"/>
  <c r="G37" i="16"/>
  <c r="H37" i="16"/>
  <c r="I37" i="16"/>
  <c r="E38" i="16"/>
  <c r="F38" i="16"/>
  <c r="G38" i="16"/>
  <c r="H38" i="16"/>
  <c r="I38" i="16"/>
  <c r="E39" i="16"/>
  <c r="F39" i="16"/>
  <c r="G39" i="16"/>
  <c r="H39" i="16"/>
  <c r="I39" i="16"/>
  <c r="E40" i="16"/>
  <c r="F40" i="16"/>
  <c r="G40" i="16"/>
  <c r="H40" i="16"/>
  <c r="I40" i="16"/>
  <c r="E41" i="16"/>
  <c r="F41" i="16"/>
  <c r="G41" i="16"/>
  <c r="H41" i="16"/>
  <c r="I41" i="16"/>
  <c r="E42" i="16"/>
  <c r="F42" i="16"/>
  <c r="G42" i="16"/>
  <c r="H42" i="16"/>
  <c r="I42" i="16"/>
  <c r="E43" i="16"/>
  <c r="F43" i="16"/>
  <c r="G43" i="16"/>
  <c r="H43" i="16"/>
  <c r="I43" i="16"/>
  <c r="E44" i="16"/>
  <c r="F44" i="16"/>
  <c r="G44" i="16"/>
  <c r="H44" i="16"/>
  <c r="I44" i="16"/>
  <c r="E45" i="16"/>
  <c r="F45" i="16"/>
  <c r="G45" i="16"/>
  <c r="H45" i="16"/>
  <c r="I45" i="16"/>
  <c r="E46" i="16"/>
  <c r="F46" i="16"/>
  <c r="G46" i="16"/>
  <c r="H46" i="16"/>
  <c r="I46" i="16"/>
  <c r="E47" i="16"/>
  <c r="F47" i="16"/>
  <c r="G47" i="16"/>
  <c r="H47" i="16"/>
  <c r="I47" i="16"/>
  <c r="E48" i="16"/>
  <c r="F48" i="16"/>
  <c r="G48" i="16"/>
  <c r="H48" i="16"/>
  <c r="I48" i="16"/>
  <c r="E49" i="16"/>
  <c r="F49" i="16"/>
  <c r="G49" i="16"/>
  <c r="H49" i="16"/>
  <c r="I49" i="16"/>
  <c r="E50" i="16"/>
  <c r="F50" i="16"/>
  <c r="G50" i="16"/>
  <c r="H50" i="16"/>
  <c r="I50" i="16"/>
  <c r="E51" i="16"/>
  <c r="F51" i="16"/>
  <c r="G51" i="16"/>
  <c r="H51" i="16"/>
  <c r="I51" i="16"/>
  <c r="E52" i="16"/>
  <c r="F52" i="16"/>
  <c r="G52" i="16"/>
  <c r="H52" i="16"/>
  <c r="I52" i="16"/>
  <c r="E53" i="16"/>
  <c r="F53" i="16"/>
  <c r="G53" i="16"/>
  <c r="H53" i="16"/>
  <c r="I53" i="16"/>
  <c r="E54" i="16"/>
  <c r="F54" i="16"/>
  <c r="G54" i="16"/>
  <c r="H54" i="16"/>
  <c r="I54" i="16"/>
  <c r="E55" i="16"/>
  <c r="F55" i="16"/>
  <c r="G55" i="16"/>
  <c r="H55" i="16"/>
  <c r="I55" i="16"/>
  <c r="E56" i="16"/>
  <c r="F56" i="16"/>
  <c r="G56" i="16"/>
  <c r="H56" i="16"/>
  <c r="I56" i="16"/>
  <c r="E57" i="16"/>
  <c r="F57" i="16"/>
  <c r="G57" i="16"/>
  <c r="H57" i="16"/>
  <c r="I57" i="16"/>
  <c r="E58" i="16"/>
  <c r="F58" i="16"/>
  <c r="G58" i="16"/>
  <c r="H58" i="16"/>
  <c r="I58" i="16"/>
  <c r="E59" i="16"/>
  <c r="F59" i="16"/>
  <c r="G59" i="16"/>
  <c r="H59" i="16"/>
  <c r="I59" i="16"/>
  <c r="E60" i="16"/>
  <c r="F60" i="16"/>
  <c r="G60" i="16"/>
  <c r="H60" i="16"/>
  <c r="I60" i="16"/>
  <c r="E61" i="16"/>
  <c r="F61" i="16"/>
  <c r="G61" i="16"/>
  <c r="H61" i="16"/>
  <c r="I61" i="16"/>
  <c r="E62" i="16"/>
  <c r="F62" i="16"/>
  <c r="G62" i="16"/>
  <c r="H62" i="16"/>
  <c r="I62" i="16"/>
  <c r="E63" i="16"/>
  <c r="F63" i="16"/>
  <c r="G63" i="16"/>
  <c r="H63" i="16"/>
  <c r="I63" i="16"/>
  <c r="E64" i="16"/>
  <c r="F64" i="16"/>
  <c r="G64" i="16"/>
  <c r="H64" i="16"/>
  <c r="I64" i="16"/>
  <c r="J64" i="16"/>
  <c r="E65" i="16"/>
  <c r="F65" i="16"/>
  <c r="G65" i="16"/>
  <c r="H65" i="16"/>
  <c r="I65" i="16"/>
  <c r="J65" i="16"/>
  <c r="J29" i="16"/>
  <c r="I29" i="16"/>
  <c r="H29" i="16"/>
  <c r="G29" i="16"/>
  <c r="F29" i="16"/>
  <c r="E29" i="16"/>
  <c r="D29" i="16"/>
  <c r="J28" i="16"/>
  <c r="J4" i="16" s="1"/>
  <c r="I28" i="16"/>
  <c r="I4" i="16" s="1"/>
  <c r="H28" i="16"/>
  <c r="H4" i="16" s="1"/>
  <c r="G28" i="16"/>
  <c r="F28" i="16"/>
  <c r="F4" i="16" s="1"/>
  <c r="E28" i="16"/>
  <c r="E4" i="16" s="1"/>
  <c r="D28" i="16"/>
  <c r="D4" i="16" s="1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D4" i="3"/>
  <c r="E4" i="3"/>
  <c r="F4" i="3"/>
  <c r="G4" i="3"/>
  <c r="H4" i="3"/>
  <c r="I4" i="3"/>
  <c r="J4" i="3"/>
  <c r="D2" i="3"/>
  <c r="E2" i="3"/>
  <c r="F2" i="3"/>
  <c r="G2" i="3"/>
  <c r="H2" i="3"/>
  <c r="I2" i="3"/>
  <c r="J2" i="3"/>
  <c r="J77" i="13"/>
  <c r="I77" i="13"/>
  <c r="H77" i="13"/>
  <c r="G77" i="13"/>
  <c r="F77" i="13"/>
  <c r="E77" i="13"/>
  <c r="J76" i="13"/>
  <c r="I76" i="13"/>
  <c r="H76" i="13"/>
  <c r="G76" i="13"/>
  <c r="F76" i="13"/>
  <c r="E76" i="13"/>
  <c r="J75" i="13"/>
  <c r="I75" i="13"/>
  <c r="H75" i="13"/>
  <c r="G75" i="13"/>
  <c r="F75" i="13"/>
  <c r="E75" i="13"/>
  <c r="J74" i="13"/>
  <c r="I74" i="13"/>
  <c r="H74" i="13"/>
  <c r="G74" i="13"/>
  <c r="F74" i="13"/>
  <c r="E74" i="13"/>
  <c r="J73" i="13"/>
  <c r="I73" i="13"/>
  <c r="H73" i="13"/>
  <c r="G73" i="13"/>
  <c r="F73" i="13"/>
  <c r="E73" i="13"/>
  <c r="J72" i="13"/>
  <c r="I72" i="13"/>
  <c r="H72" i="13"/>
  <c r="G72" i="13"/>
  <c r="F72" i="13"/>
  <c r="E72" i="13"/>
  <c r="J71" i="13"/>
  <c r="I71" i="13"/>
  <c r="H71" i="13"/>
  <c r="G71" i="13"/>
  <c r="F71" i="13"/>
  <c r="E71" i="13"/>
  <c r="D73" i="13"/>
  <c r="D77" i="13"/>
  <c r="D76" i="13"/>
  <c r="D75" i="13"/>
  <c r="D74" i="13"/>
  <c r="D72" i="13"/>
  <c r="D71" i="13"/>
  <c r="E36" i="13"/>
  <c r="F36" i="13"/>
  <c r="G36" i="13"/>
  <c r="H36" i="13"/>
  <c r="I36" i="13"/>
  <c r="E37" i="13"/>
  <c r="E31" i="13" s="1"/>
  <c r="F37" i="13"/>
  <c r="G37" i="13"/>
  <c r="H37" i="13"/>
  <c r="I37" i="13"/>
  <c r="E38" i="13"/>
  <c r="F38" i="13"/>
  <c r="G38" i="13"/>
  <c r="H38" i="13"/>
  <c r="H2" i="13" s="1"/>
  <c r="H5" i="13" s="1"/>
  <c r="I38" i="13"/>
  <c r="E39" i="13"/>
  <c r="F39" i="13"/>
  <c r="G39" i="13"/>
  <c r="G31" i="13" s="1"/>
  <c r="H39" i="13"/>
  <c r="I39" i="13"/>
  <c r="E40" i="13"/>
  <c r="F40" i="13"/>
  <c r="G40" i="13"/>
  <c r="H40" i="13"/>
  <c r="I40" i="13"/>
  <c r="E41" i="13"/>
  <c r="F41" i="13"/>
  <c r="G41" i="13"/>
  <c r="H41" i="13"/>
  <c r="I41" i="13"/>
  <c r="E42" i="13"/>
  <c r="F42" i="13"/>
  <c r="G42" i="13"/>
  <c r="H42" i="13"/>
  <c r="I42" i="13"/>
  <c r="E43" i="13"/>
  <c r="F43" i="13"/>
  <c r="G43" i="13"/>
  <c r="H43" i="13"/>
  <c r="I43" i="13"/>
  <c r="E44" i="13"/>
  <c r="F44" i="13"/>
  <c r="G44" i="13"/>
  <c r="H44" i="13"/>
  <c r="I44" i="13"/>
  <c r="E45" i="13"/>
  <c r="F45" i="13"/>
  <c r="G45" i="13"/>
  <c r="H45" i="13"/>
  <c r="I45" i="13"/>
  <c r="E46" i="13"/>
  <c r="F46" i="13"/>
  <c r="G46" i="13"/>
  <c r="H46" i="13"/>
  <c r="I46" i="13"/>
  <c r="E47" i="13"/>
  <c r="F47" i="13"/>
  <c r="G47" i="13"/>
  <c r="H47" i="13"/>
  <c r="I47" i="13"/>
  <c r="E48" i="13"/>
  <c r="F48" i="13"/>
  <c r="G48" i="13"/>
  <c r="H48" i="13"/>
  <c r="I48" i="13"/>
  <c r="E49" i="13"/>
  <c r="F49" i="13"/>
  <c r="G49" i="13"/>
  <c r="H49" i="13"/>
  <c r="I49" i="13"/>
  <c r="E50" i="13"/>
  <c r="F50" i="13"/>
  <c r="G50" i="13"/>
  <c r="H50" i="13"/>
  <c r="I50" i="13"/>
  <c r="E51" i="13"/>
  <c r="F51" i="13"/>
  <c r="G51" i="13"/>
  <c r="H51" i="13"/>
  <c r="I51" i="13"/>
  <c r="E52" i="13"/>
  <c r="F52" i="13"/>
  <c r="G52" i="13"/>
  <c r="H52" i="13"/>
  <c r="I52" i="13"/>
  <c r="E53" i="13"/>
  <c r="F53" i="13"/>
  <c r="G53" i="13"/>
  <c r="H53" i="13"/>
  <c r="I53" i="13"/>
  <c r="E54" i="13"/>
  <c r="F54" i="13"/>
  <c r="G54" i="13"/>
  <c r="H54" i="13"/>
  <c r="I54" i="13"/>
  <c r="E55" i="13"/>
  <c r="F55" i="13"/>
  <c r="G55" i="13"/>
  <c r="H55" i="13"/>
  <c r="I55" i="13"/>
  <c r="E56" i="13"/>
  <c r="F56" i="13"/>
  <c r="G56" i="13"/>
  <c r="H56" i="13"/>
  <c r="I56" i="13"/>
  <c r="E57" i="13"/>
  <c r="F57" i="13"/>
  <c r="G57" i="13"/>
  <c r="H57" i="13"/>
  <c r="I57" i="13"/>
  <c r="E58" i="13"/>
  <c r="F58" i="13"/>
  <c r="G58" i="13"/>
  <c r="H58" i="13"/>
  <c r="I58" i="13"/>
  <c r="E59" i="13"/>
  <c r="F59" i="13"/>
  <c r="G59" i="13"/>
  <c r="H59" i="13"/>
  <c r="I59" i="13"/>
  <c r="E60" i="13"/>
  <c r="F60" i="13"/>
  <c r="G60" i="13"/>
  <c r="H60" i="13"/>
  <c r="I60" i="13"/>
  <c r="E61" i="13"/>
  <c r="F61" i="13"/>
  <c r="G61" i="13"/>
  <c r="H61" i="13"/>
  <c r="I61" i="13"/>
  <c r="E62" i="13"/>
  <c r="F62" i="13"/>
  <c r="G62" i="13"/>
  <c r="H62" i="13"/>
  <c r="I62" i="13"/>
  <c r="E63" i="13"/>
  <c r="F63" i="13"/>
  <c r="G63" i="13"/>
  <c r="H63" i="13"/>
  <c r="I63" i="13"/>
  <c r="E64" i="13"/>
  <c r="F64" i="13"/>
  <c r="G64" i="13"/>
  <c r="H64" i="13"/>
  <c r="I64" i="13"/>
  <c r="E65" i="13"/>
  <c r="F65" i="13"/>
  <c r="G65" i="13"/>
  <c r="H65" i="13"/>
  <c r="I65" i="13"/>
  <c r="E66" i="13"/>
  <c r="F66" i="13"/>
  <c r="G66" i="13"/>
  <c r="H66" i="13"/>
  <c r="I66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G2" i="13"/>
  <c r="G5" i="13" s="1"/>
  <c r="F31" i="13"/>
  <c r="F30" i="13"/>
  <c r="J29" i="13"/>
  <c r="I29" i="13"/>
  <c r="H29" i="13"/>
  <c r="G29" i="13"/>
  <c r="F29" i="13"/>
  <c r="E29" i="13"/>
  <c r="D29" i="13"/>
  <c r="J28" i="13"/>
  <c r="J4" i="13" s="1"/>
  <c r="I28" i="13"/>
  <c r="I4" i="13" s="1"/>
  <c r="H28" i="13"/>
  <c r="G28" i="13"/>
  <c r="F28" i="13"/>
  <c r="F4" i="13" s="1"/>
  <c r="E28" i="13"/>
  <c r="E4" i="13" s="1"/>
  <c r="D28" i="13"/>
  <c r="J27" i="13"/>
  <c r="I27" i="13"/>
  <c r="H27" i="13"/>
  <c r="G27" i="13"/>
  <c r="F27" i="13"/>
  <c r="E27" i="13"/>
  <c r="D27" i="13"/>
  <c r="J26" i="13"/>
  <c r="I26" i="13"/>
  <c r="H26" i="13"/>
  <c r="G26" i="13"/>
  <c r="F26" i="13"/>
  <c r="E26" i="13"/>
  <c r="D26" i="13"/>
  <c r="J25" i="13"/>
  <c r="I25" i="13"/>
  <c r="H25" i="13"/>
  <c r="G25" i="13"/>
  <c r="F25" i="13"/>
  <c r="E25" i="13"/>
  <c r="D25" i="13"/>
  <c r="H4" i="13"/>
  <c r="G4" i="13"/>
  <c r="D4" i="13"/>
  <c r="D2" i="10"/>
  <c r="E2" i="10"/>
  <c r="E8" i="10" s="1"/>
  <c r="F2" i="10"/>
  <c r="F5" i="10" s="1"/>
  <c r="G2" i="10"/>
  <c r="G8" i="10" s="1"/>
  <c r="H2" i="10"/>
  <c r="I2" i="10"/>
  <c r="I8" i="10" s="1"/>
  <c r="J2" i="10"/>
  <c r="D4" i="10"/>
  <c r="E4" i="10"/>
  <c r="F4" i="10"/>
  <c r="G4" i="10"/>
  <c r="H4" i="10"/>
  <c r="I4" i="10"/>
  <c r="J4" i="10"/>
  <c r="D2" i="7"/>
  <c r="E2" i="7"/>
  <c r="F2" i="7"/>
  <c r="G2" i="7"/>
  <c r="H2" i="7"/>
  <c r="I2" i="7"/>
  <c r="J2" i="7"/>
  <c r="D4" i="7"/>
  <c r="E4" i="7"/>
  <c r="F4" i="7"/>
  <c r="G4" i="7"/>
  <c r="H4" i="7"/>
  <c r="I4" i="7"/>
  <c r="J4" i="7"/>
  <c r="J77" i="10"/>
  <c r="I77" i="10"/>
  <c r="H77" i="10"/>
  <c r="G77" i="10"/>
  <c r="F77" i="10"/>
  <c r="E77" i="10"/>
  <c r="D77" i="10"/>
  <c r="I36" i="10"/>
  <c r="I30" i="10" s="1"/>
  <c r="I37" i="10"/>
  <c r="I38" i="10"/>
  <c r="I39" i="10"/>
  <c r="I40" i="10"/>
  <c r="I41" i="10"/>
  <c r="I42" i="10"/>
  <c r="I43" i="10"/>
  <c r="I44" i="10"/>
  <c r="I31" i="10" s="1"/>
  <c r="I45" i="10"/>
  <c r="I46" i="10"/>
  <c r="I47" i="10"/>
  <c r="I48" i="10"/>
  <c r="I49" i="10"/>
  <c r="I50" i="10"/>
  <c r="I51" i="10"/>
  <c r="I52" i="10"/>
  <c r="I76" i="10" s="1"/>
  <c r="I53" i="10"/>
  <c r="I54" i="10"/>
  <c r="I55" i="10"/>
  <c r="I56" i="10"/>
  <c r="I57" i="10"/>
  <c r="I58" i="10"/>
  <c r="I59" i="10"/>
  <c r="I60" i="10"/>
  <c r="I61" i="10"/>
  <c r="I62" i="10"/>
  <c r="I63" i="10"/>
  <c r="I64" i="10"/>
  <c r="I74" i="10" s="1"/>
  <c r="I65" i="10"/>
  <c r="I66" i="10"/>
  <c r="I67" i="10"/>
  <c r="I68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J31" i="10"/>
  <c r="H31" i="10"/>
  <c r="G31" i="10"/>
  <c r="F31" i="10"/>
  <c r="E31" i="10"/>
  <c r="J30" i="10"/>
  <c r="H30" i="10"/>
  <c r="G30" i="10"/>
  <c r="F30" i="10"/>
  <c r="E30" i="10"/>
  <c r="D31" i="10"/>
  <c r="D30" i="10"/>
  <c r="J76" i="10"/>
  <c r="H76" i="10"/>
  <c r="G76" i="10"/>
  <c r="F76" i="10"/>
  <c r="E76" i="10"/>
  <c r="J75" i="10"/>
  <c r="H75" i="10"/>
  <c r="G75" i="10"/>
  <c r="F75" i="10"/>
  <c r="E75" i="10"/>
  <c r="J74" i="10"/>
  <c r="H74" i="10"/>
  <c r="G74" i="10"/>
  <c r="F74" i="10"/>
  <c r="E74" i="10"/>
  <c r="J73" i="10"/>
  <c r="H73" i="10"/>
  <c r="G73" i="10"/>
  <c r="F73" i="10"/>
  <c r="E73" i="10"/>
  <c r="J72" i="10"/>
  <c r="I72" i="10"/>
  <c r="H72" i="10"/>
  <c r="G72" i="10"/>
  <c r="F72" i="10"/>
  <c r="E72" i="10"/>
  <c r="J71" i="10"/>
  <c r="H71" i="10"/>
  <c r="G71" i="10"/>
  <c r="F71" i="10"/>
  <c r="E71" i="10"/>
  <c r="D75" i="10"/>
  <c r="D76" i="10"/>
  <c r="D74" i="10"/>
  <c r="D73" i="10"/>
  <c r="D72" i="10"/>
  <c r="D71" i="10"/>
  <c r="J29" i="10"/>
  <c r="I29" i="10"/>
  <c r="H29" i="10"/>
  <c r="G29" i="10"/>
  <c r="F29" i="10"/>
  <c r="E29" i="10"/>
  <c r="D29" i="10"/>
  <c r="J28" i="10"/>
  <c r="I28" i="10"/>
  <c r="H28" i="10"/>
  <c r="G28" i="10"/>
  <c r="F28" i="10"/>
  <c r="E28" i="10"/>
  <c r="D28" i="10"/>
  <c r="J27" i="10"/>
  <c r="I27" i="10"/>
  <c r="H27" i="10"/>
  <c r="G27" i="10"/>
  <c r="F27" i="10"/>
  <c r="E27" i="10"/>
  <c r="D27" i="10"/>
  <c r="J26" i="10"/>
  <c r="I26" i="10"/>
  <c r="H26" i="10"/>
  <c r="G26" i="10"/>
  <c r="F26" i="10"/>
  <c r="E26" i="10"/>
  <c r="D26" i="10"/>
  <c r="J25" i="10"/>
  <c r="I25" i="10"/>
  <c r="H25" i="10"/>
  <c r="G25" i="10"/>
  <c r="F25" i="10"/>
  <c r="E25" i="10"/>
  <c r="D25" i="10"/>
  <c r="J8" i="10"/>
  <c r="H8" i="10"/>
  <c r="F8" i="10"/>
  <c r="D8" i="10"/>
  <c r="J5" i="10"/>
  <c r="I5" i="10"/>
  <c r="H5" i="10"/>
  <c r="E5" i="10"/>
  <c r="D5" i="10"/>
  <c r="F71" i="16" l="1"/>
  <c r="F2" i="16" s="1"/>
  <c r="H73" i="16"/>
  <c r="D73" i="16"/>
  <c r="G71" i="16"/>
  <c r="G2" i="16" s="1"/>
  <c r="I71" i="16"/>
  <c r="I2" i="16" s="1"/>
  <c r="E71" i="16"/>
  <c r="E2" i="16" s="1"/>
  <c r="E31" i="16"/>
  <c r="D72" i="16"/>
  <c r="J73" i="16"/>
  <c r="H74" i="16"/>
  <c r="H69" i="16"/>
  <c r="G73" i="16"/>
  <c r="J72" i="16"/>
  <c r="F72" i="16"/>
  <c r="J71" i="16"/>
  <c r="J2" i="16" s="1"/>
  <c r="G68" i="16"/>
  <c r="D69" i="16"/>
  <c r="E70" i="16"/>
  <c r="I70" i="16"/>
  <c r="G72" i="16"/>
  <c r="E74" i="16"/>
  <c r="I74" i="16"/>
  <c r="G31" i="16"/>
  <c r="F30" i="16"/>
  <c r="D68" i="16"/>
  <c r="H68" i="16"/>
  <c r="E69" i="16"/>
  <c r="I69" i="16"/>
  <c r="F70" i="16"/>
  <c r="J70" i="16"/>
  <c r="H72" i="16"/>
  <c r="E73" i="16"/>
  <c r="I73" i="16"/>
  <c r="F74" i="16"/>
  <c r="J74" i="16"/>
  <c r="D30" i="16"/>
  <c r="E68" i="16"/>
  <c r="I68" i="16"/>
  <c r="F69" i="16"/>
  <c r="J69" i="16"/>
  <c r="G70" i="16"/>
  <c r="D71" i="16"/>
  <c r="D2" i="16" s="1"/>
  <c r="H71" i="16"/>
  <c r="H2" i="16" s="1"/>
  <c r="E72" i="16"/>
  <c r="I72" i="16"/>
  <c r="F73" i="16"/>
  <c r="G74" i="16"/>
  <c r="G30" i="16"/>
  <c r="F68" i="16"/>
  <c r="J68" i="16"/>
  <c r="G69" i="16"/>
  <c r="D70" i="16"/>
  <c r="H70" i="16"/>
  <c r="D74" i="16"/>
  <c r="E30" i="16"/>
  <c r="I30" i="16"/>
  <c r="I31" i="16"/>
  <c r="H30" i="16"/>
  <c r="J30" i="16"/>
  <c r="J31" i="16"/>
  <c r="J8" i="16"/>
  <c r="D31" i="16"/>
  <c r="H31" i="16"/>
  <c r="F31" i="16"/>
  <c r="H30" i="13"/>
  <c r="H31" i="13"/>
  <c r="E2" i="13"/>
  <c r="E8" i="13" s="1"/>
  <c r="E30" i="13"/>
  <c r="F2" i="13"/>
  <c r="F8" i="13" s="1"/>
  <c r="G30" i="13"/>
  <c r="J2" i="13"/>
  <c r="J8" i="13" s="1"/>
  <c r="I2" i="13"/>
  <c r="I5" i="13" s="1"/>
  <c r="D30" i="13"/>
  <c r="D31" i="13"/>
  <c r="J5" i="13"/>
  <c r="G8" i="13"/>
  <c r="I31" i="13"/>
  <c r="H8" i="13"/>
  <c r="I30" i="13"/>
  <c r="J31" i="13"/>
  <c r="D2" i="13"/>
  <c r="J30" i="13"/>
  <c r="G5" i="10"/>
  <c r="I71" i="10"/>
  <c r="I73" i="10"/>
  <c r="I75" i="10"/>
  <c r="J55" i="7"/>
  <c r="I55" i="7"/>
  <c r="H55" i="7"/>
  <c r="G55" i="7"/>
  <c r="F55" i="7"/>
  <c r="E55" i="7"/>
  <c r="D55" i="7"/>
  <c r="J54" i="7"/>
  <c r="I54" i="7"/>
  <c r="H54" i="7"/>
  <c r="G54" i="7"/>
  <c r="F54" i="7"/>
  <c r="E54" i="7"/>
  <c r="D54" i="7"/>
  <c r="J53" i="7"/>
  <c r="I53" i="7"/>
  <c r="H53" i="7"/>
  <c r="G53" i="7"/>
  <c r="F53" i="7"/>
  <c r="E53" i="7"/>
  <c r="D53" i="7"/>
  <c r="J52" i="7"/>
  <c r="I52" i="7"/>
  <c r="H52" i="7"/>
  <c r="G52" i="7"/>
  <c r="F52" i="7"/>
  <c r="E52" i="7"/>
  <c r="D52" i="7"/>
  <c r="J51" i="7"/>
  <c r="I51" i="7"/>
  <c r="H51" i="7"/>
  <c r="G51" i="7"/>
  <c r="F51" i="7"/>
  <c r="E51" i="7"/>
  <c r="D51" i="7"/>
  <c r="J50" i="7"/>
  <c r="I50" i="7"/>
  <c r="H50" i="7"/>
  <c r="G50" i="7"/>
  <c r="F50" i="7"/>
  <c r="E50" i="7"/>
  <c r="D50" i="7"/>
  <c r="J49" i="7"/>
  <c r="I49" i="7"/>
  <c r="H49" i="7"/>
  <c r="G49" i="7"/>
  <c r="F49" i="7"/>
  <c r="E49" i="7"/>
  <c r="D49" i="7"/>
  <c r="J31" i="7"/>
  <c r="I31" i="7"/>
  <c r="H31" i="7"/>
  <c r="G31" i="7"/>
  <c r="F31" i="7"/>
  <c r="E31" i="7"/>
  <c r="D31" i="7"/>
  <c r="J30" i="7"/>
  <c r="I30" i="7"/>
  <c r="H30" i="7"/>
  <c r="G30" i="7"/>
  <c r="F30" i="7"/>
  <c r="E30" i="7"/>
  <c r="D30" i="7"/>
  <c r="J29" i="7"/>
  <c r="I29" i="7"/>
  <c r="H29" i="7"/>
  <c r="G29" i="7"/>
  <c r="F29" i="7"/>
  <c r="E29" i="7"/>
  <c r="D29" i="7"/>
  <c r="J28" i="7"/>
  <c r="I28" i="7"/>
  <c r="H28" i="7"/>
  <c r="G28" i="7"/>
  <c r="F28" i="7"/>
  <c r="E28" i="7"/>
  <c r="D28" i="7"/>
  <c r="J27" i="7"/>
  <c r="I27" i="7"/>
  <c r="H27" i="7"/>
  <c r="G27" i="7"/>
  <c r="F27" i="7"/>
  <c r="E27" i="7"/>
  <c r="D27" i="7"/>
  <c r="J26" i="7"/>
  <c r="I26" i="7"/>
  <c r="H26" i="7"/>
  <c r="G26" i="7"/>
  <c r="F26" i="7"/>
  <c r="E26" i="7"/>
  <c r="D26" i="7"/>
  <c r="J25" i="7"/>
  <c r="I25" i="7"/>
  <c r="H25" i="7"/>
  <c r="G25" i="7"/>
  <c r="F25" i="7"/>
  <c r="E25" i="7"/>
  <c r="D25" i="7"/>
  <c r="J8" i="7"/>
  <c r="I8" i="7"/>
  <c r="H8" i="7"/>
  <c r="G8" i="7"/>
  <c r="F8" i="7"/>
  <c r="E8" i="7"/>
  <c r="D8" i="7"/>
  <c r="J5" i="7"/>
  <c r="I5" i="7"/>
  <c r="H5" i="7"/>
  <c r="G5" i="7"/>
  <c r="F5" i="7"/>
  <c r="E5" i="7"/>
  <c r="D5" i="7"/>
  <c r="D8" i="16" l="1"/>
  <c r="J5" i="16"/>
  <c r="I8" i="16"/>
  <c r="G5" i="16"/>
  <c r="I5" i="16"/>
  <c r="E5" i="16"/>
  <c r="E8" i="16"/>
  <c r="G8" i="16"/>
  <c r="D5" i="16"/>
  <c r="H5" i="16"/>
  <c r="H8" i="16"/>
  <c r="F5" i="16"/>
  <c r="F8" i="16"/>
  <c r="F5" i="13"/>
  <c r="I8" i="13"/>
  <c r="E5" i="13"/>
  <c r="D5" i="13"/>
  <c r="D8" i="13"/>
  <c r="H26" i="3"/>
  <c r="J55" i="3"/>
  <c r="I55" i="3"/>
  <c r="H55" i="3"/>
  <c r="G55" i="3"/>
  <c r="F55" i="3"/>
  <c r="E55" i="3"/>
  <c r="D55" i="3"/>
  <c r="J54" i="3"/>
  <c r="I54" i="3"/>
  <c r="H54" i="3"/>
  <c r="G54" i="3"/>
  <c r="F54" i="3"/>
  <c r="E54" i="3"/>
  <c r="D54" i="3"/>
  <c r="J53" i="3"/>
  <c r="I53" i="3"/>
  <c r="H53" i="3"/>
  <c r="G53" i="3"/>
  <c r="F53" i="3"/>
  <c r="E53" i="3"/>
  <c r="D53" i="3"/>
  <c r="J29" i="3"/>
  <c r="I29" i="3"/>
  <c r="H29" i="3"/>
  <c r="G29" i="3"/>
  <c r="F29" i="3"/>
  <c r="E29" i="3"/>
  <c r="D29" i="3"/>
  <c r="J31" i="3" l="1"/>
  <c r="I31" i="3"/>
  <c r="H31" i="3"/>
  <c r="G31" i="3"/>
  <c r="F31" i="3"/>
  <c r="E31" i="3"/>
  <c r="J30" i="3"/>
  <c r="I30" i="3"/>
  <c r="H30" i="3"/>
  <c r="G30" i="3"/>
  <c r="F30" i="3"/>
  <c r="E30" i="3"/>
  <c r="D31" i="3"/>
  <c r="D30" i="3"/>
  <c r="J25" i="3"/>
  <c r="J26" i="3"/>
  <c r="J27" i="3"/>
  <c r="J28" i="3"/>
  <c r="J52" i="3"/>
  <c r="J51" i="3"/>
  <c r="J50" i="3"/>
  <c r="J49" i="3"/>
  <c r="I52" i="3"/>
  <c r="H52" i="3"/>
  <c r="G52" i="3"/>
  <c r="F52" i="3"/>
  <c r="E52" i="3"/>
  <c r="I51" i="3"/>
  <c r="H51" i="3"/>
  <c r="G51" i="3"/>
  <c r="F51" i="3"/>
  <c r="E51" i="3"/>
  <c r="I50" i="3"/>
  <c r="H50" i="3"/>
  <c r="G50" i="3"/>
  <c r="F50" i="3"/>
  <c r="E50" i="3"/>
  <c r="I49" i="3"/>
  <c r="H49" i="3"/>
  <c r="G49" i="3"/>
  <c r="F49" i="3"/>
  <c r="E49" i="3"/>
  <c r="I28" i="3"/>
  <c r="H28" i="3"/>
  <c r="G28" i="3"/>
  <c r="F28" i="3"/>
  <c r="E28" i="3"/>
  <c r="I27" i="3"/>
  <c r="H27" i="3"/>
  <c r="G27" i="3"/>
  <c r="F27" i="3"/>
  <c r="E27" i="3"/>
  <c r="I26" i="3"/>
  <c r="G26" i="3"/>
  <c r="F26" i="3"/>
  <c r="E26" i="3"/>
  <c r="I25" i="3"/>
  <c r="H25" i="3"/>
  <c r="G25" i="3"/>
  <c r="F25" i="3"/>
  <c r="E25" i="3"/>
  <c r="J5" i="3"/>
  <c r="I8" i="3"/>
  <c r="H8" i="3"/>
  <c r="G8" i="3"/>
  <c r="F8" i="3"/>
  <c r="E8" i="3"/>
  <c r="D8" i="3"/>
  <c r="J8" i="3"/>
  <c r="I5" i="3"/>
  <c r="H5" i="3"/>
  <c r="G5" i="3"/>
  <c r="F5" i="3"/>
  <c r="E5" i="3"/>
  <c r="D5" i="3"/>
  <c r="G36" i="1"/>
  <c r="F36" i="1"/>
  <c r="F37" i="1" s="1"/>
  <c r="E36" i="1"/>
  <c r="D36" i="1"/>
  <c r="C36" i="1"/>
  <c r="C37" i="1"/>
  <c r="G37" i="1"/>
  <c r="E37" i="1"/>
  <c r="D37" i="1"/>
  <c r="G16" i="1"/>
  <c r="F16" i="1"/>
  <c r="E16" i="1"/>
  <c r="D16" i="1"/>
  <c r="C16" i="1"/>
  <c r="G15" i="1"/>
  <c r="F15" i="1"/>
  <c r="E15" i="1"/>
  <c r="D15" i="1"/>
  <c r="C15" i="1"/>
  <c r="C34" i="4"/>
  <c r="C35" i="4" s="1"/>
  <c r="C33" i="4"/>
  <c r="L34" i="4"/>
  <c r="L35" i="4" s="1"/>
  <c r="K34" i="4"/>
  <c r="J34" i="4"/>
  <c r="I34" i="4"/>
  <c r="H34" i="4"/>
  <c r="H35" i="4" s="1"/>
  <c r="G34" i="4"/>
  <c r="F34" i="4"/>
  <c r="E34" i="4"/>
  <c r="D34" i="4"/>
  <c r="D35" i="4" s="1"/>
  <c r="L33" i="4"/>
  <c r="K33" i="4"/>
  <c r="J33" i="4"/>
  <c r="I33" i="4"/>
  <c r="H33" i="4"/>
  <c r="G33" i="4"/>
  <c r="F33" i="4"/>
  <c r="E33" i="4"/>
  <c r="D33" i="4"/>
  <c r="L16" i="4"/>
  <c r="K16" i="4"/>
  <c r="J16" i="4"/>
  <c r="I16" i="4"/>
  <c r="H16" i="4"/>
  <c r="G16" i="4"/>
  <c r="F16" i="4"/>
  <c r="E16" i="4"/>
  <c r="D16" i="4"/>
  <c r="C16" i="4"/>
  <c r="C17" i="4" s="1"/>
  <c r="L15" i="4"/>
  <c r="K15" i="4"/>
  <c r="J15" i="4"/>
  <c r="I15" i="4"/>
  <c r="H15" i="4"/>
  <c r="G15" i="4"/>
  <c r="F15" i="4"/>
  <c r="E15" i="4"/>
  <c r="D15" i="4"/>
  <c r="C15" i="4"/>
  <c r="D51" i="3" l="1"/>
  <c r="D52" i="3"/>
  <c r="D50" i="3"/>
  <c r="D49" i="3"/>
  <c r="D25" i="3"/>
  <c r="D28" i="3"/>
  <c r="D26" i="3"/>
  <c r="D27" i="3"/>
  <c r="G17" i="4"/>
  <c r="K17" i="4"/>
  <c r="D17" i="4"/>
  <c r="H17" i="4"/>
  <c r="L17" i="4"/>
  <c r="I35" i="4"/>
  <c r="E17" i="4"/>
  <c r="I17" i="4"/>
  <c r="F35" i="4"/>
  <c r="J35" i="4"/>
  <c r="E35" i="4"/>
  <c r="F17" i="4"/>
  <c r="J17" i="4"/>
  <c r="G35" i="4"/>
  <c r="K35" i="4"/>
  <c r="AE16" i="2" l="1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K16" i="2"/>
  <c r="J16" i="2"/>
  <c r="I16" i="2"/>
  <c r="H16" i="2"/>
  <c r="G16" i="2"/>
  <c r="F16" i="2"/>
  <c r="E16" i="2"/>
  <c r="D16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K34" i="2"/>
  <c r="J34" i="2"/>
  <c r="I34" i="2"/>
  <c r="H34" i="2"/>
  <c r="G34" i="2"/>
  <c r="F34" i="2"/>
  <c r="E34" i="2"/>
  <c r="D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G35" i="1"/>
  <c r="F35" i="1"/>
  <c r="E35" i="1"/>
  <c r="D35" i="1"/>
  <c r="C35" i="1"/>
  <c r="G14" i="1" l="1"/>
  <c r="F14" i="1"/>
  <c r="E14" i="1"/>
  <c r="D14" i="1"/>
  <c r="C14" i="1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</calcChain>
</file>

<file path=xl/connections.xml><?xml version="1.0" encoding="utf-8"?>
<connections xmlns="http://schemas.openxmlformats.org/spreadsheetml/2006/main">
  <connection id="1" name="euler" type="6" refreshedVersion="4" background="1" saveData="1">
    <textPr codePage="850" sourceFile="E:\CVS_Work\parametresOsBin\data\data_juan_threshold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2" name="euler_irm_src" type="6" refreshedVersion="4" background="1" saveData="1">
    <textPr codePage="850" sourceFile="E:\CVS_Work\parametresOsBin\data\MRI virtual\euler_irm_src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3" name="euler_s2" type="6" refreshedVersion="4" deleted="1" background="1" saveData="1">
    <textPr codePage="850" sourceFile="E:\CVS_Work\parametresOsBin\data\MRI virtual\euler_s2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4" name="euler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5" name="euler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6" name="euler22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7" name="euler2211" type="6" refreshedVersion="4" background="1" saveData="1">
    <textPr codePage="850" sourceFile="E:\CVS_Work\parametresOsBin\data\data_juan\128x128x128 met2\Seuil auto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8" name="euler3" type="6" refreshedVersion="4" background="1" saveData="1">
    <textPr codePage="850" sourceFile="E:\CVS_Work\parametresOsBin\data\data_juan\128x128x128 met2\CR 3V1\euler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9" name="euler5" type="6" refreshedVersion="4" background="1" saveData="1">
    <textPr codePage="850" sourceFile="E:\CVS_Work\parametresOsBin\data\MRI virtual\euler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0" name="eulerS3" type="6" refreshedVersion="4" background="1" saveData="1">
    <textPr codePage="850" sourceFile="E:\CVS_Work\parametresOsBin\data\MRI virtual\eulerS3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1" name="eulerS31" type="6" refreshedVersion="4" background="1" saveData="1">
    <textPr codePage="850" sourceFile="E:\CVS_Work\parametresOsBin\data\MRI virtual\eulerS3.txt" thousands=" ">
      <textFields count="8">
        <textField/>
        <textField/>
        <textField/>
        <textField/>
        <textField/>
        <textField/>
        <textField/>
        <textField/>
      </textFields>
    </textPr>
  </connection>
  <connection id="12" name="fileout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fileout1" type="6" refreshedVersion="4" background="1" saveData="1">
    <textPr codePage="850" sourceFile="E:\CVS_Work\parametresOsBin\data\data_juan_threshold\fileout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mil3D" type="6" refreshedVersion="4" background="1" saveData="1">
    <textPr codePage="850" sourceFile="E:\CVS_Work\parametresOsBin\data\data_juan\256x256x256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mil3D_plus" type="6" refreshedVersion="4" background="1" saveData="1">
    <textPr codePage="850" sourceFile="E:\CVS_Work\parametresOsBin\data\data_juan\128x128x128 met2\Seuil auto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mil3D_plus_irm_src" type="6" refreshedVersion="4" background="1" saveData="1">
    <textPr codePage="850" sourceFile="E:\CVS_Work\parametresOsBin\data\MRI virtual\mil3D_plus_irm_src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mil3D_plus_s2" type="6" refreshedVersion="4" background="1">
    <textPr codePage="850" sourceFile="E:\CVS_Work\parametresOsBin\data\MRI virtual\mil3D_plus_s2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mil3D_plus1" type="6" refreshedVersion="4" background="1" saveData="1">
    <textPr codePage="850" sourceFile="E:\CVS_Work\parametresOsBin\data\data_juan\128x128x128 met2\CR 3V1\mil3d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mil3D_plus2" type="6" refreshedVersion="4" background="1" saveData="1">
    <textPr codePage="850" sourceFile="E:\CVS_Work\parametresOsBin\data\data_juan\128x128x128 met2\Seuil auto erosion\mil3d_plus.txt" decimal=",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mil3D_plus4" type="6" refreshedVersion="4" background="1" saveData="1">
    <textPr codePage="850" sourceFile="E:\CVS_Work\parametresOsBin\data\MRI virtual\mil3D_plus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mil3D_S3" type="6" refreshedVersion="4" background="1" saveData="1">
    <textPr codePage="850" sourceFile="E:\CVS_Work\parametresOsBin\data\MRI virtual\mil3D_S3.txt" thousands=" 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<sst xmlns="http://schemas.openxmlformats.org/spreadsheetml/2006/main" count="1546" uniqueCount="406">
  <si>
    <t>Nom</t>
  </si>
  <si>
    <t>Seuil</t>
  </si>
  <si>
    <t>bv/tv</t>
  </si>
  <si>
    <t>Euler</t>
  </si>
  <si>
    <t>CEuler</t>
  </si>
  <si>
    <t>Euler/mm3</t>
  </si>
  <si>
    <t>CEuler/mm3</t>
  </si>
  <si>
    <t>vol.73-93-94-slice17vol.73-93-94-slice10vol.73-93-94-slice02fd3-1Comp0Thresh.raw</t>
  </si>
  <si>
    <t>vol.73-93-94-slice47vol.73-93-94-slice75vol.73-93-94-slice70fd3-1Comp0Thresh.raw</t>
  </si>
  <si>
    <t>vol.73-93-94-slice69vol.73-93-94-slice00vol.73-93-94-slice75fd3-1Comp0Thresh.raw</t>
  </si>
  <si>
    <t>vol.73-93-94-slice48vol.73-93-94-slice13vol.73-93-94-slice05fd3-1Comp0Thresh.raw</t>
  </si>
  <si>
    <t>vol.73-93-94-slice27vol.73-93-94-slice42vol.73-93-94-slice72fd3-1Comp0Thresh.raw</t>
  </si>
  <si>
    <t>vol.73-93-94-slice20vol.73-93-94-slice45vol.73-93-94-slice05fd3-1Comp0Thresh.raw</t>
  </si>
  <si>
    <t>vol.73-93-94-slice49vol.73-93-94-slice88vol.73-93-94-slice28fd3-1Comp0Thresh.raw</t>
  </si>
  <si>
    <t>vol.73-93-94-slice41vol.73-93-94-slice62vol.73-93-94-slice72fd3-1Comp0Thresh.raw</t>
  </si>
  <si>
    <t>vol.73-93-94-slice67vol.73-93-94-slice00vol.73-93-94-slice02fd3-1Comp0Thresh.raw</t>
  </si>
  <si>
    <t>vol.73-93-94-slice67vol.73-93-94-slice40vol.73-93-94-slice47fd3-1Comp0Thresh.raw</t>
  </si>
  <si>
    <t>vol.73-93-94-slice43vol.73-93-94-slice68vol.73-93-94-slice03fd3-1Comp0Thresh.raw</t>
  </si>
  <si>
    <t>vol.73-93-94-slice11vol.73-93-94-slice33vol.73-93-94-slice87fd3-1Comp0Thresh.raw</t>
  </si>
  <si>
    <t>Taille</t>
  </si>
  <si>
    <t>BV</t>
  </si>
  <si>
    <t>BV/TV all</t>
  </si>
  <si>
    <t>BV/TV</t>
  </si>
  <si>
    <t>BS/BV</t>
  </si>
  <si>
    <t>Mil1</t>
  </si>
  <si>
    <t>Mil2</t>
  </si>
  <si>
    <t>Mil3</t>
  </si>
  <si>
    <t>Teta1</t>
  </si>
  <si>
    <t>Phi1</t>
  </si>
  <si>
    <t>Teta2</t>
  </si>
  <si>
    <t>Phi2</t>
  </si>
  <si>
    <t>Teta3</t>
  </si>
  <si>
    <t>Phi3</t>
  </si>
  <si>
    <t>Deg1</t>
  </si>
  <si>
    <t>Deg2</t>
  </si>
  <si>
    <t>Deg3</t>
  </si>
  <si>
    <t>DA</t>
  </si>
  <si>
    <t>Corr</t>
  </si>
  <si>
    <t>sqres</t>
  </si>
  <si>
    <t>vp1</t>
  </si>
  <si>
    <t>vp2</t>
  </si>
  <si>
    <t>vp3</t>
  </si>
  <si>
    <t>skew</t>
  </si>
  <si>
    <t>curt</t>
  </si>
  <si>
    <t>tb_n</t>
  </si>
  <si>
    <t>tb_sp</t>
  </si>
  <si>
    <t>Tb,Th</t>
  </si>
  <si>
    <t>Tb,N</t>
  </si>
  <si>
    <t>Tb,Sp</t>
  </si>
  <si>
    <t>41.roi.seg</t>
  </si>
  <si>
    <t>l40.roi.seg</t>
  </si>
  <si>
    <t>l42.roi.seg</t>
  </si>
  <si>
    <t>l43.roi.seg</t>
  </si>
  <si>
    <t>l44.roi.seg</t>
  </si>
  <si>
    <t>l45.roi.seg</t>
  </si>
  <si>
    <t>l46.roi.seg</t>
  </si>
  <si>
    <t>l47.roi.seg</t>
  </si>
  <si>
    <t>l48.roi.seg</t>
  </si>
  <si>
    <t>l49.roi.seg</t>
  </si>
  <si>
    <t>l50.roi.seg</t>
  </si>
  <si>
    <t>m40.roi.seg</t>
  </si>
  <si>
    <t>m45.roi.seg</t>
  </si>
  <si>
    <t>m46.roi.seg</t>
  </si>
  <si>
    <t>m47.roi.seg</t>
  </si>
  <si>
    <t>m48.roi.seg</t>
  </si>
  <si>
    <t>m49.roi.seg</t>
  </si>
  <si>
    <t>m50.roi.seg</t>
  </si>
  <si>
    <t>Texture 3D</t>
  </si>
  <si>
    <t>MRI</t>
  </si>
  <si>
    <t>EULER</t>
  </si>
  <si>
    <t>41.vol</t>
  </si>
  <si>
    <t>25th percentile</t>
  </si>
  <si>
    <t>50th percentile</t>
  </si>
  <si>
    <t>75th percentile</t>
  </si>
  <si>
    <t>Mean</t>
  </si>
  <si>
    <t>Statistics MRI</t>
  </si>
  <si>
    <t>Statistics texture 3D</t>
  </si>
  <si>
    <t>Min MRI et Tex3D</t>
  </si>
  <si>
    <t>Max MRI et Tex3D</t>
  </si>
  <si>
    <t>distribution MRI</t>
  </si>
  <si>
    <t>distributionTex3D</t>
  </si>
  <si>
    <t>Argument de la box plot ="=Boxplot(F36:F47;1;1;0,09;0,25)"</t>
  </si>
  <si>
    <t>Mediane</t>
  </si>
  <si>
    <t>min</t>
  </si>
  <si>
    <t>max</t>
  </si>
  <si>
    <t>Tb/Th</t>
  </si>
  <si>
    <t>Tb.N</t>
  </si>
  <si>
    <t>Tb.Sp</t>
  </si>
  <si>
    <t>T3D</t>
  </si>
  <si>
    <t>Type 5NS</t>
  </si>
  <si>
    <t>Type Sigma 3</t>
  </si>
  <si>
    <t>vol.73-93-94-slice41vol.73-93-94-slice62vol.73-93-94-slice72fd3-1Comp0.raw.7.31-7.77.result</t>
  </si>
  <si>
    <t>vol.73-93-94-slice47vol.73-93-94-slice75vol.73-93-94-slice70fd3-1Comp0.raw.7.31-10.69.result</t>
  </si>
  <si>
    <t>vol.73-93-94-slice27vol.73-93-94-slice42vol.73-93-94-slice72fd3-1Comp0.raw.7.21-11.09.result</t>
  </si>
  <si>
    <t>vol.73-93-94-slice20vol.73-93-94-slice45vol.73-93-94-slice05fd3-1Comp0.raw.7.49-8.41.result</t>
  </si>
  <si>
    <t>vol.73-93-94-slice43vol.73-93-94-slice68vol.73-93-94-slice03fd3-1Comp0.raw.7.40-10.40.result</t>
  </si>
  <si>
    <t>vol.73-93-94-slice11vol.73-93-94-slice33vol.73-93-94-slice87fd3-1Comp0.raw.7.50-11.65.result</t>
  </si>
  <si>
    <t>vol.73-93-94-slice67vol.73-93-94-slice00vol.73-93-94-slice02fd3-1Comp0.raw.7.26-8.92.result</t>
  </si>
  <si>
    <t>vol.73-93-94-slice67vol.73-93-94-slice40vol.73-93-94-slice47fd3-1Comp0.raw.7.32-10.32.result</t>
  </si>
  <si>
    <t>vol.73-93-94-slice17vol.73-93-94-slice10vol.73-93-94-slice02fd3-1Comp0.raw.7.40-9.16.result</t>
  </si>
  <si>
    <t>vol.73-93-94-slice69vol.73-93-94-slice00vol.73-93-94-slice75fd3-1Comp0.raw.7.37-9.66.result</t>
  </si>
  <si>
    <t>vol.73-93-94-slice49vol.73-93-94-slice88vol.73-93-94-slice28fd3-1Comp0.raw.7.34-9.83.result</t>
  </si>
  <si>
    <t>vol.73-93-94-slice48vol.73-93-94-slice13vol.73-93-94-slice05fd3-1Comp0.raw.7.19-7.82.result</t>
  </si>
  <si>
    <t>Tb.Th</t>
  </si>
  <si>
    <t>vol.73-93-94-slice08vol.73-93-94-slice28vol.73-93-94-slice42fd3-1Comp0.raw.59-122.bin</t>
  </si>
  <si>
    <t>0.200387</t>
  </si>
  <si>
    <t>vol.73-93-94-slice15vol.73-93-94-slice00vol.73-93-94-slice05fd3-1Comp0.raw.61-122.bin</t>
  </si>
  <si>
    <t>0.183678</t>
  </si>
  <si>
    <t>vol.73-93-94-slice33vol.73-93-94-slice23vol.73-93-94-slice75fd3-1Comp0.raw.63-124.bin</t>
  </si>
  <si>
    <t>0.152400</t>
  </si>
  <si>
    <t>vol.73-93-94-slice22vol.73-93-94-slice17vol.73-93-94-slice00fd3-1Comp0.raw.57-120.bin</t>
  </si>
  <si>
    <t>0.247847</t>
  </si>
  <si>
    <t>vol.73-93-94-slice18vol.73-93-94-slice17vol.73-93-94-slice63fd3-1Comp0.raw.57-120.bin</t>
  </si>
  <si>
    <t>0.242185</t>
  </si>
  <si>
    <t>vol.73-93-94-slice41vol.73-93-94-slice81vol.73-93-94-slice22fd3-1Comp0.raw.63-124.bin</t>
  </si>
  <si>
    <t>0.171447</t>
  </si>
  <si>
    <t>vol.73-93-94-slice24vol.73-93-94-slice44vol.73-93-94-slice22fd3-1Comp0.raw.58-121.bin</t>
  </si>
  <si>
    <t>0.207092</t>
  </si>
  <si>
    <t>vol.73-93-94-slice26vol.73-93-94-slice59vol.73-93-94-slice79fd3-1Comp0.raw.58-122.bin</t>
  </si>
  <si>
    <t>0.170454</t>
  </si>
  <si>
    <t>vol.73-93-94-slice01vol.73-93-94-slice81vol.73-93-94-slice05fd3-1Comp0.raw.54-120.bin</t>
  </si>
  <si>
    <t>0.250722</t>
  </si>
  <si>
    <t>vol.73-93-94-slice20vol.73-93-94-slice27vol.73-93-94-slice88fd3-1Comp0.raw.53-119.bin</t>
  </si>
  <si>
    <t>0.254354</t>
  </si>
  <si>
    <t>vol.73-93-94-slice11vol.73-93-94-slice62vol.73-93-94-slice73fd3-1Comp0.raw.57-122.bin</t>
  </si>
  <si>
    <t>0.175717</t>
  </si>
  <si>
    <t>vol.73-93-94-slice44vol.73-93-94-slice16vol.73-93-94-slice36fd3-1Comp0.raw.62-125.bin</t>
  </si>
  <si>
    <t>0.180566</t>
  </si>
  <si>
    <t>vol.73-93-94-slice43vol.73-93-94-slice81vol.73-93-94-slice41fd3-1Comp0.raw.57-124.bin</t>
  </si>
  <si>
    <t>0.184535</t>
  </si>
  <si>
    <t>vol.73-93-94-slice63vol.73-93-94-slice68vol.73-93-94-slice75fd3-1Comp0.raw.58-127.bin</t>
  </si>
  <si>
    <t>0.179891</t>
  </si>
  <si>
    <t>vol.73-93-94-slice69vol.73-93-94-slice38vol.73-93-94-slice17fd3-1Comp0.raw.55-128.bin</t>
  </si>
  <si>
    <t>0.153485</t>
  </si>
  <si>
    <t>vol.73-93-94-slice60vol.73-93-94-slice17vol.73-93-94-slice60fd3-1Comp0.raw.63-126.bin</t>
  </si>
  <si>
    <t>0.170681</t>
  </si>
  <si>
    <t>vol.73-93-94-slice09vol.73-93-94-slice29vol.73-93-94-slice43fd3-1Comp0.raw.60-123.bin</t>
  </si>
  <si>
    <t>0.184155</t>
  </si>
  <si>
    <t>vol.73-93-94-slice63vol.73-93-94-slice53vol.73-93-94-slice10fd3-1Comp0.raw.58-127.bin</t>
  </si>
  <si>
    <t>0.179857</t>
  </si>
  <si>
    <t>vol.73-93-94-slice07vol.73-93-94-slice10vol.73-93-94-slice22fd3-1Comp0.raw.56-121.bin</t>
  </si>
  <si>
    <t>0.209875</t>
  </si>
  <si>
    <t>vol.73-93-94-slice51vol.73-93-94-slice53vol.73-93-94-slice44fd3-1Comp0.raw.68-126.bin</t>
  </si>
  <si>
    <t>vol.73-93-94-slice54vol.73-93-94-slice06vol.73-93-94-slice69fd3-1Comp0.raw.61-126.bin</t>
  </si>
  <si>
    <t>0.197198</t>
  </si>
  <si>
    <t>vol.73-93-94-slice48vol.73-93-94-slice61vol.73-93-94-slice57fd3-1Comp0.raw.66-125.bin</t>
  </si>
  <si>
    <t>0.162121</t>
  </si>
  <si>
    <t>vol.73-93-94-slice16vol.73-93-94-slice53vol.73-93-94-slice20fd3-1Comp0.raw.59-120.bin</t>
  </si>
  <si>
    <t>0.193713</t>
  </si>
  <si>
    <t>vol.73-93-94-slice44vol.73-93-94-slice45vol.73-93-94-slice29fd3-1Comp0.raw.62-125.bin</t>
  </si>
  <si>
    <t>0.180482</t>
  </si>
  <si>
    <t>vol.73-93-94-slice51vol.73-93-94-slice69vol.73-93-94-slice14fd3-1Comp0.raw.68-126.bin</t>
  </si>
  <si>
    <t>0.163943</t>
  </si>
  <si>
    <t>vol.73-93-94-slice36vol.73-93-94-slice16vol.73-93-94-slice72fd3-1Comp0.raw.60-123.bin</t>
  </si>
  <si>
    <t>0.196156</t>
  </si>
  <si>
    <t>vol.73-93-94-slice01vol.73-93-94-slice15vol.73-93-94-slice64fd3-1Comp0.raw.54-120.bin</t>
  </si>
  <si>
    <t>0.250681</t>
  </si>
  <si>
    <t>vol.73-93-94-slice04vol.73-93-94-slice35vol.73-93-94-slice08fd3-1Comp0.raw.58-120.bin</t>
  </si>
  <si>
    <t>0.218513</t>
  </si>
  <si>
    <t>vol.73-93-94-slice49vol.73-93-94-slice17vol.73-93-94-slice11fd3-1Comp0.raw.64-125.bin</t>
  </si>
  <si>
    <t>0.161652</t>
  </si>
  <si>
    <t>vol.73-93-94-slice23vol.73-93-94-slice02vol.73-93-94-slice81fd3-1Comp0.raw.56-121.bin</t>
  </si>
  <si>
    <t>0.224231</t>
  </si>
  <si>
    <t>vol.73-93-94-slice66vol.73-93-94-slice64vol.73-93-94-slice81fd3-1Comp0.raw.56-127.bin</t>
  </si>
  <si>
    <t>vol.73-93-94-slice41vol.73-93-94-slice79vol.73-93-94-slice11fd3-1Comp0.raw.64-124.bin</t>
  </si>
  <si>
    <t>0.171499</t>
  </si>
  <si>
    <t>vol.73-93-94-slice68vol.73-93-94-slice18vol.73-93-94-slice43fd3-1Comp0.raw.55-128.bin</t>
  </si>
  <si>
    <t>0.170097</t>
  </si>
  <si>
    <t>28.000000</t>
  </si>
  <si>
    <t>-20.625000</t>
  </si>
  <si>
    <t>12.843984</t>
  </si>
  <si>
    <t>-9.460970</t>
  </si>
  <si>
    <t>14.000000</t>
  </si>
  <si>
    <t>-34.625000</t>
  </si>
  <si>
    <t>6.421992</t>
  </si>
  <si>
    <t>-15.882962</t>
  </si>
  <si>
    <t>-20.000000</t>
  </si>
  <si>
    <t>-76.375000</t>
  </si>
  <si>
    <t>-9.174274</t>
  </si>
  <si>
    <t>-35.034259</t>
  </si>
  <si>
    <t>-85.000000</t>
  </si>
  <si>
    <t>-123.875000</t>
  </si>
  <si>
    <t>-38.990665</t>
  </si>
  <si>
    <t>-56.823160</t>
  </si>
  <si>
    <t>-12.000000</t>
  </si>
  <si>
    <t>-60.875000</t>
  </si>
  <si>
    <t>-5.504564</t>
  </si>
  <si>
    <t>-27.924197</t>
  </si>
  <si>
    <t>-68.000000</t>
  </si>
  <si>
    <t>-109.875000</t>
  </si>
  <si>
    <t>-31.192532</t>
  </si>
  <si>
    <t>-50.401168</t>
  </si>
  <si>
    <t>-15.000000</t>
  </si>
  <si>
    <t>-69.125000</t>
  </si>
  <si>
    <t>-6.880706</t>
  </si>
  <si>
    <t>-31.708585</t>
  </si>
  <si>
    <t>-42.125000</t>
  </si>
  <si>
    <t>-19.323315</t>
  </si>
  <si>
    <t>-63.000000</t>
  </si>
  <si>
    <t>-112.500000</t>
  </si>
  <si>
    <t>-28.898963</t>
  </si>
  <si>
    <t>-51.605292</t>
  </si>
  <si>
    <t>16.000000</t>
  </si>
  <si>
    <t>-27.250000</t>
  </si>
  <si>
    <t>7.339419</t>
  </si>
  <si>
    <t>-12.499948</t>
  </si>
  <si>
    <t>-7.000000</t>
  </si>
  <si>
    <t>-52.875000</t>
  </si>
  <si>
    <t>-3.210996</t>
  </si>
  <si>
    <t>-24.254487</t>
  </si>
  <si>
    <t>-49.000000</t>
  </si>
  <si>
    <t>-94.625000</t>
  </si>
  <si>
    <t>-22.476972</t>
  </si>
  <si>
    <t>-43.405784</t>
  </si>
  <si>
    <t>31.000000</t>
  </si>
  <si>
    <t>-32.125000</t>
  </si>
  <si>
    <t>14.220125</t>
  </si>
  <si>
    <t>-14.736178</t>
  </si>
  <si>
    <t>-32.000000</t>
  </si>
  <si>
    <t>-79.375000</t>
  </si>
  <si>
    <t>-14.678839</t>
  </si>
  <si>
    <t>-36.410400</t>
  </si>
  <si>
    <t>7.000000</t>
  </si>
  <si>
    <t>-45.625000</t>
  </si>
  <si>
    <t>3.210996</t>
  </si>
  <si>
    <t>-20.928813</t>
  </si>
  <si>
    <t>-16.000000</t>
  </si>
  <si>
    <t>-65.625000</t>
  </si>
  <si>
    <t>-7.339419</t>
  </si>
  <si>
    <t>-30.103087</t>
  </si>
  <si>
    <t>-41.000000</t>
  </si>
  <si>
    <t>-88.625000</t>
  </si>
  <si>
    <t>-18.807262</t>
  </si>
  <si>
    <t>-40.653502</t>
  </si>
  <si>
    <t>-13.000000</t>
  </si>
  <si>
    <t>-70.875000</t>
  </si>
  <si>
    <t>-5.963278</t>
  </si>
  <si>
    <t>-32.511334</t>
  </si>
  <si>
    <t>-26.000000</t>
  </si>
  <si>
    <t>-75.625000</t>
  </si>
  <si>
    <t>-11.926556</t>
  </si>
  <si>
    <t>-34.690224</t>
  </si>
  <si>
    <t>9.000000</t>
  </si>
  <si>
    <t>-39.625000</t>
  </si>
  <si>
    <t>4.128423</t>
  </si>
  <si>
    <t>-18.176531</t>
  </si>
  <si>
    <t>-37.000000</t>
  </si>
  <si>
    <t>-91.500000</t>
  </si>
  <si>
    <t>-16.972407</t>
  </si>
  <si>
    <t>-41.972304</t>
  </si>
  <si>
    <t>8.000000</t>
  </si>
  <si>
    <t>-51.125000</t>
  </si>
  <si>
    <t>3.669710</t>
  </si>
  <si>
    <t>-23.451738</t>
  </si>
  <si>
    <t>37.000000</t>
  </si>
  <si>
    <t>-23.375000</t>
  </si>
  <si>
    <t>16.972407</t>
  </si>
  <si>
    <t>-10.722433</t>
  </si>
  <si>
    <t>-52.375000</t>
  </si>
  <si>
    <t>-24.025130</t>
  </si>
  <si>
    <t>-2.000000</t>
  </si>
  <si>
    <t>-51.625000</t>
  </si>
  <si>
    <t>-0.917427</t>
  </si>
  <si>
    <t>-23.681095</t>
  </si>
  <si>
    <t>-31.000000</t>
  </si>
  <si>
    <t>-74.125000</t>
  </si>
  <si>
    <t>-14.220125</t>
  </si>
  <si>
    <t>-34.002153</t>
  </si>
  <si>
    <t>-65.000000</t>
  </si>
  <si>
    <t>-110.000000</t>
  </si>
  <si>
    <t>-29.816391</t>
  </si>
  <si>
    <t>-50.458508</t>
  </si>
  <si>
    <t>-3.000000</t>
  </si>
  <si>
    <t>-58.875000</t>
  </si>
  <si>
    <t>-1.376141</t>
  </si>
  <si>
    <t>-27.006769</t>
  </si>
  <si>
    <t>-17.625000</t>
  </si>
  <si>
    <t>-8.084829</t>
  </si>
  <si>
    <t>18.000000</t>
  </si>
  <si>
    <t>-28.625000</t>
  </si>
  <si>
    <t>8.256847</t>
  </si>
  <si>
    <t>-13.130680</t>
  </si>
  <si>
    <t>-42.875000</t>
  </si>
  <si>
    <t>-19.667350</t>
  </si>
  <si>
    <t>CEULER/mm3</t>
  </si>
  <si>
    <t>vol.73-93-94-slice07vol.73-93-94-slice10vol.73-93-94-slice22fd3-1Comp0.raw.56-121.erode</t>
  </si>
  <si>
    <t>vol.73-93-94-slice16vol.73-93-94-slice53vol.73-93-94-slice20fd3-1Comp0.raw.59-120.erode</t>
  </si>
  <si>
    <t>vol.73-93-94-slice15vol.73-93-94-slice00vol.73-93-94-slice05fd3-1Comp0.raw.61-122.erode</t>
  </si>
  <si>
    <t>vol.73-93-94-slice18vol.73-93-94-slice17vol.73-93-94-slice63fd3-1Comp0.raw.57-120.erode</t>
  </si>
  <si>
    <t>vol.73-93-94-slice09vol.73-93-94-slice29vol.73-93-94-slice43fd3-1Comp0.raw.60-123.erode</t>
  </si>
  <si>
    <t>vol.73-93-94-slice04vol.73-93-94-slice35vol.73-93-94-slice08fd3-1Comp0.raw.58-120.erode</t>
  </si>
  <si>
    <t>vol.73-93-94-slice11vol.73-93-94-slice62vol.73-93-94-slice73fd3-1Comp0.raw.57-122.erode</t>
  </si>
  <si>
    <t>vol.73-93-94-slice20vol.73-93-94-slice27vol.73-93-94-slice88fd3-1Comp0.raw.53-119.erode</t>
  </si>
  <si>
    <t>vol.73-93-94-slice22vol.73-93-94-slice17vol.73-93-94-slice00fd3-1Comp0.raw.57-120.erode</t>
  </si>
  <si>
    <t>vol.73-93-94-slice23vol.73-93-94-slice02vol.73-93-94-slice81fd3-1Comp0.raw.56-121.erode</t>
  </si>
  <si>
    <t>vol.73-93-94-slice01vol.73-93-94-slice81vol.73-93-94-slice05fd3-1Comp0.raw.54-120.erode</t>
  </si>
  <si>
    <t>vol.73-93-94-slice24vol.73-93-94-slice44vol.73-93-94-slice22fd3-1Comp0.raw.58-121.erode</t>
  </si>
  <si>
    <t>vol.73-93-94-slice41vol.73-93-94-slice79vol.73-93-94-slice11fd3-1Comp0.raw.64-124.erode</t>
  </si>
  <si>
    <t>vol.73-93-94-slice60vol.73-93-94-slice17vol.73-93-94-slice60fd3-1Comp0.raw.63-126.erode</t>
  </si>
  <si>
    <t>vol.73-93-94-slice44vol.73-93-94-slice45vol.73-93-94-slice29fd3-1Comp0.raw.62-125.erode</t>
  </si>
  <si>
    <t>vol.73-93-94-slice63vol.73-93-94-slice53vol.73-93-94-slice10fd3-1Comp0.raw.58-127.erode</t>
  </si>
  <si>
    <t>vol.73-93-94-slice26vol.73-93-94-slice59vol.73-93-94-slice79fd3-1Comp0.raw.58-122.erode</t>
  </si>
  <si>
    <t>vol.73-93-94-slice36vol.73-93-94-slice16vol.73-93-94-slice72fd3-1Comp0.raw.60-123.erode</t>
  </si>
  <si>
    <t>vol.73-93-94-slice49vol.73-93-94-slice17vol.73-93-94-slice11fd3-1Comp0.raw.64-125.erode</t>
  </si>
  <si>
    <t>vol.73-93-94-slice44vol.73-93-94-slice16vol.73-93-94-slice36fd3-1Comp0.raw.62-125.erode</t>
  </si>
  <si>
    <t>vol.73-93-94-slice41vol.73-93-94-slice81vol.73-93-94-slice22fd3-1Comp0.raw.63-124.erode</t>
  </si>
  <si>
    <t>vol.73-93-94-slice48vol.73-93-94-slice61vol.73-93-94-slice57fd3-1Comp0.raw.66-125.erode</t>
  </si>
  <si>
    <t>vol.73-93-94-slice63vol.73-93-94-slice68vol.73-93-94-slice75fd3-1Comp0.raw.58-127.erode</t>
  </si>
  <si>
    <t>vol.73-93-94-slice43vol.73-93-94-slice81vol.73-93-94-slice41fd3-1Comp0.raw.57-124.erode</t>
  </si>
  <si>
    <t>vol.73-93-94-slice51vol.73-93-94-slice69vol.73-93-94-slice14fd3-1Comp0.raw.68-126.erode</t>
  </si>
  <si>
    <t>vol.73-93-94-slice51vol.73-93-94-slice53vol.73-93-94-slice44fd3-1Comp0.raw.68-126.erode</t>
  </si>
  <si>
    <t>vol.73-93-94-slice66vol.73-93-94-slice64vol.73-93-94-slice81fd3-1Comp0.raw.56-127.erode</t>
  </si>
  <si>
    <t>vol.73-93-94-slice54vol.73-93-94-slice06vol.73-93-94-slice69fd3-1Comp0.raw.61-126.erode</t>
  </si>
  <si>
    <t>vol.73-93-94-slice68vol.73-93-94-slice18vol.73-93-94-slice43fd3-1Comp0.raw.55-128.erode</t>
  </si>
  <si>
    <t>vol.73-93-94-slice69vol.73-93-94-slice38vol.73-93-94-slice17fd3-1Comp0.raw.55-128.erode</t>
  </si>
  <si>
    <t>vol.73-93-94-slice08vol.73-93-94-slice28vol.73-93-94-slice42fd3-1Comp0.raw.59-122.erode</t>
  </si>
  <si>
    <t>IRM</t>
  </si>
  <si>
    <t>vol,73-93-94-slice15vol,73-93-94-slice00vol,73-93-94-slice05fd3-1Comp0,raw,13,50-13,36,result</t>
  </si>
  <si>
    <t>vol,73-93-94-slice20vol,73-93-94-slice27vol,73-93-94-slice88fd3-1Comp0,raw,10,02-10,46,result</t>
  </si>
  <si>
    <t>vol,73-93-94-slice07vol,73-93-94-slice10vol,73-93-94-slice22fd3-1Comp0,raw,11,97-12,17,result</t>
  </si>
  <si>
    <t>vol,73-93-94-slice01vol,73-93-94-slice15vol,73-93-94-slice64fd3-1Comp0,raw,9,50-9,83,result</t>
  </si>
  <si>
    <t>vol,73-93-94-slice18vol,73-93-94-slice17vol,73-93-94-slice63fd3-1Comp0,raw,8,83-9,78,result</t>
  </si>
  <si>
    <t>vol,73-93-94-slice24vol,73-93-94-slice44vol,73-93-94-slice22fd3-1Comp0,raw,12,52-12,86,result</t>
  </si>
  <si>
    <t>vol,73-93-94-slice04vol,73-93-94-slice35vol,73-93-94-slice08fd3-1Comp0,raw,12,39-12,40,result</t>
  </si>
  <si>
    <t>vol,73-93-94-slice33vol,73-93-94-slice23vol,73-93-94-slice75fd3-1Comp0,raw,13,60-13,92,result</t>
  </si>
  <si>
    <t>vol,73-93-94-slice54vol,73-93-94-slice06vol,73-93-94-slice69fd3-1Comp0,raw,10,94-11,34,result</t>
  </si>
  <si>
    <t>vol,73-93-94-slice36vol,73-93-94-slice16vol,73-93-94-slice72fd3-1Comp0,raw,10,99-11,84,result</t>
  </si>
  <si>
    <t>vol,73-93-94-slice66vol,73-93-94-slice64vol,73-93-94-slice81fd3-1Comp0,raw,11,75-12,52,result</t>
  </si>
  <si>
    <t>vol,73-93-94-slice11vol,73-93-94-slice62vol,73-93-94-slice73fd3-1Comp0,raw,12,95-12,71,result</t>
  </si>
  <si>
    <t>vol,73-93-94-slice43vol,73-93-94-slice81vol,73-93-94-slice41fd3-1Comp0,raw,11,88-11,52,result</t>
  </si>
  <si>
    <t>vol,73-93-94-slice69vol,73-93-94-slice38vol,73-93-94-slice17fd3-1Comp0,raw,11,45-11,41,result</t>
  </si>
  <si>
    <t>vol,73-93-94-slice08vol,73-93-94-slice28vol,73-93-94-slice42fd3-1Comp0,raw,12,85-12,59,result</t>
  </si>
  <si>
    <t>vol,73-93-94-slice44vol,73-93-94-slice45vol,73-93-94-slice29fd3-1Comp0,raw,11,98-12,43,result</t>
  </si>
  <si>
    <t>vol,73-93-94-slice09vol,73-93-94-slice29vol,73-93-94-slice43fd3-1Comp0,raw,13,49-13,39,result</t>
  </si>
  <si>
    <t>vol,73-93-94-slice16vol,73-93-94-slice53vol,73-93-94-slice20fd3-1Comp0,raw,12,71-13,00,result</t>
  </si>
  <si>
    <t>vol,73-93-94-slice63vol,73-93-94-slice68vol,73-93-94-slice75fd3-1Comp0,raw,10,06-12,16,result</t>
  </si>
  <si>
    <t>vol,73-93-94-slice23vol,73-93-94-slice02vol,73-93-94-slice81fd3-1Comp0,raw,11,39-11,66,result</t>
  </si>
  <si>
    <t>vol,73-93-94-slice48vol,73-93-94-slice61vol,73-93-94-slice57fd3-1Comp0,raw,11,81-12,72,result</t>
  </si>
  <si>
    <t>vol,73-93-94-slice63vol,73-93-94-slice53vol,73-93-94-slice10fd3-1Comp0,raw,8,86-11,36,result</t>
  </si>
  <si>
    <t>vol,73-93-94-slice60vol,73-93-94-slice17vol,73-93-94-slice60fd3-1Comp0,raw,10,19-11,99,result</t>
  </si>
  <si>
    <t>vol,73-93-94-slice41vol,73-93-94-slice81vol,73-93-94-slice22fd3-1Comp0,raw,13,54-13,91,result</t>
  </si>
  <si>
    <t>vol,73-93-94-slice44vol,73-93-94-slice16vol,73-93-94-slice36fd3-1Comp0,raw,12,95-13,13,result</t>
  </si>
  <si>
    <t>vol,73-93-94-slice68vol,73-93-94-slice18vol,73-93-94-slice43fd3-1Comp0,raw,9,99-10,60,result</t>
  </si>
  <si>
    <t>vol,73-93-94-slice22vol,73-93-94-slice17vol,73-93-94-slice00fd3-1Comp0,raw,11,29-11,34,result</t>
  </si>
  <si>
    <t>vol,73-93-94-slice26vol,73-93-94-slice59vol,73-93-94-slice79fd3-1Comp0,raw,13,32-13,03,result</t>
  </si>
  <si>
    <t>vol,73-93-94-slice49vol,73-93-94-slice17vol,73-93-94-slice11fd3-1Comp0,raw,12,27-13,06,result</t>
  </si>
  <si>
    <t>vol,73-93-94-slice41vol,73-93-94-slice79vol,73-93-94-slice11fd3-1Comp0,raw,14,14-14,54,result</t>
  </si>
  <si>
    <t>ET</t>
  </si>
  <si>
    <t>Tb.S</t>
  </si>
  <si>
    <t>Volumes IRM Origine</t>
  </si>
  <si>
    <t xml:space="preserve">Mean </t>
  </si>
  <si>
    <t>Min</t>
  </si>
  <si>
    <t xml:space="preserve">Max </t>
  </si>
  <si>
    <t>vol.73-93-94-slice012vol.73-93-94-slice108vol.73-93-94-slice064fd3-1Comp0.raw.38-88.bin</t>
  </si>
  <si>
    <t>vol.73-93-94-slice044vol.73-93-94-slice170vol.73-93-94-slice060fd3-1Comp0.raw.41-88.bin</t>
  </si>
  <si>
    <t>vol.73-93-94-slice055vol.73-93-94-slice135vol.73-93-94-slice074fd3-1Comp0.raw.35-90.bin</t>
  </si>
  <si>
    <t>vol.73-93-94-slice078vol.73-93-94-slice097vol.73-93-94-slice027fd3-1Comp0.raw.38-90.bin</t>
  </si>
  <si>
    <t>vol.73-93-94-slice084vol.73-93-94-slice065vol.73-93-94-slice051fd3-1Comp0.raw.39-90.bin</t>
  </si>
  <si>
    <t>vol.73-93-94-slice085vol.73-93-94-slice124vol.73-93-94-slice072fd3-1Comp0.raw.36-91.bin</t>
  </si>
  <si>
    <t>vol.73-93-94-slice093vol.73-93-94-slice078vol.73-93-94-slice091fd3-1Comp0.raw.37-92.bin</t>
  </si>
  <si>
    <t>vol.73-93-94-slice127vol.73-93-94-slice073vol.73-93-94-slice055fd3-1Comp0.raw.36-93.bin</t>
  </si>
  <si>
    <t>vol.73-93-94-slice133vol.73-93-94-slice094vol.73-93-94-slice000fd3-1Comp0.raw.34-93.bin</t>
  </si>
  <si>
    <t>vol.73-93-94-slice137vol.73-93-94-slice176vol.73-93-94-slice061fd3-1Comp0.raw.34-93.bin</t>
  </si>
  <si>
    <t>Volumes IRM synthese</t>
  </si>
  <si>
    <t>Real MRI</t>
  </si>
  <si>
    <t>Synthesized MRI</t>
  </si>
  <si>
    <t>BV/TV real</t>
  </si>
  <si>
    <t>BV/TV synthesised</t>
  </si>
  <si>
    <t>BS/BV real</t>
  </si>
  <si>
    <t>BS/BV  synthesised</t>
  </si>
  <si>
    <t>Tb.Th real</t>
  </si>
  <si>
    <t>Tb.Th synthesised</t>
  </si>
  <si>
    <t>Tb.N real</t>
  </si>
  <si>
    <t>Tb.N synthesised</t>
  </si>
  <si>
    <t>Tb.S real</t>
  </si>
  <si>
    <t>Tb.S synthesised</t>
  </si>
  <si>
    <t>Mil1 real</t>
  </si>
  <si>
    <t>Mil1 synthesised</t>
  </si>
  <si>
    <t>CEuler/mm3 real</t>
  </si>
  <si>
    <t>CEuler/mm3 synthesised</t>
  </si>
  <si>
    <t>vol.73-93-94-slice012vol.73-93-94-slice108vol.73-93-94-slice064fd3-1Comp0.crbin.acr</t>
  </si>
  <si>
    <t>vol.73-93-94-slice044vol.73-93-94-slice170vol.73-93-94-slice060fd3-1Comp0.crbin.acr</t>
  </si>
  <si>
    <t>vol.73-93-94-slice055vol.73-93-94-slice135vol.73-93-94-slice074fd3-1Comp0.crbin.acr</t>
  </si>
  <si>
    <t>vol.73-93-94-slice078vol.73-93-94-slice097vol.73-93-94-slice027fd3-1Comp0.crbin.acr</t>
  </si>
  <si>
    <t>vol.73-93-94-slice084vol.73-93-94-slice065vol.73-93-94-slice051fd3-1Comp0.crbin.acr</t>
  </si>
  <si>
    <t>vol.73-93-94-slice085vol.73-93-94-slice124vol.73-93-94-slice072fd3-1Comp0.crbin.acr</t>
  </si>
  <si>
    <t>vol.73-93-94-slice093vol.73-93-94-slice078vol.73-93-94-slice091fd3-1Comp0.crbin.acr</t>
  </si>
  <si>
    <t>vol.73-93-94-slice127vol.73-93-94-slice073vol.73-93-94-slice055fd3-1Comp0.crbin.acr</t>
  </si>
  <si>
    <t>vol.73-93-94-slice133vol.73-93-94-slice094vol.73-93-94-slice000fd3-1Comp0.crbin.acr</t>
  </si>
  <si>
    <t>vol.73-93-94-slice137vol.73-93-94-slice176vol.73-93-94-slice061fd3-1Comp0.crbin.acr</t>
  </si>
  <si>
    <t>Ceuler/mm3 real</t>
  </si>
  <si>
    <t>Mil1 synthesized</t>
  </si>
  <si>
    <t>BV/TV synthesized</t>
  </si>
  <si>
    <t>Tb.Th synthesized</t>
  </si>
  <si>
    <t>Tb.N synthesized</t>
  </si>
  <si>
    <t>Tb.S synthesized</t>
  </si>
  <si>
    <t>BS/BV  synthesized</t>
  </si>
  <si>
    <t>Ceuler/mm3 synth.</t>
  </si>
  <si>
    <t>Pour afficher le Plotbox : bien penser à charger le complement excel : Sparklines</t>
  </si>
  <si>
    <t>placé dans le repertoire librairie de microsoft excel</t>
  </si>
  <si>
    <t>BV/TV synth.</t>
  </si>
  <si>
    <t>BS/BV  synth.</t>
  </si>
  <si>
    <t>Tb.Th synth.</t>
  </si>
  <si>
    <t>Tb.N synth.</t>
  </si>
  <si>
    <t>Tb.S synth.</t>
  </si>
  <si>
    <t>Mil1 synth.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</si>
</sst>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0" fontId="0" fillId="0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Fill="1"/>
    <xf numFmtId="9" fontId="0" fillId="0" borderId="0" xfId="1" applyFont="1"/>
    <xf numFmtId="165" fontId="0" fillId="3" borderId="0" xfId="0" applyNumberFormat="1" applyFill="1"/>
    <xf numFmtId="0" fontId="0" fillId="3" borderId="0" xfId="0" applyFill="1"/>
    <xf numFmtId="9" fontId="0" fillId="2" borderId="0" xfId="1" applyFont="1" applyFill="1"/>
    <xf numFmtId="0" fontId="0" fillId="0" borderId="0" xfId="0" applyAlignment="1">
      <alignment horizontal="right"/>
    </xf>
    <xf numFmtId="2" fontId="0" fillId="0" borderId="0" xfId="0" applyNumberFormat="1" applyFill="1"/>
    <xf numFmtId="2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2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165" fontId="0" fillId="5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/>
    <xf numFmtId="0" fontId="0" fillId="0" borderId="6" xfId="0" applyBorder="1"/>
    <xf numFmtId="0" fontId="3" fillId="0" borderId="0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Fill="1" applyBorder="1"/>
    <xf numFmtId="0" fontId="0" fillId="0" borderId="6" xfId="0" applyFill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5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comp_par_threshold!$D$15:$L$15</c:f>
              <c:numCache>
                <c:formatCode>General</c:formatCode>
                <c:ptCount val="9"/>
                <c:pt idx="0" formatCode="0.000">
                  <c:v>0.15533883333333334</c:v>
                </c:pt>
                <c:pt idx="1">
                  <c:v>0.14185366666666666</c:v>
                </c:pt>
                <c:pt idx="2">
                  <c:v>12.871083333333333</c:v>
                </c:pt>
                <c:pt idx="3">
                  <c:v>0.16361666666666666</c:v>
                </c:pt>
                <c:pt idx="4">
                  <c:v>0.90898333333333337</c:v>
                </c:pt>
                <c:pt idx="5">
                  <c:v>1.0239333333333334</c:v>
                </c:pt>
                <c:pt idx="6">
                  <c:v>0.32996600000000004</c:v>
                </c:pt>
                <c:pt idx="7">
                  <c:v>1.3588166666666666</c:v>
                </c:pt>
                <c:pt idx="8">
                  <c:v>0.45115833333333333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comp_par_threshold!$D$33:$L$33</c:f>
              <c:numCache>
                <c:formatCode>General</c:formatCode>
                <c:ptCount val="9"/>
                <c:pt idx="0" formatCode="0.000">
                  <c:v>0.15449369230769233</c:v>
                </c:pt>
                <c:pt idx="1">
                  <c:v>0.14388484615384614</c:v>
                </c:pt>
                <c:pt idx="2">
                  <c:v>16.374384615384621</c:v>
                </c:pt>
                <c:pt idx="3">
                  <c:v>0.12815384615384615</c:v>
                </c:pt>
                <c:pt idx="4">
                  <c:v>1.0930153846153845</c:v>
                </c:pt>
                <c:pt idx="5">
                  <c:v>1.0052076923076922</c:v>
                </c:pt>
                <c:pt idx="6">
                  <c:v>0.24125600000000003</c:v>
                </c:pt>
                <c:pt idx="7">
                  <c:v>1.627476923076923</c:v>
                </c:pt>
                <c:pt idx="8">
                  <c:v>0.38776153846153844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18464"/>
        <c:axId val="40761600"/>
      </c:lineChart>
      <c:catAx>
        <c:axId val="85918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40761600"/>
        <c:crosses val="autoZero"/>
        <c:auto val="1"/>
        <c:lblAlgn val="ctr"/>
        <c:lblOffset val="100"/>
        <c:noMultiLvlLbl val="0"/>
      </c:catAx>
      <c:valAx>
        <c:axId val="40761600"/>
        <c:scaling>
          <c:orientation val="minMax"/>
        </c:scaling>
        <c:delete val="0"/>
        <c:axPos val="l"/>
        <c:majorGridlines/>
        <c:title>
          <c:overlay val="0"/>
        </c:title>
        <c:numFmt formatCode="0.000" sourceLinked="1"/>
        <c:majorTickMark val="none"/>
        <c:minorTickMark val="none"/>
        <c:tickLblPos val="nextTo"/>
        <c:crossAx val="8591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BV/TV MRI</c:v>
          </c:tx>
          <c:trendline>
            <c:trendlineType val="linear"/>
            <c:dispRSqr val="1"/>
            <c:dispEq val="0"/>
            <c:trendlineLbl>
              <c:layout>
                <c:manualLayout>
                  <c:x val="0.40915332458442694"/>
                  <c:y val="0.29130540974044911"/>
                </c:manualLayout>
              </c:layout>
              <c:numFmt formatCode="General" sourceLinked="0"/>
            </c:trendlineLbl>
          </c:trendline>
          <c:yVal>
            <c:numRef>
              <c:f>comp_par_threshold!$D$19:$D$30</c:f>
              <c:numCache>
                <c:formatCode>0.000</c:formatCode>
                <c:ptCount val="12"/>
                <c:pt idx="0">
                  <c:v>0.15932199999999999</c:v>
                </c:pt>
                <c:pt idx="1">
                  <c:v>0.13675399999999999</c:v>
                </c:pt>
                <c:pt idx="2">
                  <c:v>0.10288799999999999</c:v>
                </c:pt>
                <c:pt idx="3">
                  <c:v>0.21179100000000001</c:v>
                </c:pt>
                <c:pt idx="4">
                  <c:v>9.1941999999999996E-2</c:v>
                </c:pt>
                <c:pt idx="5">
                  <c:v>3.9349000000000002E-2</c:v>
                </c:pt>
                <c:pt idx="6">
                  <c:v>0.227996</c:v>
                </c:pt>
                <c:pt idx="7">
                  <c:v>0.28599000000000002</c:v>
                </c:pt>
                <c:pt idx="8">
                  <c:v>0.178171</c:v>
                </c:pt>
                <c:pt idx="9">
                  <c:v>0.12729399999999999</c:v>
                </c:pt>
                <c:pt idx="10">
                  <c:v>5.1276000000000002E-2</c:v>
                </c:pt>
                <c:pt idx="11">
                  <c:v>0.16159299999999999</c:v>
                </c:pt>
              </c:numCache>
            </c:numRef>
          </c:yVal>
          <c:smooth val="1"/>
        </c:ser>
        <c:ser>
          <c:idx val="0"/>
          <c:order val="1"/>
          <c:tx>
            <c:v>BV/TV Texture3D</c:v>
          </c:tx>
          <c:trendline>
            <c:trendlineType val="linear"/>
            <c:dispRSqr val="1"/>
            <c:dispEq val="0"/>
            <c:trendlineLbl>
              <c:layout>
                <c:manualLayout>
                  <c:x val="0.4388475503062117"/>
                  <c:y val="0.37607648002333044"/>
                </c:manualLayout>
              </c:layout>
              <c:numFmt formatCode="General" sourceLinked="0"/>
            </c:trendlineLbl>
          </c:trendline>
          <c:yVal>
            <c:numRef>
              <c:f>comp_par_threshold!$D$2:$D$13</c:f>
              <c:numCache>
                <c:formatCode>0.000</c:formatCode>
                <c:ptCount val="12"/>
                <c:pt idx="0">
                  <c:v>0.10655299999999999</c:v>
                </c:pt>
                <c:pt idx="1">
                  <c:v>0.21402599999999999</c:v>
                </c:pt>
                <c:pt idx="2">
                  <c:v>0.15643699999999999</c:v>
                </c:pt>
                <c:pt idx="3">
                  <c:v>0.194691</c:v>
                </c:pt>
                <c:pt idx="4">
                  <c:v>0.12567600000000001</c:v>
                </c:pt>
                <c:pt idx="5">
                  <c:v>0.13647100000000001</c:v>
                </c:pt>
                <c:pt idx="6">
                  <c:v>0.137818</c:v>
                </c:pt>
                <c:pt idx="7">
                  <c:v>0.17884900000000001</c:v>
                </c:pt>
                <c:pt idx="8">
                  <c:v>0.156053</c:v>
                </c:pt>
                <c:pt idx="9">
                  <c:v>0.15595899999999999</c:v>
                </c:pt>
                <c:pt idx="10">
                  <c:v>0.15426899999999999</c:v>
                </c:pt>
                <c:pt idx="11">
                  <c:v>0.14726400000000001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59040"/>
        <c:axId val="85960576"/>
      </c:scatterChart>
      <c:valAx>
        <c:axId val="859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85960576"/>
        <c:crosses val="autoZero"/>
        <c:crossBetween val="midCat"/>
      </c:valAx>
      <c:valAx>
        <c:axId val="859605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8595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comp_par_threshold!$G$19:$G$30</c:f>
              <c:numCache>
                <c:formatCode>General</c:formatCode>
                <c:ptCount val="12"/>
                <c:pt idx="0">
                  <c:v>9.5600000000000004E-2</c:v>
                </c:pt>
                <c:pt idx="1">
                  <c:v>0.1593</c:v>
                </c:pt>
                <c:pt idx="2">
                  <c:v>0.1094</c:v>
                </c:pt>
                <c:pt idx="3">
                  <c:v>0.1062</c:v>
                </c:pt>
                <c:pt idx="4">
                  <c:v>0.1132</c:v>
                </c:pt>
                <c:pt idx="5">
                  <c:v>9.1499999999999998E-2</c:v>
                </c:pt>
                <c:pt idx="6">
                  <c:v>0.18140000000000001</c:v>
                </c:pt>
                <c:pt idx="7">
                  <c:v>0.15859999999999999</c:v>
                </c:pt>
                <c:pt idx="8">
                  <c:v>0.1027</c:v>
                </c:pt>
                <c:pt idx="9">
                  <c:v>0.14099999999999999</c:v>
                </c:pt>
                <c:pt idx="10">
                  <c:v>0.1077</c:v>
                </c:pt>
                <c:pt idx="11">
                  <c:v>0.13730000000000001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comp_par_threshold!$G$1</c:f>
              <c:strCache>
                <c:ptCount val="1"/>
                <c:pt idx="0">
                  <c:v>Tb,Th</c:v>
                </c:pt>
              </c:strCache>
            </c:strRef>
          </c:tx>
          <c:trendline>
            <c:trendlineType val="linear"/>
            <c:dispRSqr val="0"/>
            <c:dispEq val="0"/>
          </c:trendline>
          <c:yVal>
            <c:numRef>
              <c:f>comp_par_threshold!$G$2:$G$13</c:f>
              <c:numCache>
                <c:formatCode>General</c:formatCode>
                <c:ptCount val="12"/>
                <c:pt idx="0">
                  <c:v>0.13300000000000001</c:v>
                </c:pt>
                <c:pt idx="1">
                  <c:v>0.1716</c:v>
                </c:pt>
                <c:pt idx="2">
                  <c:v>0.2225</c:v>
                </c:pt>
                <c:pt idx="3">
                  <c:v>0.16020000000000001</c:v>
                </c:pt>
                <c:pt idx="4">
                  <c:v>0.1137</c:v>
                </c:pt>
                <c:pt idx="5">
                  <c:v>0.1804</c:v>
                </c:pt>
                <c:pt idx="6">
                  <c:v>0.1845</c:v>
                </c:pt>
                <c:pt idx="7">
                  <c:v>0.13950000000000001</c:v>
                </c:pt>
                <c:pt idx="8">
                  <c:v>0.12720000000000001</c:v>
                </c:pt>
                <c:pt idx="9">
                  <c:v>0.16070000000000001</c:v>
                </c:pt>
                <c:pt idx="10">
                  <c:v>0.12379999999999999</c:v>
                </c:pt>
                <c:pt idx="11">
                  <c:v>0.24629999999999999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9824"/>
        <c:axId val="88111360"/>
      </c:scatterChart>
      <c:valAx>
        <c:axId val="881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11360"/>
        <c:crosses val="autoZero"/>
        <c:crossBetween val="midCat"/>
      </c:valAx>
      <c:valAx>
        <c:axId val="881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09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362733</xdr:colOff>
      <xdr:row>8</xdr:row>
      <xdr:rowOff>24531</xdr:rowOff>
    </xdr:from>
    <xdr:to>
      <xdr:col>19</xdr:col>
      <xdr:colOff>394048</xdr:colOff>
      <xdr:row>22</xdr:row>
      <xdr:rowOff>27662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662836</xdr:colOff>
      <xdr:row>23</xdr:row>
      <xdr:rowOff>194153</xdr:rowOff>
    </xdr:from>
    <xdr:to>
      <xdr:col>19</xdr:col>
      <xdr:colOff>694151</xdr:colOff>
      <xdr:row>38</xdr:row>
      <xdr:rowOff>1565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62629</xdr:colOff>
      <xdr:row>2</xdr:row>
      <xdr:rowOff>89770</xdr:rowOff>
    </xdr:from>
    <xdr:to>
      <xdr:col>20</xdr:col>
      <xdr:colOff>274006</xdr:colOff>
      <xdr:row>18</xdr:row>
      <xdr:rowOff>26096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305" name="SprkR58C4Shape"/>
        <xdr:cNvGrpSpPr/>
      </xdr:nvGrpSpPr>
      <xdr:grpSpPr>
        <a:xfrm>
          <a:off x="1582811" y="11022058"/>
          <a:ext cx="715435" cy="121920"/>
          <a:chOff x="1587347" y="10892790"/>
          <a:chExt cx="717703" cy="121920"/>
        </a:xfrm>
      </xdr:grpSpPr>
      <xdr:cxnSp macro="">
        <xdr:nvCxnSpPr>
          <xdr:cNvPr id="298" name="Connecteur droit 297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0" name="Rectangle 299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1" name="Connecteur droit 300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" name="Connecteur droit 301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3" name="Connecteur droit 302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" name="Connecteur droit 303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437" name="SprkR25C15Shape"/>
        <xdr:cNvGrpSpPr/>
      </xdr:nvGrpSpPr>
      <xdr:grpSpPr>
        <a:xfrm>
          <a:off x="10916104" y="4660719"/>
          <a:ext cx="2243364" cy="106680"/>
          <a:chOff x="10687050" y="4606290"/>
          <a:chExt cx="2247900" cy="106680"/>
        </a:xfrm>
      </xdr:grpSpPr>
      <xdr:cxnSp macro="">
        <xdr:nvCxnSpPr>
          <xdr:cNvPr id="431" name="Connecteur droit 43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2" name="Rectangle 43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3" name="Connecteur droit 43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4" name="Connecteur droit 43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5" name="Connecteur droit 43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6" name="Connecteur droit 43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512" name="SprkR61C4Shape"/>
        <xdr:cNvGrpSpPr/>
      </xdr:nvGrpSpPr>
      <xdr:grpSpPr>
        <a:xfrm>
          <a:off x="2555358" y="11214826"/>
          <a:ext cx="259333" cy="106680"/>
          <a:chOff x="2562162" y="11464290"/>
          <a:chExt cx="259333" cy="106680"/>
        </a:xfrm>
      </xdr:grpSpPr>
      <xdr:cxnSp macro="">
        <xdr:nvCxnSpPr>
          <xdr:cNvPr id="507" name="Connecteur droit 506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" name="Rectangle 507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9" name="Connecteur droit 508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" name="Connecteur droit 509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" name="Connecteur droit 510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518" name="SprkR62C4Shape"/>
        <xdr:cNvGrpSpPr/>
      </xdr:nvGrpSpPr>
      <xdr:grpSpPr>
        <a:xfrm>
          <a:off x="2393195" y="11407594"/>
          <a:ext cx="595145" cy="106680"/>
          <a:chOff x="2399999" y="11654790"/>
          <a:chExt cx="595145" cy="106680"/>
        </a:xfrm>
      </xdr:grpSpPr>
      <xdr:cxnSp macro="">
        <xdr:nvCxnSpPr>
          <xdr:cNvPr id="513" name="Connecteur droit 512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4" name="Rectangle 513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" name="Connecteur droit 514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" name="Connecteur droit 515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" name="Connecteur droit 516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87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581" name="Connecteur droit 58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2" name="Rectangle 58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3" name="Connecteur droit 58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4" name="Connecteur droit 58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5" name="Connecteur droit 58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6" name="Connecteur droit 58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742" name="SprkR29C16Shape"/>
        <xdr:cNvGrpSpPr/>
      </xdr:nvGrpSpPr>
      <xdr:grpSpPr>
        <a:xfrm>
          <a:off x="10916104" y="5624558"/>
          <a:ext cx="2243364" cy="106680"/>
          <a:chOff x="10944225" y="5368290"/>
          <a:chExt cx="2247900" cy="106680"/>
        </a:xfrm>
      </xdr:grpSpPr>
      <xdr:cxnSp macro="">
        <xdr:nvCxnSpPr>
          <xdr:cNvPr id="736" name="Connecteur droit 735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7" name="Rectangle 736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38" name="Connecteur droit 737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9" name="Connecteur droit 738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0" name="Connecteur droit 739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1" name="Connecteur droit 740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77" name="SprkR33C16Shape"/>
        <xdr:cNvGrpSpPr/>
      </xdr:nvGrpSpPr>
      <xdr:grpSpPr>
        <a:xfrm>
          <a:off x="10916104" y="6588397"/>
          <a:ext cx="2078918" cy="106680"/>
          <a:chOff x="10944225" y="6130290"/>
          <a:chExt cx="2083454" cy="106680"/>
        </a:xfrm>
      </xdr:grpSpPr>
      <xdr:cxnSp macro="">
        <xdr:nvCxnSpPr>
          <xdr:cNvPr id="771" name="Connecteur droit 770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2" name="Rectangle 771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3" name="Connecteur droit 772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4" name="Connecteur droit 773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5" name="Connecteur droit 774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6" name="Connecteur droit 775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791" name="SprkR29C12Shape"/>
        <xdr:cNvGrpSpPr/>
      </xdr:nvGrpSpPr>
      <xdr:grpSpPr>
        <a:xfrm>
          <a:off x="8376104" y="5624558"/>
          <a:ext cx="1303199" cy="106680"/>
          <a:chOff x="8401050" y="5368290"/>
          <a:chExt cx="1305467" cy="106680"/>
        </a:xfrm>
      </xdr:grpSpPr>
      <xdr:cxnSp macro="">
        <xdr:nvCxnSpPr>
          <xdr:cNvPr id="785" name="Connecteur droit 784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86" name="Rectangle 785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87" name="Connecteur droit 786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8" name="Connecteur droit 787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9" name="Connecteur droit 788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0" name="Connecteur droit 789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21" name="SprkR33C12Shape"/>
        <xdr:cNvGrpSpPr/>
      </xdr:nvGrpSpPr>
      <xdr:grpSpPr>
        <a:xfrm>
          <a:off x="8852232" y="6588397"/>
          <a:ext cx="1767236" cy="106680"/>
          <a:chOff x="8877178" y="6130290"/>
          <a:chExt cx="1771772" cy="106680"/>
        </a:xfrm>
      </xdr:grpSpPr>
      <xdr:cxnSp macro="">
        <xdr:nvCxnSpPr>
          <xdr:cNvPr id="915" name="Connecteur droit 914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16" name="Rectangle 915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17" name="Connecteur droit 916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8" name="Connecteur droit 917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9" name="Connecteur droit 918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0" name="Connecteur droit 919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940" name="SprkR34C12Shape"/>
        <xdr:cNvGrpSpPr/>
      </xdr:nvGrpSpPr>
      <xdr:grpSpPr>
        <a:xfrm>
          <a:off x="8852232" y="6588397"/>
          <a:ext cx="1767236" cy="106680"/>
          <a:chOff x="8877178" y="6320790"/>
          <a:chExt cx="1771772" cy="106680"/>
        </a:xfrm>
      </xdr:grpSpPr>
      <xdr:cxnSp macro="">
        <xdr:nvCxnSpPr>
          <xdr:cNvPr id="934" name="Connecteur droit 933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35" name="Rectangle 934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36" name="Connecteur droit 935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7" name="Connecteur droit 936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8" name="Connecteur droit 937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39" name="Connecteur droit 938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989" name="SprkR34C16Shape"/>
        <xdr:cNvGrpSpPr/>
      </xdr:nvGrpSpPr>
      <xdr:grpSpPr>
        <a:xfrm>
          <a:off x="10916104" y="6588397"/>
          <a:ext cx="2078918" cy="106680"/>
          <a:chOff x="10944225" y="6320790"/>
          <a:chExt cx="2083454" cy="106680"/>
        </a:xfrm>
      </xdr:grpSpPr>
      <xdr:cxnSp macro="">
        <xdr:nvCxnSpPr>
          <xdr:cNvPr id="983" name="Connecteur droit 982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4" name="Rectangle 983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85" name="Connecteur droit 984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6" name="Connecteur droit 985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7" name="Connecteur droit 986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8" name="Connecteur droit 987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33</xdr:row>
      <xdr:rowOff>149951</xdr:rowOff>
    </xdr:from>
    <xdr:to>
      <xdr:col>26</xdr:col>
      <xdr:colOff>747181</xdr:colOff>
      <xdr:row>34</xdr:row>
      <xdr:rowOff>63863</xdr:rowOff>
    </xdr:to>
    <xdr:grpSp>
      <xdr:nvGrpSpPr>
        <xdr:cNvPr id="7" name="SprkR35C25Shape"/>
        <xdr:cNvGrpSpPr/>
      </xdr:nvGrpSpPr>
      <xdr:grpSpPr>
        <a:xfrm>
          <a:off x="17373600" y="6511290"/>
          <a:ext cx="2196795" cy="106680"/>
          <a:chOff x="17373600" y="6511290"/>
          <a:chExt cx="2196795" cy="106680"/>
        </a:xfrm>
      </xdr:grpSpPr>
      <xdr:cxnSp macro="">
        <xdr:nvCxnSpPr>
          <xdr:cNvPr id="2" name="Connecteur droit 1"/>
          <xdr:cNvCxnSpPr/>
        </xdr:nvCxnSpPr>
        <xdr:spPr>
          <a:xfrm>
            <a:off x="17373600" y="6564630"/>
            <a:ext cx="21967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" name="Rectangle 2"/>
          <xdr:cNvSpPr/>
        </xdr:nvSpPr>
        <xdr:spPr>
          <a:xfrm>
            <a:off x="17894354" y="6511290"/>
            <a:ext cx="111736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" name="Connecteur droit 3"/>
          <xdr:cNvCxnSpPr/>
        </xdr:nvCxnSpPr>
        <xdr:spPr>
          <a:xfrm>
            <a:off x="1845303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/>
          <xdr:cNvCxnSpPr/>
        </xdr:nvCxnSpPr>
        <xdr:spPr>
          <a:xfrm>
            <a:off x="1957039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33</xdr:row>
      <xdr:rowOff>149951</xdr:rowOff>
    </xdr:from>
    <xdr:to>
      <xdr:col>17</xdr:col>
      <xdr:colOff>611161</xdr:colOff>
      <xdr:row>34</xdr:row>
      <xdr:rowOff>63863</xdr:rowOff>
    </xdr:to>
    <xdr:grpSp>
      <xdr:nvGrpSpPr>
        <xdr:cNvPr id="14" name="SprkR35C16Shape"/>
        <xdr:cNvGrpSpPr/>
      </xdr:nvGrpSpPr>
      <xdr:grpSpPr>
        <a:xfrm>
          <a:off x="10944225" y="6511290"/>
          <a:ext cx="2083454" cy="106680"/>
          <a:chOff x="10944225" y="6511290"/>
          <a:chExt cx="2083454" cy="106680"/>
        </a:xfrm>
      </xdr:grpSpPr>
      <xdr:cxnSp macro="">
        <xdr:nvCxnSpPr>
          <xdr:cNvPr id="8" name="Connecteur droit 7"/>
          <xdr:cNvCxnSpPr/>
        </xdr:nvCxnSpPr>
        <xdr:spPr>
          <a:xfrm>
            <a:off x="10944225" y="6564630"/>
            <a:ext cx="208345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Rectangle 8"/>
          <xdr:cNvSpPr/>
        </xdr:nvSpPr>
        <xdr:spPr>
          <a:xfrm>
            <a:off x="11807830" y="6511290"/>
            <a:ext cx="47620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" name="Connecteur droit 9"/>
          <xdr:cNvCxnSpPr/>
        </xdr:nvCxnSpPr>
        <xdr:spPr>
          <a:xfrm>
            <a:off x="1196984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eur droit 10"/>
          <xdr:cNvCxnSpPr/>
        </xdr:nvCxnSpPr>
        <xdr:spPr>
          <a:xfrm>
            <a:off x="13027679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12023659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303009</xdr:colOff>
      <xdr:row>28</xdr:row>
      <xdr:rowOff>161290</xdr:rowOff>
    </xdr:from>
    <xdr:to>
      <xdr:col>26</xdr:col>
      <xdr:colOff>422338</xdr:colOff>
      <xdr:row>29</xdr:row>
      <xdr:rowOff>75202</xdr:rowOff>
    </xdr:to>
    <xdr:grpSp>
      <xdr:nvGrpSpPr>
        <xdr:cNvPr id="20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5" name="Connecteur droit 14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" name="Connecteur droit 16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28</xdr:row>
      <xdr:rowOff>161290</xdr:rowOff>
    </xdr:from>
    <xdr:to>
      <xdr:col>18</xdr:col>
      <xdr:colOff>15875</xdr:colOff>
      <xdr:row>29</xdr:row>
      <xdr:rowOff>75202</xdr:rowOff>
    </xdr:to>
    <xdr:grpSp>
      <xdr:nvGrpSpPr>
        <xdr:cNvPr id="27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1" name="Connecteur droit 20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Rectangle 21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" name="Connecteur droit 22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cteur droit 23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69850</xdr:colOff>
      <xdr:row>23</xdr:row>
      <xdr:rowOff>172629</xdr:rowOff>
    </xdr:from>
    <xdr:to>
      <xdr:col>27</xdr:col>
      <xdr:colOff>38554</xdr:colOff>
      <xdr:row>24</xdr:row>
      <xdr:rowOff>86541</xdr:rowOff>
    </xdr:to>
    <xdr:grpSp>
      <xdr:nvGrpSpPr>
        <xdr:cNvPr id="1488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28" name="Connecteur droit 27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Rectangle 28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" name="Connecteur droit 29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cteur droit 30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7" name="Connecteur droit 1486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47171</xdr:colOff>
      <xdr:row>23</xdr:row>
      <xdr:rowOff>172629</xdr:rowOff>
    </xdr:from>
    <xdr:to>
      <xdr:col>18</xdr:col>
      <xdr:colOff>15875</xdr:colOff>
      <xdr:row>24</xdr:row>
      <xdr:rowOff>86541</xdr:rowOff>
    </xdr:to>
    <xdr:grpSp>
      <xdr:nvGrpSpPr>
        <xdr:cNvPr id="1495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1489" name="Connecteur droit 1488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0" name="Rectangle 1489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91" name="Connecteur droit 1490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2" name="Connecteur droit 1491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3" name="Connecteur droit 1492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4" name="Connecteur droit 1493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120803</xdr:colOff>
      <xdr:row>58</xdr:row>
      <xdr:rowOff>93254</xdr:rowOff>
    </xdr:from>
    <xdr:to>
      <xdr:col>3</xdr:col>
      <xdr:colOff>715948</xdr:colOff>
      <xdr:row>59</xdr:row>
      <xdr:rowOff>7166</xdr:rowOff>
    </xdr:to>
    <xdr:grpSp>
      <xdr:nvGrpSpPr>
        <xdr:cNvPr id="1501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1496" name="Connecteur droit 1495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97" name="Rectangle 1496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98" name="Connecteur droit 1497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9" name="Connecteur droit 1498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0" name="Connecteur droit 1499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34</xdr:row>
      <xdr:rowOff>147683</xdr:rowOff>
    </xdr:from>
    <xdr:to>
      <xdr:col>13</xdr:col>
      <xdr:colOff>73707</xdr:colOff>
      <xdr:row>35</xdr:row>
      <xdr:rowOff>61595</xdr:rowOff>
    </xdr:to>
    <xdr:grpSp>
      <xdr:nvGrpSpPr>
        <xdr:cNvPr id="292" name="SprkR36C12Shape"/>
        <xdr:cNvGrpSpPr/>
      </xdr:nvGrpSpPr>
      <xdr:grpSpPr>
        <a:xfrm>
          <a:off x="8401050" y="6701790"/>
          <a:ext cx="1549175" cy="106680"/>
          <a:chOff x="8401050" y="6701790"/>
          <a:chExt cx="1549175" cy="106680"/>
        </a:xfrm>
      </xdr:grpSpPr>
      <xdr:cxnSp macro="">
        <xdr:nvCxnSpPr>
          <xdr:cNvPr id="1502" name="Connecteur droit 1501"/>
          <xdr:cNvCxnSpPr/>
        </xdr:nvCxnSpPr>
        <xdr:spPr>
          <a:xfrm>
            <a:off x="8401050" y="6755130"/>
            <a:ext cx="15491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03" name="Rectangle 1502"/>
          <xdr:cNvSpPr/>
        </xdr:nvSpPr>
        <xdr:spPr>
          <a:xfrm>
            <a:off x="8876850" y="6701790"/>
            <a:ext cx="6844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8" name="Connecteur droit 287"/>
          <xdr:cNvCxnSpPr/>
        </xdr:nvCxnSpPr>
        <xdr:spPr>
          <a:xfrm>
            <a:off x="911196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" name="Connecteur droit 288"/>
          <xdr:cNvCxnSpPr/>
        </xdr:nvCxnSpPr>
        <xdr:spPr>
          <a:xfrm>
            <a:off x="9950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Connecteur droit 289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Connecteur droit 290"/>
          <xdr:cNvCxnSpPr/>
        </xdr:nvCxnSpPr>
        <xdr:spPr>
          <a:xfrm>
            <a:off x="9178843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366369</xdr:colOff>
      <xdr:row>29</xdr:row>
      <xdr:rowOff>159022</xdr:rowOff>
    </xdr:from>
    <xdr:to>
      <xdr:col>14</xdr:col>
      <xdr:colOff>12700</xdr:colOff>
      <xdr:row>30</xdr:row>
      <xdr:rowOff>72934</xdr:rowOff>
    </xdr:to>
    <xdr:grpSp>
      <xdr:nvGrpSpPr>
        <xdr:cNvPr id="307" name="SprkR31C12Shape"/>
        <xdr:cNvGrpSpPr/>
      </xdr:nvGrpSpPr>
      <xdr:grpSpPr>
        <a:xfrm>
          <a:off x="8723423" y="5749290"/>
          <a:ext cx="1925527" cy="106680"/>
          <a:chOff x="8723423" y="5749290"/>
          <a:chExt cx="1925527" cy="106680"/>
        </a:xfrm>
      </xdr:grpSpPr>
      <xdr:cxnSp macro="">
        <xdr:nvCxnSpPr>
          <xdr:cNvPr id="293" name="Connecteur droit 292"/>
          <xdr:cNvCxnSpPr/>
        </xdr:nvCxnSpPr>
        <xdr:spPr>
          <a:xfrm>
            <a:off x="8723423" y="5802630"/>
            <a:ext cx="19255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4" name="Rectangle 293"/>
          <xdr:cNvSpPr/>
        </xdr:nvSpPr>
        <xdr:spPr>
          <a:xfrm>
            <a:off x="8982628" y="5749290"/>
            <a:ext cx="7242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" name="Connecteur droit 294"/>
          <xdr:cNvCxnSpPr/>
        </xdr:nvCxnSpPr>
        <xdr:spPr>
          <a:xfrm>
            <a:off x="9402295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" name="Connecteur droit 295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" name="Connecteur droit 296"/>
          <xdr:cNvCxnSpPr/>
        </xdr:nvCxnSpPr>
        <xdr:spPr>
          <a:xfrm>
            <a:off x="872342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Connecteur droit 305"/>
          <xdr:cNvCxnSpPr/>
        </xdr:nvCxnSpPr>
        <xdr:spPr>
          <a:xfrm>
            <a:off x="944827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656497</xdr:colOff>
      <xdr:row>24</xdr:row>
      <xdr:rowOff>170361</xdr:rowOff>
    </xdr:from>
    <xdr:to>
      <xdr:col>13</xdr:col>
      <xdr:colOff>116548</xdr:colOff>
      <xdr:row>25</xdr:row>
      <xdr:rowOff>84274</xdr:rowOff>
    </xdr:to>
    <xdr:grpSp>
      <xdr:nvGrpSpPr>
        <xdr:cNvPr id="314" name="SprkR26C12Shape"/>
        <xdr:cNvGrpSpPr/>
      </xdr:nvGrpSpPr>
      <xdr:grpSpPr>
        <a:xfrm>
          <a:off x="9013551" y="4796790"/>
          <a:ext cx="979515" cy="106680"/>
          <a:chOff x="9013551" y="4796790"/>
          <a:chExt cx="979515" cy="106680"/>
        </a:xfrm>
      </xdr:grpSpPr>
      <xdr:cxnSp macro="">
        <xdr:nvCxnSpPr>
          <xdr:cNvPr id="308" name="Connecteur droit 307"/>
          <xdr:cNvCxnSpPr/>
        </xdr:nvCxnSpPr>
        <xdr:spPr>
          <a:xfrm>
            <a:off x="9013551" y="4850130"/>
            <a:ext cx="9795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9" name="Rectangle 308"/>
          <xdr:cNvSpPr/>
        </xdr:nvSpPr>
        <xdr:spPr>
          <a:xfrm>
            <a:off x="9295433" y="4796790"/>
            <a:ext cx="2238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" name="Connecteur droit 309"/>
          <xdr:cNvCxnSpPr/>
        </xdr:nvCxnSpPr>
        <xdr:spPr>
          <a:xfrm>
            <a:off x="945613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" name="Connecteur droit 310"/>
          <xdr:cNvCxnSpPr/>
        </xdr:nvCxnSpPr>
        <xdr:spPr>
          <a:xfrm>
            <a:off x="99930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" name="Connecteur droit 311"/>
          <xdr:cNvCxnSpPr/>
        </xdr:nvCxnSpPr>
        <xdr:spPr>
          <a:xfrm>
            <a:off x="9013551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necteur droit 312"/>
          <xdr:cNvCxnSpPr/>
        </xdr:nvCxnSpPr>
        <xdr:spPr>
          <a:xfrm>
            <a:off x="9458188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23</xdr:row>
      <xdr:rowOff>172629</xdr:rowOff>
    </xdr:from>
    <xdr:to>
      <xdr:col>14</xdr:col>
      <xdr:colOff>12700</xdr:colOff>
      <xdr:row>24</xdr:row>
      <xdr:rowOff>86541</xdr:rowOff>
    </xdr:to>
    <xdr:grpSp>
      <xdr:nvGrpSpPr>
        <xdr:cNvPr id="417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15" name="Connecteur droit 314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6" name="Rectangle 315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7" name="Connecteur droit 316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9" name="Connecteur droit 318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" name="Connecteur droit 415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260397</xdr:colOff>
      <xdr:row>29</xdr:row>
      <xdr:rowOff>159022</xdr:rowOff>
    </xdr:from>
    <xdr:to>
      <xdr:col>25</xdr:col>
      <xdr:colOff>663004</xdr:colOff>
      <xdr:row>30</xdr:row>
      <xdr:rowOff>72934</xdr:rowOff>
    </xdr:to>
    <xdr:grpSp>
      <xdr:nvGrpSpPr>
        <xdr:cNvPr id="423" name="SprkR31C25Shape"/>
        <xdr:cNvGrpSpPr/>
      </xdr:nvGrpSpPr>
      <xdr:grpSpPr>
        <a:xfrm>
          <a:off x="17564147" y="5749290"/>
          <a:ext cx="1162339" cy="106680"/>
          <a:chOff x="17564147" y="5749290"/>
          <a:chExt cx="1162339" cy="106680"/>
        </a:xfrm>
      </xdr:grpSpPr>
      <xdr:cxnSp macro="">
        <xdr:nvCxnSpPr>
          <xdr:cNvPr id="418" name="Connecteur droit 417"/>
          <xdr:cNvCxnSpPr/>
        </xdr:nvCxnSpPr>
        <xdr:spPr>
          <a:xfrm>
            <a:off x="17564147" y="5802630"/>
            <a:ext cx="116233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" name="Rectangle 418"/>
          <xdr:cNvSpPr/>
        </xdr:nvSpPr>
        <xdr:spPr>
          <a:xfrm>
            <a:off x="17854732" y="5749290"/>
            <a:ext cx="5811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" name="Connecteur droit 419"/>
          <xdr:cNvCxnSpPr/>
        </xdr:nvCxnSpPr>
        <xdr:spPr>
          <a:xfrm>
            <a:off x="1814531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" name="Connecteur droit 420"/>
          <xdr:cNvCxnSpPr/>
        </xdr:nvCxnSpPr>
        <xdr:spPr>
          <a:xfrm>
            <a:off x="18726486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" name="Connecteur droit 421"/>
          <xdr:cNvCxnSpPr/>
        </xdr:nvCxnSpPr>
        <xdr:spPr>
          <a:xfrm>
            <a:off x="1756414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313203</xdr:colOff>
      <xdr:row>24</xdr:row>
      <xdr:rowOff>170361</xdr:rowOff>
    </xdr:from>
    <xdr:to>
      <xdr:col>16</xdr:col>
      <xdr:colOff>700112</xdr:colOff>
      <xdr:row>25</xdr:row>
      <xdr:rowOff>84274</xdr:rowOff>
    </xdr:to>
    <xdr:grpSp>
      <xdr:nvGrpSpPr>
        <xdr:cNvPr id="430" name="SprkR26C16Shape"/>
        <xdr:cNvGrpSpPr/>
      </xdr:nvGrpSpPr>
      <xdr:grpSpPr>
        <a:xfrm>
          <a:off x="11210257" y="4796790"/>
          <a:ext cx="1146641" cy="106680"/>
          <a:chOff x="11210257" y="4796790"/>
          <a:chExt cx="1146641" cy="106680"/>
        </a:xfrm>
      </xdr:grpSpPr>
      <xdr:cxnSp macro="">
        <xdr:nvCxnSpPr>
          <xdr:cNvPr id="424" name="Connecteur droit 423"/>
          <xdr:cNvCxnSpPr/>
        </xdr:nvCxnSpPr>
        <xdr:spPr>
          <a:xfrm>
            <a:off x="11210257" y="4850130"/>
            <a:ext cx="114664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5" name="Rectangle 424"/>
          <xdr:cNvSpPr/>
        </xdr:nvSpPr>
        <xdr:spPr>
          <a:xfrm>
            <a:off x="11480249" y="4796790"/>
            <a:ext cx="7199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6" name="Connecteur droit 425"/>
          <xdr:cNvCxnSpPr/>
        </xdr:nvCxnSpPr>
        <xdr:spPr>
          <a:xfrm>
            <a:off x="11915108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7" name="Connecteur droit 426"/>
          <xdr:cNvCxnSpPr/>
        </xdr:nvCxnSpPr>
        <xdr:spPr>
          <a:xfrm>
            <a:off x="1235689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8" name="Connecteur droit 427"/>
          <xdr:cNvCxnSpPr/>
        </xdr:nvCxnSpPr>
        <xdr:spPr>
          <a:xfrm>
            <a:off x="11210257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9" name="Connecteur droit 428"/>
          <xdr:cNvCxnSpPr/>
        </xdr:nvCxnSpPr>
        <xdr:spPr>
          <a:xfrm>
            <a:off x="11829594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34</xdr:row>
      <xdr:rowOff>147683</xdr:rowOff>
    </xdr:from>
    <xdr:to>
      <xdr:col>22</xdr:col>
      <xdr:colOff>238801</xdr:colOff>
      <xdr:row>35</xdr:row>
      <xdr:rowOff>61595</xdr:rowOff>
    </xdr:to>
    <xdr:grpSp>
      <xdr:nvGrpSpPr>
        <xdr:cNvPr id="443" name="SprkR36C21Shape"/>
        <xdr:cNvGrpSpPr/>
      </xdr:nvGrpSpPr>
      <xdr:grpSpPr>
        <a:xfrm>
          <a:off x="14325600" y="6701790"/>
          <a:ext cx="1697487" cy="106680"/>
          <a:chOff x="14325600" y="6701790"/>
          <a:chExt cx="1697487" cy="106680"/>
        </a:xfrm>
      </xdr:grpSpPr>
      <xdr:cxnSp macro="">
        <xdr:nvCxnSpPr>
          <xdr:cNvPr id="438" name="Connecteur droit 437"/>
          <xdr:cNvCxnSpPr/>
        </xdr:nvCxnSpPr>
        <xdr:spPr>
          <a:xfrm>
            <a:off x="14325600" y="6755130"/>
            <a:ext cx="169748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39" name="Rectangle 438"/>
          <xdr:cNvSpPr/>
        </xdr:nvSpPr>
        <xdr:spPr>
          <a:xfrm>
            <a:off x="14643546" y="6701790"/>
            <a:ext cx="91969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40" name="Connecteur droit 439"/>
          <xdr:cNvCxnSpPr/>
        </xdr:nvCxnSpPr>
        <xdr:spPr>
          <a:xfrm>
            <a:off x="1510339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1" name="Connecteur droit 440"/>
          <xdr:cNvCxnSpPr/>
        </xdr:nvCxnSpPr>
        <xdr:spPr>
          <a:xfrm>
            <a:off x="16023087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2" name="Connecteur droit 441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383152</xdr:colOff>
      <xdr:row>29</xdr:row>
      <xdr:rowOff>159022</xdr:rowOff>
    </xdr:from>
    <xdr:to>
      <xdr:col>22</xdr:col>
      <xdr:colOff>714225</xdr:colOff>
      <xdr:row>30</xdr:row>
      <xdr:rowOff>72934</xdr:rowOff>
    </xdr:to>
    <xdr:grpSp>
      <xdr:nvGrpSpPr>
        <xdr:cNvPr id="481" name="SprkR31C21Shape"/>
        <xdr:cNvGrpSpPr/>
      </xdr:nvGrpSpPr>
      <xdr:grpSpPr>
        <a:xfrm>
          <a:off x="14647973" y="5749290"/>
          <a:ext cx="1850538" cy="106680"/>
          <a:chOff x="14647973" y="5749290"/>
          <a:chExt cx="1850538" cy="106680"/>
        </a:xfrm>
      </xdr:grpSpPr>
      <xdr:cxnSp macro="">
        <xdr:nvCxnSpPr>
          <xdr:cNvPr id="444" name="Connecteur droit 443"/>
          <xdr:cNvCxnSpPr/>
        </xdr:nvCxnSpPr>
        <xdr:spPr>
          <a:xfrm>
            <a:off x="14647973" y="5802630"/>
            <a:ext cx="185053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5" name="Rectangle 444"/>
          <xdr:cNvSpPr/>
        </xdr:nvSpPr>
        <xdr:spPr>
          <a:xfrm>
            <a:off x="14809989" y="5749290"/>
            <a:ext cx="11256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46" name="Connecteur droit 445"/>
          <xdr:cNvCxnSpPr/>
        </xdr:nvCxnSpPr>
        <xdr:spPr>
          <a:xfrm>
            <a:off x="15372829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7" name="Connecteur droit 446"/>
          <xdr:cNvCxnSpPr/>
        </xdr:nvCxnSpPr>
        <xdr:spPr>
          <a:xfrm>
            <a:off x="1649851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" name="Connecteur droit 479"/>
          <xdr:cNvCxnSpPr/>
        </xdr:nvCxnSpPr>
        <xdr:spPr>
          <a:xfrm>
            <a:off x="1464797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604047</xdr:colOff>
      <xdr:row>24</xdr:row>
      <xdr:rowOff>170361</xdr:rowOff>
    </xdr:from>
    <xdr:to>
      <xdr:col>22</xdr:col>
      <xdr:colOff>112322</xdr:colOff>
      <xdr:row>25</xdr:row>
      <xdr:rowOff>84274</xdr:rowOff>
    </xdr:to>
    <xdr:grpSp>
      <xdr:nvGrpSpPr>
        <xdr:cNvPr id="487" name="SprkR26C21Shape"/>
        <xdr:cNvGrpSpPr/>
      </xdr:nvGrpSpPr>
      <xdr:grpSpPr>
        <a:xfrm>
          <a:off x="14868868" y="4796790"/>
          <a:ext cx="1027740" cy="106680"/>
          <a:chOff x="14868868" y="4796790"/>
          <a:chExt cx="1027740" cy="106680"/>
        </a:xfrm>
      </xdr:grpSpPr>
      <xdr:cxnSp macro="">
        <xdr:nvCxnSpPr>
          <xdr:cNvPr id="482" name="Connecteur droit 481"/>
          <xdr:cNvCxnSpPr/>
        </xdr:nvCxnSpPr>
        <xdr:spPr>
          <a:xfrm>
            <a:off x="14868868" y="4850130"/>
            <a:ext cx="10277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3" name="Rectangle 482"/>
          <xdr:cNvSpPr/>
        </xdr:nvSpPr>
        <xdr:spPr>
          <a:xfrm>
            <a:off x="15125802" y="4796790"/>
            <a:ext cx="5138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4" name="Connecteur droit 483"/>
          <xdr:cNvCxnSpPr/>
        </xdr:nvCxnSpPr>
        <xdr:spPr>
          <a:xfrm>
            <a:off x="1538273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" name="Connecteur droit 484"/>
          <xdr:cNvCxnSpPr/>
        </xdr:nvCxnSpPr>
        <xdr:spPr>
          <a:xfrm>
            <a:off x="1589660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" name="Connecteur droit 485"/>
          <xdr:cNvCxnSpPr/>
        </xdr:nvCxnSpPr>
        <xdr:spPr>
          <a:xfrm>
            <a:off x="1486886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23</xdr:row>
      <xdr:rowOff>172629</xdr:rowOff>
    </xdr:from>
    <xdr:to>
      <xdr:col>23</xdr:col>
      <xdr:colOff>29482</xdr:colOff>
      <xdr:row>24</xdr:row>
      <xdr:rowOff>86541</xdr:rowOff>
    </xdr:to>
    <xdr:grpSp>
      <xdr:nvGrpSpPr>
        <xdr:cNvPr id="493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488" name="Connecteur droit 487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9" name="Rectangle 488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0" name="Connecteur droit 489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1" name="Connecteur droit 490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" name="Connecteur droit 491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282966</xdr:colOff>
      <xdr:row>57</xdr:row>
      <xdr:rowOff>95522</xdr:rowOff>
    </xdr:from>
    <xdr:to>
      <xdr:col>3</xdr:col>
      <xdr:colOff>542299</xdr:colOff>
      <xdr:row>58</xdr:row>
      <xdr:rowOff>9434</xdr:rowOff>
    </xdr:to>
    <xdr:grpSp>
      <xdr:nvGrpSpPr>
        <xdr:cNvPr id="499" name="SprkR59C4Shape"/>
        <xdr:cNvGrpSpPr/>
      </xdr:nvGrpSpPr>
      <xdr:grpSpPr>
        <a:xfrm>
          <a:off x="2562162" y="11083290"/>
          <a:ext cx="259333" cy="106680"/>
          <a:chOff x="2562162" y="11083290"/>
          <a:chExt cx="259333" cy="106680"/>
        </a:xfrm>
      </xdr:grpSpPr>
      <xdr:cxnSp macro="">
        <xdr:nvCxnSpPr>
          <xdr:cNvPr id="494" name="Connecteur droit 493"/>
          <xdr:cNvCxnSpPr/>
        </xdr:nvCxnSpPr>
        <xdr:spPr>
          <a:xfrm>
            <a:off x="2562162" y="11136630"/>
            <a:ext cx="25933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5" name="Rectangle 494"/>
          <xdr:cNvSpPr/>
        </xdr:nvSpPr>
        <xdr:spPr>
          <a:xfrm>
            <a:off x="2636792" y="11083290"/>
            <a:ext cx="592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6" name="Connecteur droit 495"/>
          <xdr:cNvCxnSpPr/>
        </xdr:nvCxnSpPr>
        <xdr:spPr>
          <a:xfrm>
            <a:off x="2679340" y="1108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" name="Connecteur droit 496"/>
          <xdr:cNvCxnSpPr/>
        </xdr:nvCxnSpPr>
        <xdr:spPr>
          <a:xfrm>
            <a:off x="2821495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" name="Connecteur droit 497"/>
          <xdr:cNvCxnSpPr/>
        </xdr:nvCxnSpPr>
        <xdr:spPr>
          <a:xfrm>
            <a:off x="2562162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224642</xdr:colOff>
      <xdr:row>33</xdr:row>
      <xdr:rowOff>149951</xdr:rowOff>
    </xdr:from>
    <xdr:to>
      <xdr:col>23</xdr:col>
      <xdr:colOff>29482</xdr:colOff>
      <xdr:row>34</xdr:row>
      <xdr:rowOff>63863</xdr:rowOff>
    </xdr:to>
    <xdr:grpSp>
      <xdr:nvGrpSpPr>
        <xdr:cNvPr id="577" name="SprkR35C21Shape"/>
        <xdr:cNvGrpSpPr/>
      </xdr:nvGrpSpPr>
      <xdr:grpSpPr>
        <a:xfrm>
          <a:off x="14489463" y="6511290"/>
          <a:ext cx="2084037" cy="106680"/>
          <a:chOff x="14489463" y="6511290"/>
          <a:chExt cx="2084037" cy="106680"/>
        </a:xfrm>
      </xdr:grpSpPr>
      <xdr:cxnSp macro="">
        <xdr:nvCxnSpPr>
          <xdr:cNvPr id="500" name="Connecteur droit 499"/>
          <xdr:cNvCxnSpPr/>
        </xdr:nvCxnSpPr>
        <xdr:spPr>
          <a:xfrm>
            <a:off x="14489463" y="6564630"/>
            <a:ext cx="208403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" name="Rectangle 500"/>
          <xdr:cNvSpPr/>
        </xdr:nvSpPr>
        <xdr:spPr>
          <a:xfrm>
            <a:off x="15061374" y="6511290"/>
            <a:ext cx="114382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" name="Connecteur droit 501"/>
          <xdr:cNvCxnSpPr/>
        </xdr:nvCxnSpPr>
        <xdr:spPr>
          <a:xfrm>
            <a:off x="15633286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" name="Connecteur droit 502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" name="Connecteur droit 503"/>
          <xdr:cNvCxnSpPr/>
        </xdr:nvCxnSpPr>
        <xdr:spPr>
          <a:xfrm>
            <a:off x="1448946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520124</xdr:colOff>
      <xdr:row>33</xdr:row>
      <xdr:rowOff>149951</xdr:rowOff>
    </xdr:from>
    <xdr:to>
      <xdr:col>14</xdr:col>
      <xdr:colOff>12700</xdr:colOff>
      <xdr:row>34</xdr:row>
      <xdr:rowOff>63863</xdr:rowOff>
    </xdr:to>
    <xdr:grpSp>
      <xdr:nvGrpSpPr>
        <xdr:cNvPr id="591" name="SprkR35C12Shape"/>
        <xdr:cNvGrpSpPr/>
      </xdr:nvGrpSpPr>
      <xdr:grpSpPr>
        <a:xfrm>
          <a:off x="8877178" y="6511290"/>
          <a:ext cx="1771772" cy="106680"/>
          <a:chOff x="8877178" y="6511290"/>
          <a:chExt cx="1771772" cy="106680"/>
        </a:xfrm>
      </xdr:grpSpPr>
      <xdr:cxnSp macro="">
        <xdr:nvCxnSpPr>
          <xdr:cNvPr id="578" name="Connecteur droit 577"/>
          <xdr:cNvCxnSpPr/>
        </xdr:nvCxnSpPr>
        <xdr:spPr>
          <a:xfrm>
            <a:off x="8877178" y="6564630"/>
            <a:ext cx="177177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9" name="Rectangle 578"/>
          <xdr:cNvSpPr/>
        </xdr:nvSpPr>
        <xdr:spPr>
          <a:xfrm>
            <a:off x="9137993" y="6511290"/>
            <a:ext cx="10052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80" name="Connecteur droit 579"/>
          <xdr:cNvCxnSpPr/>
        </xdr:nvCxnSpPr>
        <xdr:spPr>
          <a:xfrm>
            <a:off x="970929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8" name="Connecteur droit 587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89" name="Connecteur droit 588"/>
          <xdr:cNvCxnSpPr/>
        </xdr:nvCxnSpPr>
        <xdr:spPr>
          <a:xfrm>
            <a:off x="8877178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0" name="Connecteur droit 589"/>
          <xdr:cNvCxnSpPr/>
        </xdr:nvCxnSpPr>
        <xdr:spPr>
          <a:xfrm>
            <a:off x="9708736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60779</xdr:colOff>
      <xdr:row>28</xdr:row>
      <xdr:rowOff>161290</xdr:rowOff>
    </xdr:from>
    <xdr:to>
      <xdr:col>21</xdr:col>
      <xdr:colOff>696485</xdr:colOff>
      <xdr:row>29</xdr:row>
      <xdr:rowOff>75202</xdr:rowOff>
    </xdr:to>
    <xdr:grpSp>
      <xdr:nvGrpSpPr>
        <xdr:cNvPr id="597" name="SprkR30C21Shape"/>
        <xdr:cNvGrpSpPr/>
      </xdr:nvGrpSpPr>
      <xdr:grpSpPr>
        <a:xfrm>
          <a:off x="14325600" y="5558790"/>
          <a:ext cx="1395439" cy="106680"/>
          <a:chOff x="14325600" y="5558790"/>
          <a:chExt cx="1395439" cy="106680"/>
        </a:xfrm>
      </xdr:grpSpPr>
      <xdr:cxnSp macro="">
        <xdr:nvCxnSpPr>
          <xdr:cNvPr id="592" name="Connecteur droit 591"/>
          <xdr:cNvCxnSpPr/>
        </xdr:nvCxnSpPr>
        <xdr:spPr>
          <a:xfrm>
            <a:off x="14325600" y="5612130"/>
            <a:ext cx="139543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3" name="Rectangle 592"/>
          <xdr:cNvSpPr/>
        </xdr:nvSpPr>
        <xdr:spPr>
          <a:xfrm>
            <a:off x="14472865" y="5558790"/>
            <a:ext cx="8321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4" name="Connecteur droit 593"/>
          <xdr:cNvCxnSpPr/>
        </xdr:nvCxnSpPr>
        <xdr:spPr>
          <a:xfrm>
            <a:off x="148889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5" name="Connecteur droit 594"/>
          <xdr:cNvCxnSpPr/>
        </xdr:nvCxnSpPr>
        <xdr:spPr>
          <a:xfrm>
            <a:off x="15721039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96" name="Connecteur droit 595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43996</xdr:colOff>
      <xdr:row>28</xdr:row>
      <xdr:rowOff>161290</xdr:rowOff>
    </xdr:from>
    <xdr:to>
      <xdr:col>12</xdr:col>
      <xdr:colOff>589731</xdr:colOff>
      <xdr:row>29</xdr:row>
      <xdr:rowOff>75202</xdr:rowOff>
    </xdr:to>
    <xdr:grpSp>
      <xdr:nvGrpSpPr>
        <xdr:cNvPr id="604" name="SprkR30C12Shape"/>
        <xdr:cNvGrpSpPr/>
      </xdr:nvGrpSpPr>
      <xdr:grpSpPr>
        <a:xfrm>
          <a:off x="8401050" y="5558790"/>
          <a:ext cx="1305467" cy="106680"/>
          <a:chOff x="8401050" y="5558790"/>
          <a:chExt cx="1305467" cy="106680"/>
        </a:xfrm>
      </xdr:grpSpPr>
      <xdr:cxnSp macro="">
        <xdr:nvCxnSpPr>
          <xdr:cNvPr id="598" name="Connecteur droit 597"/>
          <xdr:cNvCxnSpPr/>
        </xdr:nvCxnSpPr>
        <xdr:spPr>
          <a:xfrm>
            <a:off x="8401050" y="5612130"/>
            <a:ext cx="130546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9" name="Rectangle 598"/>
          <xdr:cNvSpPr/>
        </xdr:nvSpPr>
        <xdr:spPr>
          <a:xfrm>
            <a:off x="8619959" y="5558790"/>
            <a:ext cx="7536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0" name="Connecteur droit 599"/>
          <xdr:cNvCxnSpPr/>
        </xdr:nvCxnSpPr>
        <xdr:spPr>
          <a:xfrm>
            <a:off x="889114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1" name="Connecteur droit 600"/>
          <xdr:cNvCxnSpPr/>
        </xdr:nvCxnSpPr>
        <xdr:spPr>
          <a:xfrm>
            <a:off x="970651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2" name="Connecteur droit 601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3" name="Connecteur droit 602"/>
          <xdr:cNvCxnSpPr/>
        </xdr:nvCxnSpPr>
        <xdr:spPr>
          <a:xfrm>
            <a:off x="8964374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566288</xdr:colOff>
      <xdr:row>34</xdr:row>
      <xdr:rowOff>147683</xdr:rowOff>
    </xdr:from>
    <xdr:to>
      <xdr:col>27</xdr:col>
      <xdr:colOff>38554</xdr:colOff>
      <xdr:row>35</xdr:row>
      <xdr:rowOff>61595</xdr:rowOff>
    </xdr:to>
    <xdr:grpSp>
      <xdr:nvGrpSpPr>
        <xdr:cNvPr id="745" name="SprkR36C25Shape"/>
        <xdr:cNvGrpSpPr/>
      </xdr:nvGrpSpPr>
      <xdr:grpSpPr>
        <a:xfrm>
          <a:off x="17870038" y="6701790"/>
          <a:ext cx="1751462" cy="106680"/>
          <a:chOff x="17870038" y="6701790"/>
          <a:chExt cx="1751462" cy="106680"/>
        </a:xfrm>
      </xdr:grpSpPr>
      <xdr:cxnSp macro="">
        <xdr:nvCxnSpPr>
          <xdr:cNvPr id="605" name="Connecteur droit 604"/>
          <xdr:cNvCxnSpPr/>
        </xdr:nvCxnSpPr>
        <xdr:spPr>
          <a:xfrm>
            <a:off x="17870038" y="6755130"/>
            <a:ext cx="175146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06" name="Rectangle 605"/>
          <xdr:cNvSpPr/>
        </xdr:nvSpPr>
        <xdr:spPr>
          <a:xfrm>
            <a:off x="18389713" y="6701790"/>
            <a:ext cx="103934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7" name="Connecteur droit 606"/>
          <xdr:cNvCxnSpPr/>
        </xdr:nvCxnSpPr>
        <xdr:spPr>
          <a:xfrm>
            <a:off x="18909387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3" name="Connecteur droit 742"/>
          <xdr:cNvCxnSpPr/>
        </xdr:nvCxnSpPr>
        <xdr:spPr>
          <a:xfrm>
            <a:off x="196215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4" name="Connecteur droit 743"/>
          <xdr:cNvCxnSpPr/>
        </xdr:nvCxnSpPr>
        <xdr:spPr>
          <a:xfrm>
            <a:off x="17870038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693122</xdr:colOff>
      <xdr:row>34</xdr:row>
      <xdr:rowOff>147683</xdr:rowOff>
    </xdr:from>
    <xdr:to>
      <xdr:col>18</xdr:col>
      <xdr:colOff>15875</xdr:colOff>
      <xdr:row>35</xdr:row>
      <xdr:rowOff>61595</xdr:rowOff>
    </xdr:to>
    <xdr:grpSp>
      <xdr:nvGrpSpPr>
        <xdr:cNvPr id="752" name="SprkR36C16Shape"/>
        <xdr:cNvGrpSpPr/>
      </xdr:nvGrpSpPr>
      <xdr:grpSpPr>
        <a:xfrm>
          <a:off x="11590176" y="6701790"/>
          <a:ext cx="1601949" cy="106680"/>
          <a:chOff x="11590176" y="6701790"/>
          <a:chExt cx="1601949" cy="106680"/>
        </a:xfrm>
      </xdr:grpSpPr>
      <xdr:cxnSp macro="">
        <xdr:nvCxnSpPr>
          <xdr:cNvPr id="746" name="Connecteur droit 745"/>
          <xdr:cNvCxnSpPr/>
        </xdr:nvCxnSpPr>
        <xdr:spPr>
          <a:xfrm>
            <a:off x="11590176" y="6755130"/>
            <a:ext cx="160194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47" name="Rectangle 746"/>
          <xdr:cNvSpPr/>
        </xdr:nvSpPr>
        <xdr:spPr>
          <a:xfrm>
            <a:off x="12085675" y="6701790"/>
            <a:ext cx="82156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8" name="Connecteur droit 747"/>
          <xdr:cNvCxnSpPr/>
        </xdr:nvCxnSpPr>
        <xdr:spPr>
          <a:xfrm>
            <a:off x="12439002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9" name="Connecteur droit 748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0" name="Connecteur droit 749"/>
          <xdr:cNvCxnSpPr/>
        </xdr:nvCxnSpPr>
        <xdr:spPr>
          <a:xfrm>
            <a:off x="1159017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1" name="Connecteur droit 750"/>
          <xdr:cNvCxnSpPr/>
        </xdr:nvCxnSpPr>
        <xdr:spPr>
          <a:xfrm>
            <a:off x="12480012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283191</xdr:colOff>
      <xdr:row>29</xdr:row>
      <xdr:rowOff>159022</xdr:rowOff>
    </xdr:from>
    <xdr:to>
      <xdr:col>16</xdr:col>
      <xdr:colOff>522478</xdr:colOff>
      <xdr:row>30</xdr:row>
      <xdr:rowOff>72934</xdr:rowOff>
    </xdr:to>
    <xdr:grpSp>
      <xdr:nvGrpSpPr>
        <xdr:cNvPr id="759" name="SprkR31C16Shape"/>
        <xdr:cNvGrpSpPr/>
      </xdr:nvGrpSpPr>
      <xdr:grpSpPr>
        <a:xfrm>
          <a:off x="11180245" y="5749290"/>
          <a:ext cx="999019" cy="106680"/>
          <a:chOff x="11180245" y="5749290"/>
          <a:chExt cx="999019" cy="106680"/>
        </a:xfrm>
      </xdr:grpSpPr>
      <xdr:cxnSp macro="">
        <xdr:nvCxnSpPr>
          <xdr:cNvPr id="753" name="Connecteur droit 752"/>
          <xdr:cNvCxnSpPr/>
        </xdr:nvCxnSpPr>
        <xdr:spPr>
          <a:xfrm>
            <a:off x="11180245" y="5802630"/>
            <a:ext cx="9990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4" name="Rectangle 753"/>
          <xdr:cNvSpPr/>
        </xdr:nvSpPr>
        <xdr:spPr>
          <a:xfrm>
            <a:off x="11255239" y="5749290"/>
            <a:ext cx="5534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55" name="Connecteur droit 754"/>
          <xdr:cNvCxnSpPr/>
        </xdr:nvCxnSpPr>
        <xdr:spPr>
          <a:xfrm>
            <a:off x="1142973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6" name="Connecteur droit 755"/>
          <xdr:cNvCxnSpPr/>
        </xdr:nvCxnSpPr>
        <xdr:spPr>
          <a:xfrm>
            <a:off x="12179264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7" name="Connecteur droit 756"/>
          <xdr:cNvCxnSpPr/>
        </xdr:nvCxnSpPr>
        <xdr:spPr>
          <a:xfrm>
            <a:off x="1118024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8" name="Connecteur droit 757"/>
          <xdr:cNvCxnSpPr/>
        </xdr:nvCxnSpPr>
        <xdr:spPr>
          <a:xfrm>
            <a:off x="1154662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171503</xdr:colOff>
      <xdr:row>24</xdr:row>
      <xdr:rowOff>170361</xdr:rowOff>
    </xdr:from>
    <xdr:to>
      <xdr:col>26</xdr:col>
      <xdr:colOff>219470</xdr:colOff>
      <xdr:row>25</xdr:row>
      <xdr:rowOff>84274</xdr:rowOff>
    </xdr:to>
    <xdr:grpSp>
      <xdr:nvGrpSpPr>
        <xdr:cNvPr id="765" name="SprkR26C25Shape"/>
        <xdr:cNvGrpSpPr/>
      </xdr:nvGrpSpPr>
      <xdr:grpSpPr>
        <a:xfrm>
          <a:off x="17475253" y="4796790"/>
          <a:ext cx="1567431" cy="106680"/>
          <a:chOff x="17475253" y="4796790"/>
          <a:chExt cx="1567431" cy="106680"/>
        </a:xfrm>
      </xdr:grpSpPr>
      <xdr:cxnSp macro="">
        <xdr:nvCxnSpPr>
          <xdr:cNvPr id="760" name="Connecteur droit 759"/>
          <xdr:cNvCxnSpPr/>
        </xdr:nvCxnSpPr>
        <xdr:spPr>
          <a:xfrm>
            <a:off x="17475253" y="4850130"/>
            <a:ext cx="156743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1" name="Rectangle 760"/>
          <xdr:cNvSpPr/>
        </xdr:nvSpPr>
        <xdr:spPr>
          <a:xfrm>
            <a:off x="17867111" y="4796790"/>
            <a:ext cx="78371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62" name="Connecteur droit 761"/>
          <xdr:cNvCxnSpPr/>
        </xdr:nvCxnSpPr>
        <xdr:spPr>
          <a:xfrm>
            <a:off x="1825896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3" name="Connecteur droit 762"/>
          <xdr:cNvCxnSpPr/>
        </xdr:nvCxnSpPr>
        <xdr:spPr>
          <a:xfrm>
            <a:off x="19042684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4" name="Connecteur droit 763"/>
          <xdr:cNvCxnSpPr/>
        </xdr:nvCxnSpPr>
        <xdr:spPr>
          <a:xfrm>
            <a:off x="1747525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58</xdr:row>
      <xdr:rowOff>34290</xdr:rowOff>
    </xdr:from>
    <xdr:to>
      <xdr:col>3</xdr:col>
      <xdr:colOff>535495</xdr:colOff>
      <xdr:row>58</xdr:row>
      <xdr:rowOff>140970</xdr:rowOff>
    </xdr:to>
    <xdr:grpSp>
      <xdr:nvGrpSpPr>
        <xdr:cNvPr id="17" name="SprkR61C4Shape"/>
        <xdr:cNvGrpSpPr/>
      </xdr:nvGrpSpPr>
      <xdr:grpSpPr>
        <a:xfrm>
          <a:off x="2562162" y="11083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23" name="SprkR62C4Shape"/>
        <xdr:cNvGrpSpPr/>
      </xdr:nvGrpSpPr>
      <xdr:grpSpPr>
        <a:xfrm>
          <a:off x="2399999" y="11273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29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30" name="Connecteur droit 29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43" name="SprkR33C16Shape"/>
        <xdr:cNvGrpSpPr/>
      </xdr:nvGrpSpPr>
      <xdr:grpSpPr>
        <a:xfrm>
          <a:off x="10944225" y="6511290"/>
          <a:ext cx="2083454" cy="106680"/>
          <a:chOff x="10944225" y="6130290"/>
          <a:chExt cx="2083454" cy="106680"/>
        </a:xfrm>
      </xdr:grpSpPr>
      <xdr:cxnSp macro="">
        <xdr:nvCxnSpPr>
          <xdr:cNvPr id="44" name="Connecteur droit 43"/>
          <xdr:cNvCxnSpPr/>
        </xdr:nvCxnSpPr>
        <xdr:spPr>
          <a:xfrm>
            <a:off x="10944225" y="61836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11807830" y="61302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" name="Connecteur droit 45"/>
          <xdr:cNvCxnSpPr/>
        </xdr:nvCxnSpPr>
        <xdr:spPr>
          <a:xfrm>
            <a:off x="11969843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13027679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Connecteur droit 47"/>
          <xdr:cNvCxnSpPr/>
        </xdr:nvCxnSpPr>
        <xdr:spPr>
          <a:xfrm>
            <a:off x="10944225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Connecteur droit 48"/>
          <xdr:cNvCxnSpPr/>
        </xdr:nvCxnSpPr>
        <xdr:spPr>
          <a:xfrm>
            <a:off x="12023659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12</xdr:col>
      <xdr:colOff>562517</xdr:colOff>
      <xdr:row>29</xdr:row>
      <xdr:rowOff>140970</xdr:rowOff>
    </xdr:to>
    <xdr:grpSp>
      <xdr:nvGrpSpPr>
        <xdr:cNvPr id="50" name="SprkR29C12Shape"/>
        <xdr:cNvGrpSpPr/>
      </xdr:nvGrpSpPr>
      <xdr:grpSpPr>
        <a:xfrm>
          <a:off x="8401050" y="5558790"/>
          <a:ext cx="1305467" cy="106680"/>
          <a:chOff x="8401050" y="5368290"/>
          <a:chExt cx="1305467" cy="106680"/>
        </a:xfrm>
      </xdr:grpSpPr>
      <xdr:cxnSp macro="">
        <xdr:nvCxnSpPr>
          <xdr:cNvPr id="51" name="Connecteur droit 50"/>
          <xdr:cNvCxnSpPr/>
        </xdr:nvCxnSpPr>
        <xdr:spPr>
          <a:xfrm>
            <a:off x="8401050" y="5421630"/>
            <a:ext cx="130546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" name="Rectangle 51"/>
          <xdr:cNvSpPr/>
        </xdr:nvSpPr>
        <xdr:spPr>
          <a:xfrm>
            <a:off x="8619959" y="5368290"/>
            <a:ext cx="75365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" name="Connecteur droit 52"/>
          <xdr:cNvCxnSpPr/>
        </xdr:nvCxnSpPr>
        <xdr:spPr>
          <a:xfrm>
            <a:off x="8891144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9706517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" name="Connecteur droit 54"/>
          <xdr:cNvCxnSpPr/>
        </xdr:nvCxnSpPr>
        <xdr:spPr>
          <a:xfrm>
            <a:off x="8401050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6" name="Connecteur droit 55"/>
          <xdr:cNvCxnSpPr/>
        </xdr:nvCxnSpPr>
        <xdr:spPr>
          <a:xfrm>
            <a:off x="8964374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57" name="SprkR33C12Shape"/>
        <xdr:cNvGrpSpPr/>
      </xdr:nvGrpSpPr>
      <xdr:grpSpPr>
        <a:xfrm>
          <a:off x="8877178" y="6511290"/>
          <a:ext cx="1771772" cy="106680"/>
          <a:chOff x="8877178" y="6130290"/>
          <a:chExt cx="1771772" cy="106680"/>
        </a:xfrm>
      </xdr:grpSpPr>
      <xdr:cxnSp macro="">
        <xdr:nvCxnSpPr>
          <xdr:cNvPr id="58" name="Connecteur droit 57"/>
          <xdr:cNvCxnSpPr/>
        </xdr:nvCxnSpPr>
        <xdr:spPr>
          <a:xfrm>
            <a:off x="8877178" y="61836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9" name="Rectangle 58"/>
          <xdr:cNvSpPr/>
        </xdr:nvSpPr>
        <xdr:spPr>
          <a:xfrm>
            <a:off x="9137993" y="61302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0" name="Connecteur droit 59"/>
          <xdr:cNvCxnSpPr/>
        </xdr:nvCxnSpPr>
        <xdr:spPr>
          <a:xfrm>
            <a:off x="9455930" y="6130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0648950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cteur droit 61"/>
          <xdr:cNvCxnSpPr/>
        </xdr:nvCxnSpPr>
        <xdr:spPr>
          <a:xfrm>
            <a:off x="8877178" y="6162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cteur droit 62"/>
          <xdr:cNvCxnSpPr/>
        </xdr:nvCxnSpPr>
        <xdr:spPr>
          <a:xfrm>
            <a:off x="9621007" y="6151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495178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64" name="SprkR34C12Shape"/>
        <xdr:cNvGrpSpPr/>
      </xdr:nvGrpSpPr>
      <xdr:grpSpPr>
        <a:xfrm>
          <a:off x="8877178" y="6511290"/>
          <a:ext cx="1771772" cy="106680"/>
          <a:chOff x="8877178" y="6320790"/>
          <a:chExt cx="1771772" cy="106680"/>
        </a:xfrm>
      </xdr:grpSpPr>
      <xdr:cxnSp macro="">
        <xdr:nvCxnSpPr>
          <xdr:cNvPr id="65" name="Connecteur droit 64"/>
          <xdr:cNvCxnSpPr/>
        </xdr:nvCxnSpPr>
        <xdr:spPr>
          <a:xfrm>
            <a:off x="8877178" y="6374130"/>
            <a:ext cx="177177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6" name="Rectangle 65"/>
          <xdr:cNvSpPr/>
        </xdr:nvSpPr>
        <xdr:spPr>
          <a:xfrm>
            <a:off x="9137993" y="6320790"/>
            <a:ext cx="97427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7" name="Connecteur droit 66"/>
          <xdr:cNvCxnSpPr/>
        </xdr:nvCxnSpPr>
        <xdr:spPr>
          <a:xfrm>
            <a:off x="9455930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10648950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9" name="Connecteur droit 68"/>
          <xdr:cNvCxnSpPr/>
        </xdr:nvCxnSpPr>
        <xdr:spPr>
          <a:xfrm>
            <a:off x="8877178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Connecteur droit 69"/>
          <xdr:cNvCxnSpPr/>
        </xdr:nvCxnSpPr>
        <xdr:spPr>
          <a:xfrm>
            <a:off x="9621007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578504</xdr:colOff>
      <xdr:row>34</xdr:row>
      <xdr:rowOff>140970</xdr:rowOff>
    </xdr:to>
    <xdr:grpSp>
      <xdr:nvGrpSpPr>
        <xdr:cNvPr id="71" name="SprkR34C16Shape"/>
        <xdr:cNvGrpSpPr/>
      </xdr:nvGrpSpPr>
      <xdr:grpSpPr>
        <a:xfrm>
          <a:off x="10944225" y="6511290"/>
          <a:ext cx="2083454" cy="106680"/>
          <a:chOff x="10944225" y="6320790"/>
          <a:chExt cx="2083454" cy="106680"/>
        </a:xfrm>
      </xdr:grpSpPr>
      <xdr:cxnSp macro="">
        <xdr:nvCxnSpPr>
          <xdr:cNvPr id="72" name="Connecteur droit 71"/>
          <xdr:cNvCxnSpPr/>
        </xdr:nvCxnSpPr>
        <xdr:spPr>
          <a:xfrm>
            <a:off x="10944225" y="6374130"/>
            <a:ext cx="208345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3" name="Rectangle 72"/>
          <xdr:cNvSpPr/>
        </xdr:nvSpPr>
        <xdr:spPr>
          <a:xfrm>
            <a:off x="11807830" y="6320790"/>
            <a:ext cx="47620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4" name="Connecteur droit 73"/>
          <xdr:cNvCxnSpPr/>
        </xdr:nvCxnSpPr>
        <xdr:spPr>
          <a:xfrm>
            <a:off x="11969843" y="6320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13027679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6" name="Connecteur droit 75"/>
          <xdr:cNvCxnSpPr/>
        </xdr:nvCxnSpPr>
        <xdr:spPr>
          <a:xfrm>
            <a:off x="10944225" y="6352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7" name="Connecteur droit 76"/>
          <xdr:cNvCxnSpPr/>
        </xdr:nvCxnSpPr>
        <xdr:spPr>
          <a:xfrm>
            <a:off x="12023659" y="6342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1580" name="Image 15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2" name="Connecteur droit 1581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4" name="Connecteur droit 1583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1586" name="Connecteur droit 1585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1603" name="Connecteur droit 1602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7" name="Connecteur droit 1716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1719" name="Connecteur droit 1718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1" name="Connecteur droit 1720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2" name="Connecteur droit 172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23" name="Connecteur droit 172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1725" name="Connecteur droit 172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2" name="Connecteur droit 1731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3" name="Connecteur droit 1732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1734" name="Connecteur droit 173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2696" name="Connecteur droit 2695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09" name="Connecteur droit 2708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0" name="Connecteur droit 2709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1" name="Connecteur droit 271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2" name="Connecteur droit 271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2713" name="Connecteur droit 271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2714" name="Connecteur droit 271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715" name="Connecteur droit 271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39" name="Connecteur droit 173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38" name="Connecteur droit 28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5" name="Connecteur droit 160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2" name="Connecteur droit 295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890" name="Connecteur droit 288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188" name="Connecteur droit 31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6" name="Connecteur droit 29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54" name="Connecteur droit 17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441" name="Connecteur droit 344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42" name="Connecteur droit 324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17" name="Connecteur droit 161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47" name="Connecteur droit 294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669" name="Connecteur droit 366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09" name="Connecteur droit 160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251" name="Connecteur droit 325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48" name="Connecteur droit 294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735" name="Connecteur droit 173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951" name="Connecteur droit 295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740" name="Connecteur droit 373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716" name="Connecteur droit 271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568" name="Connecteur droit 156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3739" name="Connecteur droit 373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58</xdr:row>
      <xdr:rowOff>34290</xdr:rowOff>
    </xdr:from>
    <xdr:to>
      <xdr:col>3</xdr:col>
      <xdr:colOff>397930</xdr:colOff>
      <xdr:row>58</xdr:row>
      <xdr:rowOff>140970</xdr:rowOff>
    </xdr:to>
    <xdr:grpSp>
      <xdr:nvGrpSpPr>
        <xdr:cNvPr id="2821" name="SprkR59C4Shape"/>
        <xdr:cNvGrpSpPr/>
      </xdr:nvGrpSpPr>
      <xdr:grpSpPr>
        <a:xfrm>
          <a:off x="2321960" y="11083290"/>
          <a:ext cx="361970" cy="106680"/>
          <a:chOff x="2321960" y="11083290"/>
          <a:chExt cx="361970" cy="106680"/>
        </a:xfrm>
      </xdr:grpSpPr>
      <xdr:cxnSp macro="">
        <xdr:nvCxnSpPr>
          <xdr:cNvPr id="2816" name="Connecteur droit 2815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7" name="Rectangle 2816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18" name="Connecteur droit 2817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" name="Connecteur droit 2818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0" name="Connecteur droit 2819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261054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2827" name="SprkR35C21Shape"/>
        <xdr:cNvGrpSpPr/>
      </xdr:nvGrpSpPr>
      <xdr:grpSpPr>
        <a:xfrm>
          <a:off x="14567604" y="6511290"/>
          <a:ext cx="2005896" cy="106680"/>
          <a:chOff x="14567604" y="6511290"/>
          <a:chExt cx="2005896" cy="106680"/>
        </a:xfrm>
      </xdr:grpSpPr>
      <xdr:cxnSp macro="">
        <xdr:nvCxnSpPr>
          <xdr:cNvPr id="2822" name="Connecteur droit 2821"/>
          <xdr:cNvCxnSpPr/>
        </xdr:nvCxnSpPr>
        <xdr:spPr>
          <a:xfrm>
            <a:off x="14567604" y="6564630"/>
            <a:ext cx="200589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3" name="Rectangle 2822"/>
          <xdr:cNvSpPr/>
        </xdr:nvSpPr>
        <xdr:spPr>
          <a:xfrm>
            <a:off x="14861561" y="6511290"/>
            <a:ext cx="129496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4" name="Connecteur droit 2823"/>
          <xdr:cNvCxnSpPr/>
        </xdr:nvCxnSpPr>
        <xdr:spPr>
          <a:xfrm>
            <a:off x="15509046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" name="Connecteur droit 2824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" name="Connecteur droit 2825"/>
          <xdr:cNvCxnSpPr/>
        </xdr:nvCxnSpPr>
        <xdr:spPr>
          <a:xfrm>
            <a:off x="14567604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261055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2834" name="SprkR35C12Shape"/>
        <xdr:cNvGrpSpPr/>
      </xdr:nvGrpSpPr>
      <xdr:grpSpPr>
        <a:xfrm>
          <a:off x="8643055" y="6511290"/>
          <a:ext cx="2005895" cy="106680"/>
          <a:chOff x="8643055" y="6511290"/>
          <a:chExt cx="2005895" cy="106680"/>
        </a:xfrm>
      </xdr:grpSpPr>
      <xdr:cxnSp macro="">
        <xdr:nvCxnSpPr>
          <xdr:cNvPr id="2828" name="Connecteur droit 2827"/>
          <xdr:cNvCxnSpPr/>
        </xdr:nvCxnSpPr>
        <xdr:spPr>
          <a:xfrm>
            <a:off x="8643055" y="6564630"/>
            <a:ext cx="20058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9" name="Rectangle 2828"/>
          <xdr:cNvSpPr/>
        </xdr:nvSpPr>
        <xdr:spPr>
          <a:xfrm>
            <a:off x="8938333" y="6511290"/>
            <a:ext cx="110301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" name="Connecteur droit 2829"/>
          <xdr:cNvCxnSpPr/>
        </xdr:nvCxnSpPr>
        <xdr:spPr>
          <a:xfrm>
            <a:off x="929828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" name="Connecteur droit 2830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" name="Connecteur droit 2831"/>
          <xdr:cNvCxnSpPr/>
        </xdr:nvCxnSpPr>
        <xdr:spPr>
          <a:xfrm>
            <a:off x="864305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" name="Connecteur droit 2832"/>
          <xdr:cNvCxnSpPr/>
        </xdr:nvCxnSpPr>
        <xdr:spPr>
          <a:xfrm>
            <a:off x="9485175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22</xdr:col>
      <xdr:colOff>386592</xdr:colOff>
      <xdr:row>29</xdr:row>
      <xdr:rowOff>140970</xdr:rowOff>
    </xdr:to>
    <xdr:grpSp>
      <xdr:nvGrpSpPr>
        <xdr:cNvPr id="2841" name="SprkR30C21Shape"/>
        <xdr:cNvGrpSpPr/>
      </xdr:nvGrpSpPr>
      <xdr:grpSpPr>
        <a:xfrm>
          <a:off x="14325600" y="5558790"/>
          <a:ext cx="1891542" cy="106680"/>
          <a:chOff x="14325600" y="5558790"/>
          <a:chExt cx="1891542" cy="106680"/>
        </a:xfrm>
      </xdr:grpSpPr>
      <xdr:cxnSp macro="">
        <xdr:nvCxnSpPr>
          <xdr:cNvPr id="2835" name="Connecteur droit 2834"/>
          <xdr:cNvCxnSpPr/>
        </xdr:nvCxnSpPr>
        <xdr:spPr>
          <a:xfrm>
            <a:off x="14325600" y="5612130"/>
            <a:ext cx="189154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" name="Rectangle 2835"/>
          <xdr:cNvSpPr/>
        </xdr:nvSpPr>
        <xdr:spPr>
          <a:xfrm>
            <a:off x="14525220" y="5558790"/>
            <a:ext cx="11279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7" name="Connecteur droit 2836"/>
          <xdr:cNvCxnSpPr/>
        </xdr:nvCxnSpPr>
        <xdr:spPr>
          <a:xfrm>
            <a:off x="1508919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" name="Connecteur droit 2838"/>
          <xdr:cNvCxnSpPr/>
        </xdr:nvCxnSpPr>
        <xdr:spPr>
          <a:xfrm>
            <a:off x="1621714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" name="Connecteur droit 2839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300749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2847" name="SprkR25C25Shape"/>
        <xdr:cNvGrpSpPr/>
      </xdr:nvGrpSpPr>
      <xdr:grpSpPr>
        <a:xfrm>
          <a:off x="17655299" y="4606290"/>
          <a:ext cx="1966201" cy="106680"/>
          <a:chOff x="17655299" y="4606290"/>
          <a:chExt cx="1966201" cy="106680"/>
        </a:xfrm>
      </xdr:grpSpPr>
      <xdr:cxnSp macro="">
        <xdr:nvCxnSpPr>
          <xdr:cNvPr id="2842" name="Connecteur droit 2841"/>
          <xdr:cNvCxnSpPr/>
        </xdr:nvCxnSpPr>
        <xdr:spPr>
          <a:xfrm>
            <a:off x="17655299" y="4659630"/>
            <a:ext cx="196620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3" name="Rectangle 2842"/>
          <xdr:cNvSpPr/>
        </xdr:nvSpPr>
        <xdr:spPr>
          <a:xfrm>
            <a:off x="18236430" y="4606290"/>
            <a:ext cx="116226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4" name="Connecteur droit 2843"/>
          <xdr:cNvCxnSpPr/>
        </xdr:nvCxnSpPr>
        <xdr:spPr>
          <a:xfrm>
            <a:off x="1881756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" name="Connecteur droit 2844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" name="Connecteur droit 2845"/>
          <xdr:cNvCxnSpPr/>
        </xdr:nvCxnSpPr>
        <xdr:spPr>
          <a:xfrm>
            <a:off x="17655299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458620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84" name="SprkR25C16Shape"/>
        <xdr:cNvGrpSpPr/>
      </xdr:nvGrpSpPr>
      <xdr:grpSpPr>
        <a:xfrm>
          <a:off x="11383795" y="4606290"/>
          <a:ext cx="1808330" cy="106680"/>
          <a:chOff x="11383795" y="4606290"/>
          <a:chExt cx="1808330" cy="106680"/>
        </a:xfrm>
      </xdr:grpSpPr>
      <xdr:cxnSp macro="">
        <xdr:nvCxnSpPr>
          <xdr:cNvPr id="78" name="Connecteur droit 77"/>
          <xdr:cNvCxnSpPr/>
        </xdr:nvCxnSpPr>
        <xdr:spPr>
          <a:xfrm>
            <a:off x="11383795" y="4659630"/>
            <a:ext cx="18083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Rectangle 78"/>
          <xdr:cNvSpPr/>
        </xdr:nvSpPr>
        <xdr:spPr>
          <a:xfrm>
            <a:off x="11899868" y="4606290"/>
            <a:ext cx="93516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0" name="Connecteur droit 79"/>
          <xdr:cNvCxnSpPr/>
        </xdr:nvCxnSpPr>
        <xdr:spPr>
          <a:xfrm>
            <a:off x="12599947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Connecteur droit 80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2" name="Connecteur droit 81"/>
          <xdr:cNvCxnSpPr/>
        </xdr:nvCxnSpPr>
        <xdr:spPr>
          <a:xfrm>
            <a:off x="1138379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Connecteur droit 82"/>
          <xdr:cNvCxnSpPr/>
        </xdr:nvCxnSpPr>
        <xdr:spPr>
          <a:xfrm>
            <a:off x="1238818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25</xdr:row>
      <xdr:rowOff>34290</xdr:rowOff>
    </xdr:from>
    <xdr:to>
      <xdr:col>12</xdr:col>
      <xdr:colOff>465741</xdr:colOff>
      <xdr:row>25</xdr:row>
      <xdr:rowOff>140970</xdr:rowOff>
    </xdr:to>
    <xdr:grpSp>
      <xdr:nvGrpSpPr>
        <xdr:cNvPr id="92" name="SprkR26C12Shape"/>
        <xdr:cNvGrpSpPr/>
      </xdr:nvGrpSpPr>
      <xdr:grpSpPr>
        <a:xfrm>
          <a:off x="8401050" y="4796790"/>
          <a:ext cx="1208691" cy="106680"/>
          <a:chOff x="8401050" y="4796790"/>
          <a:chExt cx="1208691" cy="106680"/>
        </a:xfrm>
      </xdr:grpSpPr>
      <xdr:cxnSp macro="">
        <xdr:nvCxnSpPr>
          <xdr:cNvPr id="85" name="Connecteur droit 84"/>
          <xdr:cNvCxnSpPr/>
        </xdr:nvCxnSpPr>
        <xdr:spPr>
          <a:xfrm>
            <a:off x="8401050" y="4850130"/>
            <a:ext cx="120869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8576383" y="4796790"/>
            <a:ext cx="5902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8" name="Connecteur droit 87"/>
          <xdr:cNvCxnSpPr/>
        </xdr:nvCxnSpPr>
        <xdr:spPr>
          <a:xfrm>
            <a:off x="887386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necteur droit 88"/>
          <xdr:cNvCxnSpPr/>
        </xdr:nvCxnSpPr>
        <xdr:spPr>
          <a:xfrm>
            <a:off x="9609741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0" name="Connecteur droit 89"/>
          <xdr:cNvCxnSpPr/>
        </xdr:nvCxnSpPr>
        <xdr:spPr>
          <a:xfrm>
            <a:off x="840105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90"/>
          <xdr:cNvCxnSpPr/>
        </xdr:nvCxnSpPr>
        <xdr:spPr>
          <a:xfrm>
            <a:off x="892213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138831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2883" name="SprkR36C16Shape"/>
        <xdr:cNvGrpSpPr/>
      </xdr:nvGrpSpPr>
      <xdr:grpSpPr>
        <a:xfrm>
          <a:off x="12588006" y="6701790"/>
          <a:ext cx="604119" cy="106680"/>
          <a:chOff x="12588006" y="6701790"/>
          <a:chExt cx="604119" cy="106680"/>
        </a:xfrm>
      </xdr:grpSpPr>
      <xdr:cxnSp macro="">
        <xdr:nvCxnSpPr>
          <xdr:cNvPr id="93" name="Connecteur droit 92"/>
          <xdr:cNvCxnSpPr/>
        </xdr:nvCxnSpPr>
        <xdr:spPr>
          <a:xfrm>
            <a:off x="12588006" y="6755130"/>
            <a:ext cx="6041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4" name="Rectangle 93"/>
          <xdr:cNvSpPr/>
        </xdr:nvSpPr>
        <xdr:spPr>
          <a:xfrm>
            <a:off x="12780956" y="6701790"/>
            <a:ext cx="10572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5" name="Connecteur droit 94"/>
          <xdr:cNvCxnSpPr/>
        </xdr:nvCxnSpPr>
        <xdr:spPr>
          <a:xfrm>
            <a:off x="1284317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0" name="Connecteur droit 2879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1" name="Connecteur droit 2880"/>
          <xdr:cNvCxnSpPr/>
        </xdr:nvCxnSpPr>
        <xdr:spPr>
          <a:xfrm>
            <a:off x="1258800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" name="Connecteur droit 2881"/>
          <xdr:cNvCxnSpPr/>
        </xdr:nvCxnSpPr>
        <xdr:spPr>
          <a:xfrm>
            <a:off x="12847886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44826</xdr:colOff>
      <xdr:row>30</xdr:row>
      <xdr:rowOff>34290</xdr:rowOff>
    </xdr:from>
    <xdr:to>
      <xdr:col>17</xdr:col>
      <xdr:colOff>742950</xdr:colOff>
      <xdr:row>30</xdr:row>
      <xdr:rowOff>140970</xdr:rowOff>
    </xdr:to>
    <xdr:grpSp>
      <xdr:nvGrpSpPr>
        <xdr:cNvPr id="2891" name="SprkR31C16Shape"/>
        <xdr:cNvGrpSpPr/>
      </xdr:nvGrpSpPr>
      <xdr:grpSpPr>
        <a:xfrm>
          <a:off x="10970001" y="5749290"/>
          <a:ext cx="2222124" cy="106680"/>
          <a:chOff x="10970001" y="5749290"/>
          <a:chExt cx="2222124" cy="106680"/>
        </a:xfrm>
      </xdr:grpSpPr>
      <xdr:cxnSp macro="">
        <xdr:nvCxnSpPr>
          <xdr:cNvPr id="2884" name="Connecteur droit 2883"/>
          <xdr:cNvCxnSpPr/>
        </xdr:nvCxnSpPr>
        <xdr:spPr>
          <a:xfrm>
            <a:off x="10970001" y="5802630"/>
            <a:ext cx="222212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5" name="Rectangle 2884"/>
          <xdr:cNvSpPr/>
        </xdr:nvSpPr>
        <xdr:spPr>
          <a:xfrm>
            <a:off x="11006931" y="5749290"/>
            <a:ext cx="42421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86" name="Connecteur droit 2885"/>
          <xdr:cNvCxnSpPr/>
        </xdr:nvCxnSpPr>
        <xdr:spPr>
          <a:xfrm>
            <a:off x="1117095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" name="Connecteur droit 2886"/>
          <xdr:cNvCxnSpPr/>
        </xdr:nvCxnSpPr>
        <xdr:spPr>
          <a:xfrm>
            <a:off x="1319212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" name="Connecteur droit 2887"/>
          <xdr:cNvCxnSpPr/>
        </xdr:nvCxnSpPr>
        <xdr:spPr>
          <a:xfrm>
            <a:off x="1097000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" name="Connecteur droit 2888"/>
          <xdr:cNvCxnSpPr/>
        </xdr:nvCxnSpPr>
        <xdr:spPr>
          <a:xfrm>
            <a:off x="11434018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420601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2898" name="SprkR31C12Shape"/>
        <xdr:cNvGrpSpPr/>
      </xdr:nvGrpSpPr>
      <xdr:grpSpPr>
        <a:xfrm>
          <a:off x="8802601" y="5749290"/>
          <a:ext cx="1846349" cy="106680"/>
          <a:chOff x="8802601" y="5749290"/>
          <a:chExt cx="1846349" cy="106680"/>
        </a:xfrm>
      </xdr:grpSpPr>
      <xdr:cxnSp macro="">
        <xdr:nvCxnSpPr>
          <xdr:cNvPr id="2892" name="Connecteur droit 2891"/>
          <xdr:cNvCxnSpPr/>
        </xdr:nvCxnSpPr>
        <xdr:spPr>
          <a:xfrm>
            <a:off x="8802601" y="5802630"/>
            <a:ext cx="184634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93" name="Rectangle 2892"/>
          <xdr:cNvSpPr/>
        </xdr:nvSpPr>
        <xdr:spPr>
          <a:xfrm>
            <a:off x="9062920" y="5749290"/>
            <a:ext cx="7893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94" name="Connecteur droit 2893"/>
          <xdr:cNvCxnSpPr/>
        </xdr:nvCxnSpPr>
        <xdr:spPr>
          <a:xfrm>
            <a:off x="9546652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" name="Connecteur droit 2894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" name="Connecteur droit 2895"/>
          <xdr:cNvCxnSpPr/>
        </xdr:nvCxnSpPr>
        <xdr:spPr>
          <a:xfrm>
            <a:off x="8802601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" name="Connecteur droit 2896"/>
          <xdr:cNvCxnSpPr/>
        </xdr:nvCxnSpPr>
        <xdr:spPr>
          <a:xfrm>
            <a:off x="951975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59</xdr:row>
      <xdr:rowOff>34290</xdr:rowOff>
    </xdr:from>
    <xdr:to>
      <xdr:col>3</xdr:col>
      <xdr:colOff>709144</xdr:colOff>
      <xdr:row>59</xdr:row>
      <xdr:rowOff>140970</xdr:rowOff>
    </xdr:to>
    <xdr:grpSp>
      <xdr:nvGrpSpPr>
        <xdr:cNvPr id="2904" name="SprkR60C4Shape"/>
        <xdr:cNvGrpSpPr/>
      </xdr:nvGrpSpPr>
      <xdr:grpSpPr>
        <a:xfrm>
          <a:off x="2399999" y="11273790"/>
          <a:ext cx="595145" cy="106680"/>
          <a:chOff x="2399999" y="11273790"/>
          <a:chExt cx="595145" cy="106680"/>
        </a:xfrm>
      </xdr:grpSpPr>
      <xdr:cxnSp macro="">
        <xdr:nvCxnSpPr>
          <xdr:cNvPr id="2899" name="Connecteur droit 2898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0" name="Rectangle 2899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01" name="Connecteur droit 2900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" name="Connecteur droit 2901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" name="Connecteur droit 2902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25</xdr:row>
      <xdr:rowOff>34290</xdr:rowOff>
    </xdr:from>
    <xdr:to>
      <xdr:col>25</xdr:col>
      <xdr:colOff>729608</xdr:colOff>
      <xdr:row>25</xdr:row>
      <xdr:rowOff>140970</xdr:rowOff>
    </xdr:to>
    <xdr:grpSp>
      <xdr:nvGrpSpPr>
        <xdr:cNvPr id="2910" name="SprkR26C25Shape"/>
        <xdr:cNvGrpSpPr/>
      </xdr:nvGrpSpPr>
      <xdr:grpSpPr>
        <a:xfrm>
          <a:off x="17373600" y="4796790"/>
          <a:ext cx="1472558" cy="106680"/>
          <a:chOff x="17373600" y="4796790"/>
          <a:chExt cx="1472558" cy="106680"/>
        </a:xfrm>
      </xdr:grpSpPr>
      <xdr:cxnSp macro="">
        <xdr:nvCxnSpPr>
          <xdr:cNvPr id="2905" name="Connecteur droit 2904"/>
          <xdr:cNvCxnSpPr/>
        </xdr:nvCxnSpPr>
        <xdr:spPr>
          <a:xfrm>
            <a:off x="17373600" y="4850130"/>
            <a:ext cx="14725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6" name="Rectangle 2905"/>
          <xdr:cNvSpPr/>
        </xdr:nvSpPr>
        <xdr:spPr>
          <a:xfrm>
            <a:off x="17460734" y="4796790"/>
            <a:ext cx="9236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07" name="Connecteur droit 2906"/>
          <xdr:cNvCxnSpPr/>
        </xdr:nvCxnSpPr>
        <xdr:spPr>
          <a:xfrm>
            <a:off x="17922542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" name="Connecteur droit 2907"/>
          <xdr:cNvCxnSpPr/>
        </xdr:nvCxnSpPr>
        <xdr:spPr>
          <a:xfrm>
            <a:off x="1884615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" name="Connecteur droit 2908"/>
          <xdr:cNvCxnSpPr/>
        </xdr:nvCxnSpPr>
        <xdr:spPr>
          <a:xfrm>
            <a:off x="1737360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581586</xdr:colOff>
      <xdr:row>18</xdr:row>
      <xdr:rowOff>19050</xdr:rowOff>
    </xdr:from>
    <xdr:to>
      <xdr:col>13</xdr:col>
      <xdr:colOff>182659</xdr:colOff>
      <xdr:row>18</xdr:row>
      <xdr:rowOff>64770</xdr:rowOff>
    </xdr:to>
    <xdr:grpSp>
      <xdr:nvGrpSpPr>
        <xdr:cNvPr id="2946" name="SprkR19C12Shape"/>
        <xdr:cNvGrpSpPr/>
      </xdr:nvGrpSpPr>
      <xdr:grpSpPr>
        <a:xfrm>
          <a:off x="8963586" y="3448050"/>
          <a:ext cx="1125073" cy="45720"/>
          <a:chOff x="8963586" y="3448050"/>
          <a:chExt cx="1125073" cy="45720"/>
        </a:xfrm>
      </xdr:grpSpPr>
      <xdr:cxnSp macro="">
        <xdr:nvCxnSpPr>
          <xdr:cNvPr id="2911" name="Connecteur droit 2910"/>
          <xdr:cNvCxnSpPr/>
        </xdr:nvCxnSpPr>
        <xdr:spPr>
          <a:xfrm>
            <a:off x="10088659" y="344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4" name="Connecteur droit 2943"/>
          <xdr:cNvCxnSpPr/>
        </xdr:nvCxnSpPr>
        <xdr:spPr>
          <a:xfrm>
            <a:off x="8963586" y="3448050"/>
            <a:ext cx="1122828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5" name="Connecteur droit 2944"/>
          <xdr:cNvCxnSpPr/>
        </xdr:nvCxnSpPr>
        <xdr:spPr>
          <a:xfrm>
            <a:off x="8963586" y="3448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122276</xdr:colOff>
      <xdr:row>35</xdr:row>
      <xdr:rowOff>34290</xdr:rowOff>
    </xdr:from>
    <xdr:to>
      <xdr:col>26</xdr:col>
      <xdr:colOff>755650</xdr:colOff>
      <xdr:row>35</xdr:row>
      <xdr:rowOff>140970</xdr:rowOff>
    </xdr:to>
    <xdr:grpSp>
      <xdr:nvGrpSpPr>
        <xdr:cNvPr id="2958" name="SprkR36C25Shape"/>
        <xdr:cNvGrpSpPr/>
      </xdr:nvGrpSpPr>
      <xdr:grpSpPr>
        <a:xfrm>
          <a:off x="19000826" y="6701790"/>
          <a:ext cx="633374" cy="106680"/>
          <a:chOff x="19000826" y="6701790"/>
          <a:chExt cx="633374" cy="106680"/>
        </a:xfrm>
      </xdr:grpSpPr>
      <xdr:sp macro="" textlink="">
        <xdr:nvSpPr>
          <xdr:cNvPr id="2949" name="Ellipse 2948"/>
          <xdr:cNvSpPr/>
        </xdr:nvSpPr>
        <xdr:spPr>
          <a:xfrm>
            <a:off x="19608800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0" name="Connecteur droit 2949"/>
          <xdr:cNvCxnSpPr/>
        </xdr:nvCxnSpPr>
        <xdr:spPr>
          <a:xfrm>
            <a:off x="19000826" y="6755130"/>
            <a:ext cx="5528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53" name="Rectangle 2952"/>
          <xdr:cNvSpPr/>
        </xdr:nvSpPr>
        <xdr:spPr>
          <a:xfrm>
            <a:off x="19139044" y="6701790"/>
            <a:ext cx="2764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54" name="Connecteur droit 2953"/>
          <xdr:cNvCxnSpPr/>
        </xdr:nvCxnSpPr>
        <xdr:spPr>
          <a:xfrm>
            <a:off x="1927726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5" name="Connecteur droit 2954"/>
          <xdr:cNvCxnSpPr/>
        </xdr:nvCxnSpPr>
        <xdr:spPr>
          <a:xfrm>
            <a:off x="1955369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57" name="Connecteur droit 2956"/>
          <xdr:cNvCxnSpPr/>
        </xdr:nvCxnSpPr>
        <xdr:spPr>
          <a:xfrm>
            <a:off x="19000826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23</xdr:col>
      <xdr:colOff>597759</xdr:colOff>
      <xdr:row>30</xdr:row>
      <xdr:rowOff>34290</xdr:rowOff>
    </xdr:from>
    <xdr:to>
      <xdr:col>26</xdr:col>
      <xdr:colOff>755650</xdr:colOff>
      <xdr:row>30</xdr:row>
      <xdr:rowOff>140970</xdr:rowOff>
    </xdr:to>
    <xdr:grpSp>
      <xdr:nvGrpSpPr>
        <xdr:cNvPr id="2965" name="SprkR31C25Shape"/>
        <xdr:cNvGrpSpPr/>
      </xdr:nvGrpSpPr>
      <xdr:grpSpPr>
        <a:xfrm>
          <a:off x="17190309" y="5749290"/>
          <a:ext cx="2443891" cy="106680"/>
          <a:chOff x="17190309" y="5749290"/>
          <a:chExt cx="2443891" cy="106680"/>
        </a:xfrm>
      </xdr:grpSpPr>
      <xdr:sp macro="" textlink="">
        <xdr:nvSpPr>
          <xdr:cNvPr id="2959" name="Ellipse 2958"/>
          <xdr:cNvSpPr/>
        </xdr:nvSpPr>
        <xdr:spPr>
          <a:xfrm>
            <a:off x="19608800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0" name="Connecteur droit 2959"/>
          <xdr:cNvCxnSpPr/>
        </xdr:nvCxnSpPr>
        <xdr:spPr>
          <a:xfrm>
            <a:off x="17373600" y="5802630"/>
            <a:ext cx="177478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1" name="Rectangle 2960"/>
          <xdr:cNvSpPr/>
        </xdr:nvSpPr>
        <xdr:spPr>
          <a:xfrm>
            <a:off x="17190309" y="5749290"/>
            <a:ext cx="1305381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2" name="Connecteur droit 2961"/>
          <xdr:cNvCxnSpPr/>
        </xdr:nvCxnSpPr>
        <xdr:spPr>
          <a:xfrm>
            <a:off x="17842999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3" name="Connecteur droit 2962"/>
          <xdr:cNvCxnSpPr/>
        </xdr:nvCxnSpPr>
        <xdr:spPr>
          <a:xfrm>
            <a:off x="1914838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4" name="Connecteur droit 2963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25</xdr:row>
      <xdr:rowOff>34290</xdr:rowOff>
    </xdr:from>
    <xdr:to>
      <xdr:col>21</xdr:col>
      <xdr:colOff>606616</xdr:colOff>
      <xdr:row>25</xdr:row>
      <xdr:rowOff>140970</xdr:rowOff>
    </xdr:to>
    <xdr:grpSp>
      <xdr:nvGrpSpPr>
        <xdr:cNvPr id="2971" name="SprkR26C21Shape"/>
        <xdr:cNvGrpSpPr/>
      </xdr:nvGrpSpPr>
      <xdr:grpSpPr>
        <a:xfrm>
          <a:off x="14325600" y="4796790"/>
          <a:ext cx="1349566" cy="106680"/>
          <a:chOff x="14325600" y="4796790"/>
          <a:chExt cx="1349566" cy="106680"/>
        </a:xfrm>
      </xdr:grpSpPr>
      <xdr:cxnSp macro="">
        <xdr:nvCxnSpPr>
          <xdr:cNvPr id="2966" name="Connecteur droit 2965"/>
          <xdr:cNvCxnSpPr/>
        </xdr:nvCxnSpPr>
        <xdr:spPr>
          <a:xfrm>
            <a:off x="14325600" y="4850130"/>
            <a:ext cx="134956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67" name="Rectangle 2966"/>
          <xdr:cNvSpPr/>
        </xdr:nvSpPr>
        <xdr:spPr>
          <a:xfrm>
            <a:off x="14432448" y="4796790"/>
            <a:ext cx="82847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68" name="Connecteur droit 2967"/>
          <xdr:cNvCxnSpPr/>
        </xdr:nvCxnSpPr>
        <xdr:spPr>
          <a:xfrm>
            <a:off x="14846688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69" name="Connecteur droit 2968"/>
          <xdr:cNvCxnSpPr/>
        </xdr:nvCxnSpPr>
        <xdr:spPr>
          <a:xfrm>
            <a:off x="156751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0" name="Connecteur droit 2969"/>
          <xdr:cNvCxnSpPr/>
        </xdr:nvCxnSpPr>
        <xdr:spPr>
          <a:xfrm>
            <a:off x="1432560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279638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1571" name="SprkR25C12Shape"/>
        <xdr:cNvGrpSpPr/>
      </xdr:nvGrpSpPr>
      <xdr:grpSpPr>
        <a:xfrm>
          <a:off x="8661638" y="4606290"/>
          <a:ext cx="1987312" cy="106680"/>
          <a:chOff x="8661638" y="4606290"/>
          <a:chExt cx="1987312" cy="106680"/>
        </a:xfrm>
      </xdr:grpSpPr>
      <xdr:cxnSp macro="">
        <xdr:nvCxnSpPr>
          <xdr:cNvPr id="2972" name="Connecteur droit 2971"/>
          <xdr:cNvCxnSpPr/>
        </xdr:nvCxnSpPr>
        <xdr:spPr>
          <a:xfrm>
            <a:off x="8661638" y="4659630"/>
            <a:ext cx="1987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3" name="Rectangle 2972"/>
          <xdr:cNvSpPr/>
        </xdr:nvSpPr>
        <xdr:spPr>
          <a:xfrm>
            <a:off x="9222767" y="4606290"/>
            <a:ext cx="926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74" name="Connecteur droit 2973"/>
          <xdr:cNvCxnSpPr/>
        </xdr:nvCxnSpPr>
        <xdr:spPr>
          <a:xfrm>
            <a:off x="9637471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" name="Connecteur droit 2974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69" name="Connecteur droit 1568"/>
          <xdr:cNvCxnSpPr/>
        </xdr:nvCxnSpPr>
        <xdr:spPr>
          <a:xfrm>
            <a:off x="8661638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0" name="Connecteur droit 1569"/>
          <xdr:cNvCxnSpPr/>
        </xdr:nvCxnSpPr>
        <xdr:spPr>
          <a:xfrm>
            <a:off x="9653380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13</xdr:col>
      <xdr:colOff>4335</xdr:colOff>
      <xdr:row>35</xdr:row>
      <xdr:rowOff>140970</xdr:rowOff>
    </xdr:to>
    <xdr:grpSp>
      <xdr:nvGrpSpPr>
        <xdr:cNvPr id="1578" name="SprkR36C12Shape"/>
        <xdr:cNvGrpSpPr/>
      </xdr:nvGrpSpPr>
      <xdr:grpSpPr>
        <a:xfrm>
          <a:off x="8401050" y="6701790"/>
          <a:ext cx="1509285" cy="106680"/>
          <a:chOff x="8401050" y="6701790"/>
          <a:chExt cx="1509285" cy="106680"/>
        </a:xfrm>
      </xdr:grpSpPr>
      <xdr:cxnSp macro="">
        <xdr:nvCxnSpPr>
          <xdr:cNvPr id="1572" name="Connecteur droit 1571"/>
          <xdr:cNvCxnSpPr/>
        </xdr:nvCxnSpPr>
        <xdr:spPr>
          <a:xfrm>
            <a:off x="8401050" y="6755130"/>
            <a:ext cx="15092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3" name="Rectangle 1572"/>
          <xdr:cNvSpPr/>
        </xdr:nvSpPr>
        <xdr:spPr>
          <a:xfrm>
            <a:off x="8842439" y="6701790"/>
            <a:ext cx="7205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74" name="Connecteur droit 1573"/>
          <xdr:cNvCxnSpPr/>
        </xdr:nvCxnSpPr>
        <xdr:spPr>
          <a:xfrm>
            <a:off x="907870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5" name="Connecteur droit 1574"/>
          <xdr:cNvCxnSpPr/>
        </xdr:nvCxnSpPr>
        <xdr:spPr>
          <a:xfrm>
            <a:off x="991033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6" name="Connecteur droit 1575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7" name="Connecteur droit 1576"/>
          <xdr:cNvCxnSpPr/>
        </xdr:nvCxnSpPr>
        <xdr:spPr>
          <a:xfrm>
            <a:off x="9177759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26</xdr:row>
      <xdr:rowOff>19050</xdr:rowOff>
    </xdr:from>
    <xdr:to>
      <xdr:col>13</xdr:col>
      <xdr:colOff>742950</xdr:colOff>
      <xdr:row>26</xdr:row>
      <xdr:rowOff>171450</xdr:rowOff>
    </xdr:to>
    <xdr:grpSp>
      <xdr:nvGrpSpPr>
        <xdr:cNvPr id="1588" name="SprkR27C12Shape"/>
        <xdr:cNvGrpSpPr/>
      </xdr:nvGrpSpPr>
      <xdr:grpSpPr>
        <a:xfrm>
          <a:off x="8401050" y="4972050"/>
          <a:ext cx="2247900" cy="152400"/>
          <a:chOff x="8401050" y="4972050"/>
          <a:chExt cx="2247900" cy="152400"/>
        </a:xfrm>
      </xdr:grpSpPr>
      <xdr:cxnSp macro="">
        <xdr:nvCxnSpPr>
          <xdr:cNvPr id="1579" name="Connecteur droit 1578"/>
          <xdr:cNvCxnSpPr/>
        </xdr:nvCxnSpPr>
        <xdr:spPr>
          <a:xfrm>
            <a:off x="8401050" y="5124450"/>
            <a:ext cx="224790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1" name="Connecteur droit 1580"/>
          <xdr:cNvCxnSpPr/>
        </xdr:nvCxnSpPr>
        <xdr:spPr>
          <a:xfrm flipV="1">
            <a:off x="8401050" y="507873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83" name="Rectangle 1582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0,007008</a:t>
            </a:r>
          </a:p>
        </xdr:txBody>
      </xdr:sp>
      <xdr:sp macro="" textlink="">
        <xdr:nvSpPr>
          <xdr:cNvPr id="1585" name="Rectangle 1584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fr-FR" sz="500">
                <a:solidFill>
                  <a:srgbClr val="000000"/>
                </a:solidFill>
                <a:latin typeface="Trebuchet MS"/>
              </a:rPr>
              <a:t>0,146499</a:t>
            </a:r>
          </a:p>
        </xdr:txBody>
      </xdr:sp>
      <xdr:sp macro="" textlink="">
        <xdr:nvSpPr>
          <xdr:cNvPr id="1587" name="Rectangle 1586"/>
          <xdr:cNvSpPr/>
        </xdr:nvSpPr>
        <xdr:spPr>
          <a:xfrm>
            <a:off x="8401050" y="4972050"/>
            <a:ext cx="224790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0,28599</a:t>
            </a:r>
          </a:p>
        </xdr:txBody>
      </xdr: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436597</xdr:colOff>
      <xdr:row>34</xdr:row>
      <xdr:rowOff>140970</xdr:rowOff>
    </xdr:to>
    <xdr:grpSp>
      <xdr:nvGrpSpPr>
        <xdr:cNvPr id="1594" name="SprkR35C25Shape"/>
        <xdr:cNvGrpSpPr/>
      </xdr:nvGrpSpPr>
      <xdr:grpSpPr>
        <a:xfrm>
          <a:off x="17373600" y="6511290"/>
          <a:ext cx="1941547" cy="106680"/>
          <a:chOff x="17373600" y="6511290"/>
          <a:chExt cx="1941547" cy="106680"/>
        </a:xfrm>
      </xdr:grpSpPr>
      <xdr:cxnSp macro="">
        <xdr:nvCxnSpPr>
          <xdr:cNvPr id="1589" name="Connecteur droit 1588"/>
          <xdr:cNvCxnSpPr/>
        </xdr:nvCxnSpPr>
        <xdr:spPr>
          <a:xfrm>
            <a:off x="17373600" y="6564630"/>
            <a:ext cx="194154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0" name="Rectangle 1589"/>
          <xdr:cNvSpPr/>
        </xdr:nvSpPr>
        <xdr:spPr>
          <a:xfrm>
            <a:off x="17833848" y="6511290"/>
            <a:ext cx="98753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91" name="Connecteur droit 1590"/>
          <xdr:cNvCxnSpPr/>
        </xdr:nvCxnSpPr>
        <xdr:spPr>
          <a:xfrm>
            <a:off x="1832761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2" name="Connecteur droit 1591"/>
          <xdr:cNvCxnSpPr/>
        </xdr:nvCxnSpPr>
        <xdr:spPr>
          <a:xfrm>
            <a:off x="1931514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3" name="Connecteur droit 1592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336424</xdr:colOff>
      <xdr:row>34</xdr:row>
      <xdr:rowOff>140970</xdr:rowOff>
    </xdr:to>
    <xdr:grpSp>
      <xdr:nvGrpSpPr>
        <xdr:cNvPr id="1601" name="SprkR35C16Shape"/>
        <xdr:cNvGrpSpPr/>
      </xdr:nvGrpSpPr>
      <xdr:grpSpPr>
        <a:xfrm>
          <a:off x="10944225" y="6511290"/>
          <a:ext cx="1841374" cy="106680"/>
          <a:chOff x="10944225" y="6511290"/>
          <a:chExt cx="1841374" cy="106680"/>
        </a:xfrm>
      </xdr:grpSpPr>
      <xdr:cxnSp macro="">
        <xdr:nvCxnSpPr>
          <xdr:cNvPr id="1595" name="Connecteur droit 1594"/>
          <xdr:cNvCxnSpPr/>
        </xdr:nvCxnSpPr>
        <xdr:spPr>
          <a:xfrm>
            <a:off x="10944225" y="6564630"/>
            <a:ext cx="184137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96" name="Rectangle 1595"/>
          <xdr:cNvSpPr/>
        </xdr:nvSpPr>
        <xdr:spPr>
          <a:xfrm>
            <a:off x="11707487" y="6511290"/>
            <a:ext cx="4208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97" name="Connecteur droit 1596"/>
          <xdr:cNvCxnSpPr/>
        </xdr:nvCxnSpPr>
        <xdr:spPr>
          <a:xfrm>
            <a:off x="1185067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8" name="Connecteur droit 1597"/>
          <xdr:cNvCxnSpPr/>
        </xdr:nvCxnSpPr>
        <xdr:spPr>
          <a:xfrm>
            <a:off x="12785599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9" name="Connecteur droit 1598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0" name="Connecteur droit 1599"/>
          <xdr:cNvCxnSpPr/>
        </xdr:nvCxnSpPr>
        <xdr:spPr>
          <a:xfrm>
            <a:off x="11898239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1610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602" name="Connecteur droit 160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04" name="Rectangle 1603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06" name="Connecteur droit 1605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7" name="Connecteur droit 1606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08" name="Connecteur droit 1607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15</xdr:col>
      <xdr:colOff>223648</xdr:colOff>
      <xdr:row>29</xdr:row>
      <xdr:rowOff>140970</xdr:rowOff>
    </xdr:to>
    <xdr:grpSp>
      <xdr:nvGrpSpPr>
        <xdr:cNvPr id="1618" name="SprkR30C16Shape"/>
        <xdr:cNvGrpSpPr/>
      </xdr:nvGrpSpPr>
      <xdr:grpSpPr>
        <a:xfrm>
          <a:off x="10944225" y="5558790"/>
          <a:ext cx="204598" cy="106680"/>
          <a:chOff x="10944225" y="5558790"/>
          <a:chExt cx="204598" cy="106680"/>
        </a:xfrm>
      </xdr:grpSpPr>
      <xdr:cxnSp macro="">
        <xdr:nvCxnSpPr>
          <xdr:cNvPr id="1611" name="Connecteur droit 1610"/>
          <xdr:cNvCxnSpPr/>
        </xdr:nvCxnSpPr>
        <xdr:spPr>
          <a:xfrm>
            <a:off x="10944225" y="5612130"/>
            <a:ext cx="20459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12" name="Rectangle 1611"/>
          <xdr:cNvSpPr/>
        </xdr:nvSpPr>
        <xdr:spPr>
          <a:xfrm>
            <a:off x="10951509" y="5558790"/>
            <a:ext cx="620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13" name="Connecteur droit 1612"/>
          <xdr:cNvCxnSpPr/>
        </xdr:nvCxnSpPr>
        <xdr:spPr>
          <a:xfrm>
            <a:off x="1096410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4" name="Connecteur droit 1613"/>
          <xdr:cNvCxnSpPr/>
        </xdr:nvCxnSpPr>
        <xdr:spPr>
          <a:xfrm>
            <a:off x="11148823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5" name="Connecteur droit 1614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16" name="Connecteur droit 1615"/>
          <xdr:cNvCxnSpPr/>
        </xdr:nvCxnSpPr>
        <xdr:spPr>
          <a:xfrm>
            <a:off x="10993605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84418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1624" name="SprkR25C21Shape"/>
        <xdr:cNvGrpSpPr/>
      </xdr:nvGrpSpPr>
      <xdr:grpSpPr>
        <a:xfrm>
          <a:off x="14390968" y="4606290"/>
          <a:ext cx="2182532" cy="106680"/>
          <a:chOff x="14390968" y="4606290"/>
          <a:chExt cx="2182532" cy="106680"/>
        </a:xfrm>
      </xdr:grpSpPr>
      <xdr:cxnSp macro="">
        <xdr:nvCxnSpPr>
          <xdr:cNvPr id="1619" name="Connecteur droit 1618"/>
          <xdr:cNvCxnSpPr/>
        </xdr:nvCxnSpPr>
        <xdr:spPr>
          <a:xfrm>
            <a:off x="14390968" y="4659630"/>
            <a:ext cx="218253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0" name="Rectangle 1619"/>
          <xdr:cNvSpPr/>
        </xdr:nvSpPr>
        <xdr:spPr>
          <a:xfrm>
            <a:off x="14984448" y="4606290"/>
            <a:ext cx="118696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21" name="Connecteur droit 1620"/>
          <xdr:cNvCxnSpPr/>
        </xdr:nvCxnSpPr>
        <xdr:spPr>
          <a:xfrm>
            <a:off x="1557793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2" name="Connecteur droit 1621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3" name="Connecteur droit 1622"/>
          <xdr:cNvCxnSpPr/>
        </xdr:nvCxnSpPr>
        <xdr:spPr>
          <a:xfrm>
            <a:off x="14390968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13</xdr:col>
      <xdr:colOff>264632</xdr:colOff>
      <xdr:row>29</xdr:row>
      <xdr:rowOff>140970</xdr:rowOff>
    </xdr:to>
    <xdr:grpSp>
      <xdr:nvGrpSpPr>
        <xdr:cNvPr id="1631" name="SprkR30C12Shape"/>
        <xdr:cNvGrpSpPr/>
      </xdr:nvGrpSpPr>
      <xdr:grpSpPr>
        <a:xfrm>
          <a:off x="8401050" y="5558790"/>
          <a:ext cx="1769582" cy="106680"/>
          <a:chOff x="8401050" y="5558790"/>
          <a:chExt cx="1769582" cy="106680"/>
        </a:xfrm>
      </xdr:grpSpPr>
      <xdr:cxnSp macro="">
        <xdr:nvCxnSpPr>
          <xdr:cNvPr id="1625" name="Connecteur droit 1624"/>
          <xdr:cNvCxnSpPr/>
        </xdr:nvCxnSpPr>
        <xdr:spPr>
          <a:xfrm>
            <a:off x="8401050" y="5612130"/>
            <a:ext cx="176958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6" name="Rectangle 1625"/>
          <xdr:cNvSpPr/>
        </xdr:nvSpPr>
        <xdr:spPr>
          <a:xfrm>
            <a:off x="8697785" y="5558790"/>
            <a:ext cx="10215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27" name="Connecteur droit 1626"/>
          <xdr:cNvCxnSpPr/>
        </xdr:nvCxnSpPr>
        <xdr:spPr>
          <a:xfrm>
            <a:off x="9065382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8" name="Connecteur droit 1627"/>
          <xdr:cNvCxnSpPr/>
        </xdr:nvCxnSpPr>
        <xdr:spPr>
          <a:xfrm>
            <a:off x="1017063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29" name="Connecteur droit 1628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30" name="Connecteur droit 1629"/>
          <xdr:cNvCxnSpPr/>
        </xdr:nvCxnSpPr>
        <xdr:spPr>
          <a:xfrm>
            <a:off x="9164644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696" name="Connecteur droit 169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35</xdr:row>
      <xdr:rowOff>34290</xdr:rowOff>
    </xdr:from>
    <xdr:to>
      <xdr:col>22</xdr:col>
      <xdr:colOff>178360</xdr:colOff>
      <xdr:row>35</xdr:row>
      <xdr:rowOff>140970</xdr:rowOff>
    </xdr:to>
    <xdr:grpSp>
      <xdr:nvGrpSpPr>
        <xdr:cNvPr id="1702" name="SprkR36C21Shape"/>
        <xdr:cNvGrpSpPr/>
      </xdr:nvGrpSpPr>
      <xdr:grpSpPr>
        <a:xfrm>
          <a:off x="14325600" y="6701790"/>
          <a:ext cx="1683310" cy="106680"/>
          <a:chOff x="14325600" y="6701790"/>
          <a:chExt cx="1683310" cy="106680"/>
        </a:xfrm>
      </xdr:grpSpPr>
      <xdr:cxnSp macro="">
        <xdr:nvCxnSpPr>
          <xdr:cNvPr id="1697" name="Connecteur droit 1696"/>
          <xdr:cNvCxnSpPr/>
        </xdr:nvCxnSpPr>
        <xdr:spPr>
          <a:xfrm>
            <a:off x="14325600" y="6755130"/>
            <a:ext cx="168331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8" name="Rectangle 1697"/>
          <xdr:cNvSpPr/>
        </xdr:nvSpPr>
        <xdr:spPr>
          <a:xfrm>
            <a:off x="14649008" y="6701790"/>
            <a:ext cx="9066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699" name="Connecteur droit 1698"/>
          <xdr:cNvCxnSpPr/>
        </xdr:nvCxnSpPr>
        <xdr:spPr>
          <a:xfrm>
            <a:off x="1510230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0" name="Connecteur droit 1699"/>
          <xdr:cNvCxnSpPr/>
        </xdr:nvCxnSpPr>
        <xdr:spPr>
          <a:xfrm>
            <a:off x="1600891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1" name="Connecteur droit 1700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91305</xdr:colOff>
      <xdr:row>30</xdr:row>
      <xdr:rowOff>34290</xdr:rowOff>
    </xdr:from>
    <xdr:to>
      <xdr:col>22</xdr:col>
      <xdr:colOff>660197</xdr:colOff>
      <xdr:row>30</xdr:row>
      <xdr:rowOff>140970</xdr:rowOff>
    </xdr:to>
    <xdr:grpSp>
      <xdr:nvGrpSpPr>
        <xdr:cNvPr id="1708" name="SprkR31C21Shape"/>
        <xdr:cNvGrpSpPr/>
      </xdr:nvGrpSpPr>
      <xdr:grpSpPr>
        <a:xfrm>
          <a:off x="14397855" y="5749290"/>
          <a:ext cx="2092892" cy="106680"/>
          <a:chOff x="14397855" y="5749290"/>
          <a:chExt cx="2092892" cy="106680"/>
        </a:xfrm>
      </xdr:grpSpPr>
      <xdr:cxnSp macro="">
        <xdr:nvCxnSpPr>
          <xdr:cNvPr id="1703" name="Connecteur droit 1702"/>
          <xdr:cNvCxnSpPr/>
        </xdr:nvCxnSpPr>
        <xdr:spPr>
          <a:xfrm>
            <a:off x="14397855" y="5802630"/>
            <a:ext cx="209289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04" name="Rectangle 1703"/>
          <xdr:cNvSpPr/>
        </xdr:nvSpPr>
        <xdr:spPr>
          <a:xfrm>
            <a:off x="14921078" y="5749290"/>
            <a:ext cx="10464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05" name="Connecteur droit 1704"/>
          <xdr:cNvCxnSpPr/>
        </xdr:nvCxnSpPr>
        <xdr:spPr>
          <a:xfrm>
            <a:off x="15444301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6" name="Connecteur droit 1705"/>
          <xdr:cNvCxnSpPr/>
        </xdr:nvCxnSpPr>
        <xdr:spPr>
          <a:xfrm>
            <a:off x="1649074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07" name="Connecteur droit 1706"/>
          <xdr:cNvCxnSpPr/>
        </xdr:nvCxnSpPr>
        <xdr:spPr>
          <a:xfrm>
            <a:off x="1439785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25</xdr:row>
      <xdr:rowOff>34290</xdr:rowOff>
    </xdr:from>
    <xdr:to>
      <xdr:col>16</xdr:col>
      <xdr:colOff>739984</xdr:colOff>
      <xdr:row>25</xdr:row>
      <xdr:rowOff>140970</xdr:rowOff>
    </xdr:to>
    <xdr:grpSp>
      <xdr:nvGrpSpPr>
        <xdr:cNvPr id="1715" name="SprkR26C16Shape"/>
        <xdr:cNvGrpSpPr/>
      </xdr:nvGrpSpPr>
      <xdr:grpSpPr>
        <a:xfrm>
          <a:off x="10944225" y="4796790"/>
          <a:ext cx="1482934" cy="106680"/>
          <a:chOff x="10944225" y="4796790"/>
          <a:chExt cx="1482934" cy="106680"/>
        </a:xfrm>
      </xdr:grpSpPr>
      <xdr:cxnSp macro="">
        <xdr:nvCxnSpPr>
          <xdr:cNvPr id="1709" name="Connecteur droit 1708"/>
          <xdr:cNvCxnSpPr/>
        </xdr:nvCxnSpPr>
        <xdr:spPr>
          <a:xfrm>
            <a:off x="10944225" y="4850130"/>
            <a:ext cx="148293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10" name="Rectangle 1709"/>
          <xdr:cNvSpPr/>
        </xdr:nvSpPr>
        <xdr:spPr>
          <a:xfrm>
            <a:off x="11125509" y="4796790"/>
            <a:ext cx="8204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711" name="Connecteur droit 1710"/>
          <xdr:cNvCxnSpPr/>
        </xdr:nvCxnSpPr>
        <xdr:spPr>
          <a:xfrm>
            <a:off x="11365740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2" name="Connecteur droit 1711"/>
          <xdr:cNvCxnSpPr/>
        </xdr:nvCxnSpPr>
        <xdr:spPr>
          <a:xfrm>
            <a:off x="12427159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3" name="Connecteur droit 1712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14" name="Connecteur droit 1713"/>
          <xdr:cNvCxnSpPr/>
        </xdr:nvCxnSpPr>
        <xdr:spPr>
          <a:xfrm>
            <a:off x="1149316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7429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6479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36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7" name="Connecteur droit 36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Rectangle 37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" name="Connecteur droit 38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" name="Connecteur droit 39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" name="Connecteur droit 40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Connecteur droit 41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78" name="Imag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79" name="Connecteur droit 7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0" name="Connecteur droit 79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81" name="Connecteur droit 80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82" name="Connecteur droit 81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3" name="Connecteur droit 82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84" name="Connecteur droit 83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5" name="Connecteur droit 84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88" name="Connecteur droit 87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89" name="Connecteur droit 8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0" name="Connecteur droit 89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91" name="Connecteur droit 90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92" name="Connecteur droit 91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3" name="Connecteur droit 9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4" name="Connecteur droit 9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95" name="Connecteur droit 94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6" name="Connecteur droit 95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98" name="Connecteur droit 97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1" name="Connecteur droit 10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54" name="Connecteur droit 15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260" name="Connecteur droit 2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292" name="SprkR59C4Shape"/>
        <xdr:cNvGrpSpPr/>
      </xdr:nvGrpSpPr>
      <xdr:grpSpPr>
        <a:xfrm>
          <a:off x="2321960" y="15274290"/>
          <a:ext cx="361970" cy="106680"/>
          <a:chOff x="2321960" y="11083290"/>
          <a:chExt cx="361970" cy="106680"/>
        </a:xfrm>
      </xdr:grpSpPr>
      <xdr:cxnSp macro="">
        <xdr:nvCxnSpPr>
          <xdr:cNvPr id="287" name="Connecteur droit 286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8" name="Rectangle 287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9" name="Connecteur droit 288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" name="Connecteur droit 289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" name="Connecteur droit 290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391" name="SprkR60C4Shape"/>
        <xdr:cNvGrpSpPr/>
      </xdr:nvGrpSpPr>
      <xdr:grpSpPr>
        <a:xfrm>
          <a:off x="2399999" y="15464790"/>
          <a:ext cx="595145" cy="106680"/>
          <a:chOff x="2399999" y="11273790"/>
          <a:chExt cx="595145" cy="106680"/>
        </a:xfrm>
      </xdr:grpSpPr>
      <xdr:cxnSp macro="">
        <xdr:nvCxnSpPr>
          <xdr:cNvPr id="386" name="Connecteur droit 385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7" name="Rectangle 386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8" name="Connecteur droit 387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9" name="Connecteur droit 388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0" name="Connecteur droit 389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464" name="Connecteur droit 4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575" name="SprkR93C4Shape"/>
        <xdr:cNvGrpSpPr/>
      </xdr:nvGrpSpPr>
      <xdr:grpSpPr>
        <a:xfrm>
          <a:off x="2399999" y="15464789"/>
          <a:ext cx="595145" cy="106681"/>
          <a:chOff x="2399999" y="17560289"/>
          <a:chExt cx="595145" cy="106681"/>
        </a:xfrm>
      </xdr:grpSpPr>
      <xdr:cxnSp macro="">
        <xdr:nvCxnSpPr>
          <xdr:cNvPr id="570" name="Connecteur droit 569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71" name="Rectangle 570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2" name="Connecteur droit 571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3" name="Connecteur droit 572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4" name="Connecteur droit 573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48" name="Connecteur droit 64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68" name="Connecteur droit 66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88" name="Connecteur droit 6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3" name="Connecteur droit 85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64" name="Connecteur droit 106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91" name="Connecteur droit 109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71" name="Connecteur droit 127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98" name="Connecteur droit 12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338" name="Connecteur droit 133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1507" name="Connecteur droit 1506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1509" name="Connecteur droit 1508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34" name="SprkR82C4Shape"/>
        <xdr:cNvGrpSpPr/>
      </xdr:nvGrpSpPr>
      <xdr:grpSpPr>
        <a:xfrm>
          <a:off x="2399999" y="15464789"/>
          <a:ext cx="595145" cy="106681"/>
          <a:chOff x="2399999" y="15464789"/>
          <a:chExt cx="595145" cy="106681"/>
        </a:xfrm>
      </xdr:grpSpPr>
      <xdr:cxnSp macro="">
        <xdr:nvCxnSpPr>
          <xdr:cNvPr id="29" name="Connecteur droit 28"/>
          <xdr:cNvCxnSpPr/>
        </xdr:nvCxnSpPr>
        <xdr:spPr>
          <a:xfrm>
            <a:off x="2399999" y="1551813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/>
          <xdr:cNvSpPr/>
        </xdr:nvSpPr>
        <xdr:spPr>
          <a:xfrm>
            <a:off x="2568042" y="1546478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" name="Connecteur droit 30"/>
          <xdr:cNvCxnSpPr/>
        </xdr:nvCxnSpPr>
        <xdr:spPr>
          <a:xfrm>
            <a:off x="2692234" y="1546478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Connecteur droit 31"/>
          <xdr:cNvCxnSpPr/>
        </xdr:nvCxnSpPr>
        <xdr:spPr>
          <a:xfrm>
            <a:off x="2995144" y="1549679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2399999" y="1549679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25574</xdr:colOff>
      <xdr:row>35</xdr:row>
      <xdr:rowOff>34290</xdr:rowOff>
    </xdr:from>
    <xdr:to>
      <xdr:col>20</xdr:col>
      <xdr:colOff>187548</xdr:colOff>
      <xdr:row>35</xdr:row>
      <xdr:rowOff>140970</xdr:rowOff>
    </xdr:to>
    <xdr:grpSp>
      <xdr:nvGrpSpPr>
        <xdr:cNvPr id="48" name="SprkR36C21Shape"/>
        <xdr:cNvGrpSpPr/>
      </xdr:nvGrpSpPr>
      <xdr:grpSpPr>
        <a:xfrm>
          <a:off x="14332124" y="6701790"/>
          <a:ext cx="161974" cy="106680"/>
          <a:chOff x="14332124" y="6701790"/>
          <a:chExt cx="161974" cy="106680"/>
        </a:xfrm>
      </xdr:grpSpPr>
      <xdr:sp macro="" textlink="">
        <xdr:nvSpPr>
          <xdr:cNvPr id="35" name="Ellipse 34"/>
          <xdr:cNvSpPr/>
        </xdr:nvSpPr>
        <xdr:spPr>
          <a:xfrm>
            <a:off x="14468698" y="6742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3" name="Connecteur droit 42"/>
          <xdr:cNvCxnSpPr/>
        </xdr:nvCxnSpPr>
        <xdr:spPr>
          <a:xfrm>
            <a:off x="14332124" y="6755130"/>
            <a:ext cx="1453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4" name="Rectangle 43"/>
          <xdr:cNvSpPr/>
        </xdr:nvSpPr>
        <xdr:spPr>
          <a:xfrm>
            <a:off x="14337860" y="6701790"/>
            <a:ext cx="930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5" name="Connecteur droit 44"/>
          <xdr:cNvCxnSpPr/>
        </xdr:nvCxnSpPr>
        <xdr:spPr>
          <a:xfrm>
            <a:off x="1438439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Connecteur droit 45"/>
          <xdr:cNvCxnSpPr/>
        </xdr:nvCxnSpPr>
        <xdr:spPr>
          <a:xfrm>
            <a:off x="1447745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Connecteur droit 46"/>
          <xdr:cNvCxnSpPr/>
        </xdr:nvCxnSpPr>
        <xdr:spPr>
          <a:xfrm>
            <a:off x="14332124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185134</xdr:colOff>
      <xdr:row>35</xdr:row>
      <xdr:rowOff>140970</xdr:rowOff>
    </xdr:to>
    <xdr:grpSp>
      <xdr:nvGrpSpPr>
        <xdr:cNvPr id="55" name="SprkR36C12Shape"/>
        <xdr:cNvGrpSpPr/>
      </xdr:nvGrpSpPr>
      <xdr:grpSpPr>
        <a:xfrm>
          <a:off x="8401050" y="6701790"/>
          <a:ext cx="166084" cy="106680"/>
          <a:chOff x="8401050" y="6701790"/>
          <a:chExt cx="166084" cy="106680"/>
        </a:xfrm>
      </xdr:grpSpPr>
      <xdr:cxnSp macro="">
        <xdr:nvCxnSpPr>
          <xdr:cNvPr id="49" name="Connecteur droit 48"/>
          <xdr:cNvCxnSpPr/>
        </xdr:nvCxnSpPr>
        <xdr:spPr>
          <a:xfrm>
            <a:off x="8401050" y="6755130"/>
            <a:ext cx="16608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Rectangle 49"/>
          <xdr:cNvSpPr/>
        </xdr:nvSpPr>
        <xdr:spPr>
          <a:xfrm>
            <a:off x="8422877" y="6701790"/>
            <a:ext cx="6121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" name="Connecteur droit 50"/>
          <xdr:cNvCxnSpPr/>
        </xdr:nvCxnSpPr>
        <xdr:spPr>
          <a:xfrm>
            <a:off x="845737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" name="Connecteur droit 51"/>
          <xdr:cNvCxnSpPr/>
        </xdr:nvCxnSpPr>
        <xdr:spPr>
          <a:xfrm>
            <a:off x="8567134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" name="Connecteur droit 52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" name="Connecteur droit 53"/>
          <xdr:cNvCxnSpPr/>
        </xdr:nvCxnSpPr>
        <xdr:spPr>
          <a:xfrm>
            <a:off x="8463877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72591</xdr:colOff>
      <xdr:row>30</xdr:row>
      <xdr:rowOff>34290</xdr:rowOff>
    </xdr:from>
    <xdr:to>
      <xdr:col>22</xdr:col>
      <xdr:colOff>707372</xdr:colOff>
      <xdr:row>30</xdr:row>
      <xdr:rowOff>140970</xdr:rowOff>
    </xdr:to>
    <xdr:grpSp>
      <xdr:nvGrpSpPr>
        <xdr:cNvPr id="62" name="SprkR31C21Shape"/>
        <xdr:cNvGrpSpPr/>
      </xdr:nvGrpSpPr>
      <xdr:grpSpPr>
        <a:xfrm>
          <a:off x="15903141" y="5749290"/>
          <a:ext cx="634781" cy="106680"/>
          <a:chOff x="15903141" y="5749290"/>
          <a:chExt cx="634781" cy="106680"/>
        </a:xfrm>
      </xdr:grpSpPr>
      <xdr:sp macro="" textlink="">
        <xdr:nvSpPr>
          <xdr:cNvPr id="56" name="Ellipse 55"/>
          <xdr:cNvSpPr/>
        </xdr:nvSpPr>
        <xdr:spPr>
          <a:xfrm>
            <a:off x="15903141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7" name="Connecteur droit 56"/>
          <xdr:cNvCxnSpPr/>
        </xdr:nvCxnSpPr>
        <xdr:spPr>
          <a:xfrm>
            <a:off x="15918407" y="5802630"/>
            <a:ext cx="6195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Rectangle 57"/>
          <xdr:cNvSpPr/>
        </xdr:nvSpPr>
        <xdr:spPr>
          <a:xfrm>
            <a:off x="16108043" y="5749290"/>
            <a:ext cx="379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9" name="Connecteur droit 58"/>
          <xdr:cNvCxnSpPr/>
        </xdr:nvCxnSpPr>
        <xdr:spPr>
          <a:xfrm>
            <a:off x="16297678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0" name="Connecteur droit 59"/>
          <xdr:cNvCxnSpPr/>
        </xdr:nvCxnSpPr>
        <xdr:spPr>
          <a:xfrm>
            <a:off x="16537922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Connecteur droit 60"/>
          <xdr:cNvCxnSpPr/>
        </xdr:nvCxnSpPr>
        <xdr:spPr>
          <a:xfrm>
            <a:off x="1591840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52408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69" name="SprkR31C12Shape"/>
        <xdr:cNvGrpSpPr/>
      </xdr:nvGrpSpPr>
      <xdr:grpSpPr>
        <a:xfrm>
          <a:off x="9958408" y="5749290"/>
          <a:ext cx="690542" cy="106680"/>
          <a:chOff x="9958408" y="5749290"/>
          <a:chExt cx="690542" cy="106680"/>
        </a:xfrm>
      </xdr:grpSpPr>
      <xdr:cxnSp macro="">
        <xdr:nvCxnSpPr>
          <xdr:cNvPr id="63" name="Connecteur droit 62"/>
          <xdr:cNvCxnSpPr/>
        </xdr:nvCxnSpPr>
        <xdr:spPr>
          <a:xfrm>
            <a:off x="9958408" y="5802630"/>
            <a:ext cx="69054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4" name="Rectangle 63"/>
          <xdr:cNvSpPr/>
        </xdr:nvSpPr>
        <xdr:spPr>
          <a:xfrm>
            <a:off x="10253815" y="5749290"/>
            <a:ext cx="27923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5" name="Connecteur droit 64"/>
          <xdr:cNvCxnSpPr/>
        </xdr:nvCxnSpPr>
        <xdr:spPr>
          <a:xfrm>
            <a:off x="1036809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7" name="Connecteur droit 66"/>
          <xdr:cNvCxnSpPr/>
        </xdr:nvCxnSpPr>
        <xdr:spPr>
          <a:xfrm>
            <a:off x="995840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8" name="Connecteur droit 67"/>
          <xdr:cNvCxnSpPr/>
        </xdr:nvCxnSpPr>
        <xdr:spPr>
          <a:xfrm>
            <a:off x="1035658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287403</xdr:colOff>
      <xdr:row>25</xdr:row>
      <xdr:rowOff>34290</xdr:rowOff>
    </xdr:from>
    <xdr:to>
      <xdr:col>13</xdr:col>
      <xdr:colOff>454618</xdr:colOff>
      <xdr:row>25</xdr:row>
      <xdr:rowOff>140970</xdr:rowOff>
    </xdr:to>
    <xdr:grpSp>
      <xdr:nvGrpSpPr>
        <xdr:cNvPr id="76" name="SprkR26C12Shape"/>
        <xdr:cNvGrpSpPr/>
      </xdr:nvGrpSpPr>
      <xdr:grpSpPr>
        <a:xfrm>
          <a:off x="9431403" y="4796790"/>
          <a:ext cx="929215" cy="106680"/>
          <a:chOff x="9431403" y="4796790"/>
          <a:chExt cx="929215" cy="106680"/>
        </a:xfrm>
      </xdr:grpSpPr>
      <xdr:cxnSp macro="">
        <xdr:nvCxnSpPr>
          <xdr:cNvPr id="70" name="Connecteur droit 69"/>
          <xdr:cNvCxnSpPr/>
        </xdr:nvCxnSpPr>
        <xdr:spPr>
          <a:xfrm>
            <a:off x="9431403" y="4850130"/>
            <a:ext cx="92921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1" name="Rectangle 70"/>
          <xdr:cNvSpPr/>
        </xdr:nvSpPr>
        <xdr:spPr>
          <a:xfrm>
            <a:off x="9598017" y="4796790"/>
            <a:ext cx="3318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2" name="Connecteur droit 71"/>
          <xdr:cNvCxnSpPr/>
        </xdr:nvCxnSpPr>
        <xdr:spPr>
          <a:xfrm>
            <a:off x="968810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3" name="Connecteur droit 72"/>
          <xdr:cNvCxnSpPr/>
        </xdr:nvCxnSpPr>
        <xdr:spPr>
          <a:xfrm>
            <a:off x="1036061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4" name="Connecteur droit 73"/>
          <xdr:cNvCxnSpPr/>
        </xdr:nvCxnSpPr>
        <xdr:spPr>
          <a:xfrm>
            <a:off x="943140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5" name="Connecteur droit 74"/>
          <xdr:cNvCxnSpPr/>
        </xdr:nvCxnSpPr>
        <xdr:spPr>
          <a:xfrm>
            <a:off x="9790665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503669</xdr:colOff>
      <xdr:row>29</xdr:row>
      <xdr:rowOff>140970</xdr:rowOff>
    </xdr:to>
    <xdr:grpSp>
      <xdr:nvGrpSpPr>
        <xdr:cNvPr id="106" name="SprkR30C12Shape"/>
        <xdr:cNvGrpSpPr/>
      </xdr:nvGrpSpPr>
      <xdr:grpSpPr>
        <a:xfrm>
          <a:off x="8401050" y="5558790"/>
          <a:ext cx="484619" cy="106680"/>
          <a:chOff x="8401050" y="5558790"/>
          <a:chExt cx="484619" cy="106680"/>
        </a:xfrm>
      </xdr:grpSpPr>
      <xdr:cxnSp macro="">
        <xdr:nvCxnSpPr>
          <xdr:cNvPr id="77" name="Connecteur droit 76"/>
          <xdr:cNvCxnSpPr/>
        </xdr:nvCxnSpPr>
        <xdr:spPr>
          <a:xfrm>
            <a:off x="8401050" y="5612130"/>
            <a:ext cx="4846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7" name="Rectangle 96"/>
          <xdr:cNvSpPr/>
        </xdr:nvSpPr>
        <xdr:spPr>
          <a:xfrm>
            <a:off x="8482314" y="5558790"/>
            <a:ext cx="2797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2" name="Connecteur droit 101"/>
          <xdr:cNvCxnSpPr/>
        </xdr:nvCxnSpPr>
        <xdr:spPr>
          <a:xfrm>
            <a:off x="8582985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3" name="Connecteur droit 102"/>
          <xdr:cNvCxnSpPr/>
        </xdr:nvCxnSpPr>
        <xdr:spPr>
          <a:xfrm>
            <a:off x="8885669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4" name="Connecteur droit 103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8610168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113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107" name="Connecteur droit 106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" name="Rectangle 107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" name="Connecteur droit 108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Connecteur droit 109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Connecteur droit 110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120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114" name="Connecteur droit 113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" name="Rectangle 114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6" name="Connecteur droit 115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" name="Connecteur droit 116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" name="Connecteur droit 117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669731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126" name="SprkR35C21Shape"/>
        <xdr:cNvGrpSpPr/>
      </xdr:nvGrpSpPr>
      <xdr:grpSpPr>
        <a:xfrm>
          <a:off x="14976281" y="6511290"/>
          <a:ext cx="1597219" cy="106680"/>
          <a:chOff x="14976281" y="6511290"/>
          <a:chExt cx="1597219" cy="106680"/>
        </a:xfrm>
      </xdr:grpSpPr>
      <xdr:cxnSp macro="">
        <xdr:nvCxnSpPr>
          <xdr:cNvPr id="121" name="Connecteur droit 120"/>
          <xdr:cNvCxnSpPr/>
        </xdr:nvCxnSpPr>
        <xdr:spPr>
          <a:xfrm>
            <a:off x="14976281" y="6564630"/>
            <a:ext cx="159721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2" name="Rectangle 121"/>
          <xdr:cNvSpPr/>
        </xdr:nvSpPr>
        <xdr:spPr>
          <a:xfrm>
            <a:off x="15414597" y="6511290"/>
            <a:ext cx="87663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3" name="Connecteur droit 122"/>
          <xdr:cNvCxnSpPr/>
        </xdr:nvCxnSpPr>
        <xdr:spPr>
          <a:xfrm>
            <a:off x="1585291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Connecteur droit 123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Connecteur droit 124"/>
          <xdr:cNvCxnSpPr/>
        </xdr:nvCxnSpPr>
        <xdr:spPr>
          <a:xfrm>
            <a:off x="14976281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147053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133" name="SprkR35C12Shape"/>
        <xdr:cNvGrpSpPr/>
      </xdr:nvGrpSpPr>
      <xdr:grpSpPr>
        <a:xfrm>
          <a:off x="9291053" y="6511290"/>
          <a:ext cx="1357897" cy="106680"/>
          <a:chOff x="9291053" y="6511290"/>
          <a:chExt cx="1357897" cy="106680"/>
        </a:xfrm>
      </xdr:grpSpPr>
      <xdr:cxnSp macro="">
        <xdr:nvCxnSpPr>
          <xdr:cNvPr id="127" name="Connecteur droit 126"/>
          <xdr:cNvCxnSpPr/>
        </xdr:nvCxnSpPr>
        <xdr:spPr>
          <a:xfrm>
            <a:off x="9291053" y="6564630"/>
            <a:ext cx="135789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8" name="Rectangle 127"/>
          <xdr:cNvSpPr/>
        </xdr:nvSpPr>
        <xdr:spPr>
          <a:xfrm>
            <a:off x="9490943" y="6511290"/>
            <a:ext cx="77039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" name="Connecteur droit 128"/>
          <xdr:cNvCxnSpPr/>
        </xdr:nvCxnSpPr>
        <xdr:spPr>
          <a:xfrm>
            <a:off x="992879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Connecteur droit 129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Connecteur droit 130"/>
          <xdr:cNvCxnSpPr/>
        </xdr:nvCxnSpPr>
        <xdr:spPr>
          <a:xfrm>
            <a:off x="929105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Connecteur droit 131"/>
          <xdr:cNvCxnSpPr/>
        </xdr:nvCxnSpPr>
        <xdr:spPr>
          <a:xfrm>
            <a:off x="992836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537070</xdr:colOff>
      <xdr:row>29</xdr:row>
      <xdr:rowOff>140970</xdr:rowOff>
    </xdr:to>
    <xdr:grpSp>
      <xdr:nvGrpSpPr>
        <xdr:cNvPr id="139" name="SprkR30C21Shape"/>
        <xdr:cNvGrpSpPr/>
      </xdr:nvGrpSpPr>
      <xdr:grpSpPr>
        <a:xfrm>
          <a:off x="14325600" y="5558790"/>
          <a:ext cx="518020" cy="106680"/>
          <a:chOff x="14325600" y="5558790"/>
          <a:chExt cx="518020" cy="106680"/>
        </a:xfrm>
      </xdr:grpSpPr>
      <xdr:cxnSp macro="">
        <xdr:nvCxnSpPr>
          <xdr:cNvPr id="134" name="Connecteur droit 133"/>
          <xdr:cNvCxnSpPr/>
        </xdr:nvCxnSpPr>
        <xdr:spPr>
          <a:xfrm>
            <a:off x="14325600" y="5612130"/>
            <a:ext cx="51802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" name="Rectangle 134"/>
          <xdr:cNvSpPr/>
        </xdr:nvSpPr>
        <xdr:spPr>
          <a:xfrm>
            <a:off x="14380268" y="5558790"/>
            <a:ext cx="30890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" name="Connecteur droit 135"/>
          <xdr:cNvCxnSpPr/>
        </xdr:nvCxnSpPr>
        <xdr:spPr>
          <a:xfrm>
            <a:off x="1453471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Connecteur droit 136"/>
          <xdr:cNvCxnSpPr/>
        </xdr:nvCxnSpPr>
        <xdr:spPr>
          <a:xfrm>
            <a:off x="1484362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Connecteur droit 137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145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140" name="Connecteur droit 139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1" name="Rectangle 140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2" name="Connecteur droit 141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3" name="Connecteur droit 142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4" name="Connecteur droit 143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502077</xdr:colOff>
      <xdr:row>34</xdr:row>
      <xdr:rowOff>34290</xdr:rowOff>
    </xdr:from>
    <xdr:to>
      <xdr:col>17</xdr:col>
      <xdr:colOff>742950</xdr:colOff>
      <xdr:row>34</xdr:row>
      <xdr:rowOff>140970</xdr:rowOff>
    </xdr:to>
    <xdr:grpSp>
      <xdr:nvGrpSpPr>
        <xdr:cNvPr id="152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146" name="Connecteur droit 145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7" name="Rectangle 146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48" name="Connecteur droit 147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Connecteur droit 148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0" name="Connecteur droit 149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1" name="Connecteur droit 150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56" name="SprkR25C16Shape"/>
        <xdr:cNvGrpSpPr/>
      </xdr:nvGrpSpPr>
      <xdr:grpSpPr>
        <a:xfrm>
          <a:off x="10944225" y="4606290"/>
          <a:ext cx="2247900" cy="106680"/>
          <a:chOff x="10944225" y="4606290"/>
          <a:chExt cx="2247900" cy="106680"/>
        </a:xfrm>
      </xdr:grpSpPr>
      <xdr:cxnSp macro="">
        <xdr:nvCxnSpPr>
          <xdr:cNvPr id="153" name="Connecteur droit 152"/>
          <xdr:cNvCxnSpPr/>
        </xdr:nvCxnSpPr>
        <xdr:spPr>
          <a:xfrm>
            <a:off x="10944225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5" name="Rectangle 154"/>
          <xdr:cNvSpPr/>
        </xdr:nvSpPr>
        <xdr:spPr>
          <a:xfrm>
            <a:off x="11585746" y="4606290"/>
            <a:ext cx="11624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56" name="Connecteur droit 155"/>
          <xdr:cNvCxnSpPr/>
        </xdr:nvCxnSpPr>
        <xdr:spPr>
          <a:xfrm>
            <a:off x="1245600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7" name="Connecteur droit 156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8" name="Connecteur droit 157"/>
          <xdr:cNvCxnSpPr/>
        </xdr:nvCxnSpPr>
        <xdr:spPr>
          <a:xfrm>
            <a:off x="109442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9" name="Connecteur droit 158"/>
          <xdr:cNvCxnSpPr/>
        </xdr:nvCxnSpPr>
        <xdr:spPr>
          <a:xfrm>
            <a:off x="12192762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35</xdr:row>
      <xdr:rowOff>34290</xdr:rowOff>
    </xdr:from>
    <xdr:to>
      <xdr:col>26</xdr:col>
      <xdr:colOff>13271</xdr:colOff>
      <xdr:row>35</xdr:row>
      <xdr:rowOff>140970</xdr:rowOff>
    </xdr:to>
    <xdr:grpSp>
      <xdr:nvGrpSpPr>
        <xdr:cNvPr id="1062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1057" name="Connecteur droit 1056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8" name="Rectangle 1057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59" name="Connecteur droit 1058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" name="Connecteur droit 1059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" name="Connecteur droit 1060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35</xdr:row>
      <xdr:rowOff>34290</xdr:rowOff>
    </xdr:from>
    <xdr:to>
      <xdr:col>17</xdr:col>
      <xdr:colOff>433494</xdr:colOff>
      <xdr:row>35</xdr:row>
      <xdr:rowOff>140970</xdr:rowOff>
    </xdr:to>
    <xdr:grpSp>
      <xdr:nvGrpSpPr>
        <xdr:cNvPr id="1070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1063" name="Connecteur droit 1062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5" name="Rectangle 1064"/>
          <xdr:cNvSpPr/>
        </xdr:nvSpPr>
        <xdr:spPr>
          <a:xfrm>
            <a:off x="11810823" y="6701790"/>
            <a:ext cx="62486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6" name="Connecteur droit 1065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7" name="Connecteur droit 1066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8" name="Connecteur droit 1067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9" name="Connecteur droit 1068"/>
          <xdr:cNvCxnSpPr/>
        </xdr:nvCxnSpPr>
        <xdr:spPr>
          <a:xfrm>
            <a:off x="12062251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1076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1071" name="Connecteur droit 1070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2" name="Rectangle 1071"/>
          <xdr:cNvSpPr/>
        </xdr:nvSpPr>
        <xdr:spPr>
          <a:xfrm>
            <a:off x="17738131" y="5749290"/>
            <a:ext cx="1536027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73" name="Connecteur droit 1072"/>
          <xdr:cNvCxnSpPr/>
        </xdr:nvCxnSpPr>
        <xdr:spPr>
          <a:xfrm>
            <a:off x="1850614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4" name="Connecteur droit 1073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5" name="Connecteur droit 1074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32318</xdr:colOff>
      <xdr:row>30</xdr:row>
      <xdr:rowOff>34290</xdr:rowOff>
    </xdr:from>
    <xdr:to>
      <xdr:col>17</xdr:col>
      <xdr:colOff>229390</xdr:colOff>
      <xdr:row>30</xdr:row>
      <xdr:rowOff>140970</xdr:rowOff>
    </xdr:to>
    <xdr:grpSp>
      <xdr:nvGrpSpPr>
        <xdr:cNvPr id="1083" name="SprkR31C16Shape"/>
        <xdr:cNvGrpSpPr/>
      </xdr:nvGrpSpPr>
      <xdr:grpSpPr>
        <a:xfrm>
          <a:off x="11719493" y="5749290"/>
          <a:ext cx="959072" cy="106680"/>
          <a:chOff x="11719493" y="5749290"/>
          <a:chExt cx="959072" cy="106680"/>
        </a:xfrm>
      </xdr:grpSpPr>
      <xdr:cxnSp macro="">
        <xdr:nvCxnSpPr>
          <xdr:cNvPr id="1077" name="Connecteur droit 1076"/>
          <xdr:cNvCxnSpPr/>
        </xdr:nvCxnSpPr>
        <xdr:spPr>
          <a:xfrm>
            <a:off x="11719493" y="5802630"/>
            <a:ext cx="95907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78" name="Rectangle 1077"/>
          <xdr:cNvSpPr/>
        </xdr:nvSpPr>
        <xdr:spPr>
          <a:xfrm>
            <a:off x="11942616" y="5749290"/>
            <a:ext cx="3116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79" name="Connecteur droit 1078"/>
          <xdr:cNvCxnSpPr/>
        </xdr:nvCxnSpPr>
        <xdr:spPr>
          <a:xfrm>
            <a:off x="1216469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0" name="Connecteur droit 1079"/>
          <xdr:cNvCxnSpPr/>
        </xdr:nvCxnSpPr>
        <xdr:spPr>
          <a:xfrm>
            <a:off x="1267856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1" name="Connecteur droit 1080"/>
          <xdr:cNvCxnSpPr/>
        </xdr:nvCxnSpPr>
        <xdr:spPr>
          <a:xfrm>
            <a:off x="1171949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2" name="Connecteur droit 1081"/>
          <xdr:cNvCxnSpPr/>
        </xdr:nvCxnSpPr>
        <xdr:spPr>
          <a:xfrm>
            <a:off x="12148578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127840</xdr:colOff>
      <xdr:row>25</xdr:row>
      <xdr:rowOff>34290</xdr:rowOff>
    </xdr:from>
    <xdr:to>
      <xdr:col>24</xdr:col>
      <xdr:colOff>430385</xdr:colOff>
      <xdr:row>25</xdr:row>
      <xdr:rowOff>140970</xdr:rowOff>
    </xdr:to>
    <xdr:grpSp>
      <xdr:nvGrpSpPr>
        <xdr:cNvPr id="1089" name="SprkR26C25Shape"/>
        <xdr:cNvGrpSpPr/>
      </xdr:nvGrpSpPr>
      <xdr:grpSpPr>
        <a:xfrm>
          <a:off x="17482390" y="4796790"/>
          <a:ext cx="302545" cy="106680"/>
          <a:chOff x="17482390" y="4796790"/>
          <a:chExt cx="302545" cy="106680"/>
        </a:xfrm>
      </xdr:grpSpPr>
      <xdr:cxnSp macro="">
        <xdr:nvCxnSpPr>
          <xdr:cNvPr id="1084" name="Connecteur droit 1083"/>
          <xdr:cNvCxnSpPr/>
        </xdr:nvCxnSpPr>
        <xdr:spPr>
          <a:xfrm>
            <a:off x="17482390" y="4850130"/>
            <a:ext cx="3025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85" name="Rectangle 1084"/>
          <xdr:cNvSpPr/>
        </xdr:nvSpPr>
        <xdr:spPr>
          <a:xfrm>
            <a:off x="17558026" y="4796790"/>
            <a:ext cx="15127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86" name="Connecteur droit 1085"/>
          <xdr:cNvCxnSpPr/>
        </xdr:nvCxnSpPr>
        <xdr:spPr>
          <a:xfrm>
            <a:off x="17633663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7" name="Connecteur droit 1086"/>
          <xdr:cNvCxnSpPr/>
        </xdr:nvCxnSpPr>
        <xdr:spPr>
          <a:xfrm>
            <a:off x="177849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8" name="Connecteur droit 1087"/>
          <xdr:cNvCxnSpPr/>
        </xdr:nvCxnSpPr>
        <xdr:spPr>
          <a:xfrm>
            <a:off x="1748239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36378</xdr:colOff>
      <xdr:row>25</xdr:row>
      <xdr:rowOff>34290</xdr:rowOff>
    </xdr:from>
    <xdr:to>
      <xdr:col>15</xdr:col>
      <xdr:colOff>380470</xdr:colOff>
      <xdr:row>25</xdr:row>
      <xdr:rowOff>140970</xdr:rowOff>
    </xdr:to>
    <xdr:grpSp>
      <xdr:nvGrpSpPr>
        <xdr:cNvPr id="1097" name="SprkR26C16Shape"/>
        <xdr:cNvGrpSpPr/>
      </xdr:nvGrpSpPr>
      <xdr:grpSpPr>
        <a:xfrm>
          <a:off x="10961553" y="4796790"/>
          <a:ext cx="344092" cy="106680"/>
          <a:chOff x="10961553" y="4796790"/>
          <a:chExt cx="344092" cy="106680"/>
        </a:xfrm>
      </xdr:grpSpPr>
      <xdr:cxnSp macro="">
        <xdr:nvCxnSpPr>
          <xdr:cNvPr id="1090" name="Connecteur droit 1089"/>
          <xdr:cNvCxnSpPr/>
        </xdr:nvCxnSpPr>
        <xdr:spPr>
          <a:xfrm>
            <a:off x="10961553" y="4850130"/>
            <a:ext cx="34409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2" name="Rectangle 1091"/>
          <xdr:cNvSpPr/>
        </xdr:nvSpPr>
        <xdr:spPr>
          <a:xfrm>
            <a:off x="11094404" y="4796790"/>
            <a:ext cx="13004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3" name="Connecteur droit 1092"/>
          <xdr:cNvCxnSpPr/>
        </xdr:nvCxnSpPr>
        <xdr:spPr>
          <a:xfrm>
            <a:off x="11129886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4" name="Connecteur droit 1093"/>
          <xdr:cNvCxnSpPr/>
        </xdr:nvCxnSpPr>
        <xdr:spPr>
          <a:xfrm>
            <a:off x="1130564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5" name="Connecteur droit 1094"/>
          <xdr:cNvCxnSpPr/>
        </xdr:nvCxnSpPr>
        <xdr:spPr>
          <a:xfrm>
            <a:off x="10961553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6" name="Connecteur droit 1095"/>
          <xdr:cNvCxnSpPr/>
        </xdr:nvCxnSpPr>
        <xdr:spPr>
          <a:xfrm>
            <a:off x="11144659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497692</xdr:colOff>
      <xdr:row>34</xdr:row>
      <xdr:rowOff>34290</xdr:rowOff>
    </xdr:from>
    <xdr:to>
      <xdr:col>26</xdr:col>
      <xdr:colOff>742950</xdr:colOff>
      <xdr:row>34</xdr:row>
      <xdr:rowOff>140970</xdr:rowOff>
    </xdr:to>
    <xdr:grpSp>
      <xdr:nvGrpSpPr>
        <xdr:cNvPr id="1103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1098" name="Connecteur droit 1097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9" name="Rectangle 1098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0" name="Connecteur droit 1099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" name="Connecteur droit 1100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" name="Connecteur droit 1101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1109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1104" name="Connecteur droit 1103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5" name="Rectangle 1104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6" name="Connecteur droit 1105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7" name="Connecteur droit 1106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8" name="Connecteur droit 1107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1115" name="SprkR25C25Shape"/>
        <xdr:cNvGrpSpPr/>
      </xdr:nvGrpSpPr>
      <xdr:grpSpPr>
        <a:xfrm>
          <a:off x="17373600" y="4606290"/>
          <a:ext cx="2247900" cy="106680"/>
          <a:chOff x="17373600" y="4606290"/>
          <a:chExt cx="2247900" cy="106680"/>
        </a:xfrm>
      </xdr:grpSpPr>
      <xdr:cxnSp macro="">
        <xdr:nvCxnSpPr>
          <xdr:cNvPr id="1110" name="Connecteur droit 1109"/>
          <xdr:cNvCxnSpPr/>
        </xdr:nvCxnSpPr>
        <xdr:spPr>
          <a:xfrm>
            <a:off x="17373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1" name="Rectangle 1110"/>
          <xdr:cNvSpPr/>
        </xdr:nvSpPr>
        <xdr:spPr>
          <a:xfrm>
            <a:off x="17899745" y="4606290"/>
            <a:ext cx="144478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12" name="Connecteur droit 1111"/>
          <xdr:cNvCxnSpPr/>
        </xdr:nvCxnSpPr>
        <xdr:spPr>
          <a:xfrm>
            <a:off x="18622138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" name="Connecteur droit 1112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" name="Connecteur droit 1113"/>
          <xdr:cNvCxnSpPr/>
        </xdr:nvCxnSpPr>
        <xdr:spPr>
          <a:xfrm>
            <a:off x="17373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8988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80</xdr:row>
      <xdr:rowOff>34290</xdr:rowOff>
    </xdr:from>
    <xdr:to>
      <xdr:col>3</xdr:col>
      <xdr:colOff>535495</xdr:colOff>
      <xdr:row>80</xdr:row>
      <xdr:rowOff>140970</xdr:rowOff>
    </xdr:to>
    <xdr:grpSp>
      <xdr:nvGrpSpPr>
        <xdr:cNvPr id="17" name="SprkR61C4Shape"/>
        <xdr:cNvGrpSpPr/>
      </xdr:nvGrpSpPr>
      <xdr:grpSpPr>
        <a:xfrm>
          <a:off x="2562162" y="15250478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23" name="SprkR62C4Shape"/>
        <xdr:cNvGrpSpPr/>
      </xdr:nvGrpSpPr>
      <xdr:grpSpPr>
        <a:xfrm>
          <a:off x="2399999" y="15440978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8988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38</xdr:row>
      <xdr:rowOff>0</xdr:rowOff>
    </xdr:from>
    <xdr:to>
      <xdr:col>28</xdr:col>
      <xdr:colOff>0</xdr:colOff>
      <xdr:row>57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80</xdr:row>
      <xdr:rowOff>34290</xdr:rowOff>
    </xdr:from>
    <xdr:to>
      <xdr:col>3</xdr:col>
      <xdr:colOff>397930</xdr:colOff>
      <xdr:row>80</xdr:row>
      <xdr:rowOff>140970</xdr:rowOff>
    </xdr:to>
    <xdr:grpSp>
      <xdr:nvGrpSpPr>
        <xdr:cNvPr id="61" name="SprkR59C4Shape"/>
        <xdr:cNvGrpSpPr/>
      </xdr:nvGrpSpPr>
      <xdr:grpSpPr>
        <a:xfrm>
          <a:off x="2321960" y="15250478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34290</xdr:rowOff>
    </xdr:from>
    <xdr:to>
      <xdr:col>3</xdr:col>
      <xdr:colOff>709144</xdr:colOff>
      <xdr:row>81</xdr:row>
      <xdr:rowOff>140970</xdr:rowOff>
    </xdr:to>
    <xdr:grpSp>
      <xdr:nvGrpSpPr>
        <xdr:cNvPr id="67" name="SprkR60C4Shape"/>
        <xdr:cNvGrpSpPr/>
      </xdr:nvGrpSpPr>
      <xdr:grpSpPr>
        <a:xfrm>
          <a:off x="2399999" y="15440978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81</xdr:row>
      <xdr:rowOff>34289</xdr:rowOff>
    </xdr:from>
    <xdr:to>
      <xdr:col>3</xdr:col>
      <xdr:colOff>709144</xdr:colOff>
      <xdr:row>81</xdr:row>
      <xdr:rowOff>140970</xdr:rowOff>
    </xdr:to>
    <xdr:grpSp>
      <xdr:nvGrpSpPr>
        <xdr:cNvPr id="74" name="SprkR93C4Shape"/>
        <xdr:cNvGrpSpPr/>
      </xdr:nvGrpSpPr>
      <xdr:grpSpPr>
        <a:xfrm>
          <a:off x="2399999" y="15440977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6" name="Connecteur droit 9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7" name="Connecteur droit 9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8" name="Connecteur droit 9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99" name="Connecteur droit 9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00" name="Connecteur droit 9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121" name="Connecteur droit 12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250" name="Connecteur droit 249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251" name="Connecteur droit 250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492929</xdr:colOff>
      <xdr:row>34</xdr:row>
      <xdr:rowOff>34290</xdr:rowOff>
    </xdr:from>
    <xdr:to>
      <xdr:col>26</xdr:col>
      <xdr:colOff>738187</xdr:colOff>
      <xdr:row>34</xdr:row>
      <xdr:rowOff>140970</xdr:rowOff>
    </xdr:to>
    <xdr:grpSp>
      <xdr:nvGrpSpPr>
        <xdr:cNvPr id="3386" name="SprkR35C25Shape"/>
        <xdr:cNvGrpSpPr/>
      </xdr:nvGrpSpPr>
      <xdr:grpSpPr>
        <a:xfrm>
          <a:off x="19376242" y="6511290"/>
          <a:ext cx="245258" cy="106680"/>
          <a:chOff x="19376242" y="6511290"/>
          <a:chExt cx="245258" cy="106680"/>
        </a:xfrm>
      </xdr:grpSpPr>
      <xdr:cxnSp macro="">
        <xdr:nvCxnSpPr>
          <xdr:cNvPr id="3381" name="Connecteur droit 3380"/>
          <xdr:cNvCxnSpPr/>
        </xdr:nvCxnSpPr>
        <xdr:spPr>
          <a:xfrm>
            <a:off x="19376242" y="6564630"/>
            <a:ext cx="2452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82" name="Rectangle 3381"/>
          <xdr:cNvSpPr/>
        </xdr:nvSpPr>
        <xdr:spPr>
          <a:xfrm>
            <a:off x="19440834" y="6511290"/>
            <a:ext cx="1291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83" name="Connecteur droit 3382"/>
          <xdr:cNvCxnSpPr/>
        </xdr:nvCxnSpPr>
        <xdr:spPr>
          <a:xfrm>
            <a:off x="19505423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4" name="Connecteur droit 3383"/>
          <xdr:cNvCxnSpPr/>
        </xdr:nvCxnSpPr>
        <xdr:spPr>
          <a:xfrm>
            <a:off x="19621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5" name="Connecteur droit 3384"/>
          <xdr:cNvCxnSpPr/>
        </xdr:nvCxnSpPr>
        <xdr:spPr>
          <a:xfrm>
            <a:off x="1937624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497314</xdr:colOff>
      <xdr:row>34</xdr:row>
      <xdr:rowOff>34290</xdr:rowOff>
    </xdr:from>
    <xdr:to>
      <xdr:col>17</xdr:col>
      <xdr:colOff>738187</xdr:colOff>
      <xdr:row>34</xdr:row>
      <xdr:rowOff>140970</xdr:rowOff>
    </xdr:to>
    <xdr:grpSp>
      <xdr:nvGrpSpPr>
        <xdr:cNvPr id="225" name="SprkR35C16Shape"/>
        <xdr:cNvGrpSpPr/>
      </xdr:nvGrpSpPr>
      <xdr:grpSpPr>
        <a:xfrm>
          <a:off x="12951252" y="6511290"/>
          <a:ext cx="240873" cy="106680"/>
          <a:chOff x="12951252" y="6511290"/>
          <a:chExt cx="240873" cy="106680"/>
        </a:xfrm>
      </xdr:grpSpPr>
      <xdr:cxnSp macro="">
        <xdr:nvCxnSpPr>
          <xdr:cNvPr id="3387" name="Connecteur droit 3386"/>
          <xdr:cNvCxnSpPr/>
        </xdr:nvCxnSpPr>
        <xdr:spPr>
          <a:xfrm>
            <a:off x="12951252" y="6564630"/>
            <a:ext cx="240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88" name="Rectangle 3387"/>
          <xdr:cNvSpPr/>
        </xdr:nvSpPr>
        <xdr:spPr>
          <a:xfrm>
            <a:off x="13051096" y="6511290"/>
            <a:ext cx="5505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89" name="Connecteur droit 3388"/>
          <xdr:cNvCxnSpPr/>
        </xdr:nvCxnSpPr>
        <xdr:spPr>
          <a:xfrm>
            <a:off x="13069827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0" name="Connecteur droit 3389"/>
          <xdr:cNvCxnSpPr/>
        </xdr:nvCxnSpPr>
        <xdr:spPr>
          <a:xfrm>
            <a:off x="131921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1" name="Connecteur droit 3390"/>
          <xdr:cNvCxnSpPr/>
        </xdr:nvCxnSpPr>
        <xdr:spPr>
          <a:xfrm>
            <a:off x="1295125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4" name="Connecteur droit 223"/>
          <xdr:cNvCxnSpPr/>
        </xdr:nvCxnSpPr>
        <xdr:spPr>
          <a:xfrm>
            <a:off x="13076048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247446</xdr:colOff>
      <xdr:row>29</xdr:row>
      <xdr:rowOff>34290</xdr:rowOff>
    </xdr:from>
    <xdr:to>
      <xdr:col>26</xdr:col>
      <xdr:colOff>362239</xdr:colOff>
      <xdr:row>29</xdr:row>
      <xdr:rowOff>140970</xdr:rowOff>
    </xdr:to>
    <xdr:grpSp>
      <xdr:nvGrpSpPr>
        <xdr:cNvPr id="231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226" name="Connecteur droit 225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7" name="Rectangle 226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28" name="Connecteur droit 227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9" name="Connecteur droit 228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0" name="Connecteur droit 229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29</xdr:row>
      <xdr:rowOff>34290</xdr:rowOff>
    </xdr:from>
    <xdr:to>
      <xdr:col>17</xdr:col>
      <xdr:colOff>738187</xdr:colOff>
      <xdr:row>29</xdr:row>
      <xdr:rowOff>140970</xdr:rowOff>
    </xdr:to>
    <xdr:grpSp>
      <xdr:nvGrpSpPr>
        <xdr:cNvPr id="238" name="SprkR30C16Shape"/>
        <xdr:cNvGrpSpPr/>
      </xdr:nvGrpSpPr>
      <xdr:grpSpPr>
        <a:xfrm>
          <a:off x="10944225" y="5558790"/>
          <a:ext cx="2247900" cy="106680"/>
          <a:chOff x="10944225" y="5558790"/>
          <a:chExt cx="2247900" cy="106680"/>
        </a:xfrm>
      </xdr:grpSpPr>
      <xdr:cxnSp macro="">
        <xdr:nvCxnSpPr>
          <xdr:cNvPr id="232" name="Connecteur droit 231"/>
          <xdr:cNvCxnSpPr/>
        </xdr:nvCxnSpPr>
        <xdr:spPr>
          <a:xfrm>
            <a:off x="10944225" y="56121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3" name="Rectangle 232"/>
          <xdr:cNvSpPr/>
        </xdr:nvSpPr>
        <xdr:spPr>
          <a:xfrm>
            <a:off x="11024253" y="5558790"/>
            <a:ext cx="68221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34" name="Connecteur droit 233"/>
          <xdr:cNvCxnSpPr/>
        </xdr:nvCxnSpPr>
        <xdr:spPr>
          <a:xfrm>
            <a:off x="11162629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5" name="Connecteur droit 234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6" name="Connecteur droit 235"/>
          <xdr:cNvCxnSpPr/>
        </xdr:nvCxnSpPr>
        <xdr:spPr>
          <a:xfrm>
            <a:off x="109442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7" name="Connecteur droit 236"/>
          <xdr:cNvCxnSpPr/>
        </xdr:nvCxnSpPr>
        <xdr:spPr>
          <a:xfrm>
            <a:off x="11486762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74829</xdr:colOff>
      <xdr:row>24</xdr:row>
      <xdr:rowOff>34290</xdr:rowOff>
    </xdr:from>
    <xdr:to>
      <xdr:col>26</xdr:col>
      <xdr:colOff>738187</xdr:colOff>
      <xdr:row>24</xdr:row>
      <xdr:rowOff>140970</xdr:rowOff>
    </xdr:to>
    <xdr:grpSp>
      <xdr:nvGrpSpPr>
        <xdr:cNvPr id="244" name="SprkR25C25Shape"/>
        <xdr:cNvGrpSpPr/>
      </xdr:nvGrpSpPr>
      <xdr:grpSpPr>
        <a:xfrm>
          <a:off x="17434142" y="4606290"/>
          <a:ext cx="2187358" cy="106680"/>
          <a:chOff x="17434142" y="4606290"/>
          <a:chExt cx="2187358" cy="106680"/>
        </a:xfrm>
      </xdr:grpSpPr>
      <xdr:cxnSp macro="">
        <xdr:nvCxnSpPr>
          <xdr:cNvPr id="239" name="Connecteur droit 238"/>
          <xdr:cNvCxnSpPr/>
        </xdr:nvCxnSpPr>
        <xdr:spPr>
          <a:xfrm>
            <a:off x="17434142" y="4659630"/>
            <a:ext cx="218735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0" name="Rectangle 239"/>
          <xdr:cNvSpPr/>
        </xdr:nvSpPr>
        <xdr:spPr>
          <a:xfrm>
            <a:off x="17946117" y="4606290"/>
            <a:ext cx="14058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1" name="Connecteur droit 240"/>
          <xdr:cNvCxnSpPr/>
        </xdr:nvCxnSpPr>
        <xdr:spPr>
          <a:xfrm>
            <a:off x="18649052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2" name="Connecteur droit 241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3" name="Connecteur droit 242"/>
          <xdr:cNvCxnSpPr/>
        </xdr:nvCxnSpPr>
        <xdr:spPr>
          <a:xfrm>
            <a:off x="17434142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74828</xdr:colOff>
      <xdr:row>24</xdr:row>
      <xdr:rowOff>34290</xdr:rowOff>
    </xdr:from>
    <xdr:to>
      <xdr:col>17</xdr:col>
      <xdr:colOff>738187</xdr:colOff>
      <xdr:row>24</xdr:row>
      <xdr:rowOff>140970</xdr:rowOff>
    </xdr:to>
    <xdr:grpSp>
      <xdr:nvGrpSpPr>
        <xdr:cNvPr id="253" name="SprkR25C16Shape"/>
        <xdr:cNvGrpSpPr/>
      </xdr:nvGrpSpPr>
      <xdr:grpSpPr>
        <a:xfrm>
          <a:off x="11004766" y="4606290"/>
          <a:ext cx="2187359" cy="106680"/>
          <a:chOff x="11004766" y="4606290"/>
          <a:chExt cx="2187359" cy="106680"/>
        </a:xfrm>
      </xdr:grpSpPr>
      <xdr:cxnSp macro="">
        <xdr:nvCxnSpPr>
          <xdr:cNvPr id="245" name="Connecteur droit 244"/>
          <xdr:cNvCxnSpPr/>
        </xdr:nvCxnSpPr>
        <xdr:spPr>
          <a:xfrm>
            <a:off x="11004766" y="4659630"/>
            <a:ext cx="218735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6" name="Rectangle 245"/>
          <xdr:cNvSpPr/>
        </xdr:nvSpPr>
        <xdr:spPr>
          <a:xfrm>
            <a:off x="11629009" y="4606290"/>
            <a:ext cx="113117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47" name="Connecteur droit 246"/>
          <xdr:cNvCxnSpPr/>
        </xdr:nvCxnSpPr>
        <xdr:spPr>
          <a:xfrm>
            <a:off x="12475825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8" name="Connecteur droit 247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9" name="Connecteur droit 248"/>
          <xdr:cNvCxnSpPr/>
        </xdr:nvCxnSpPr>
        <xdr:spPr>
          <a:xfrm>
            <a:off x="11004766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2" name="Connecteur droit 251"/>
          <xdr:cNvCxnSpPr/>
        </xdr:nvCxnSpPr>
        <xdr:spPr>
          <a:xfrm>
            <a:off x="12219677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235160</xdr:colOff>
      <xdr:row>30</xdr:row>
      <xdr:rowOff>34290</xdr:rowOff>
    </xdr:from>
    <xdr:to>
      <xdr:col>17</xdr:col>
      <xdr:colOff>707990</xdr:colOff>
      <xdr:row>30</xdr:row>
      <xdr:rowOff>140970</xdr:rowOff>
    </xdr:to>
    <xdr:grpSp>
      <xdr:nvGrpSpPr>
        <xdr:cNvPr id="87" name="SprkR31C16Shape"/>
        <xdr:cNvGrpSpPr/>
      </xdr:nvGrpSpPr>
      <xdr:grpSpPr>
        <a:xfrm>
          <a:off x="11927098" y="5749290"/>
          <a:ext cx="1234830" cy="106680"/>
          <a:chOff x="11927098" y="5749290"/>
          <a:chExt cx="1234830" cy="106680"/>
        </a:xfrm>
      </xdr:grpSpPr>
      <xdr:cxnSp macro="">
        <xdr:nvCxnSpPr>
          <xdr:cNvPr id="254" name="Connecteur droit 253"/>
          <xdr:cNvCxnSpPr/>
        </xdr:nvCxnSpPr>
        <xdr:spPr>
          <a:xfrm>
            <a:off x="11927098" y="5802630"/>
            <a:ext cx="12348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5" name="Rectangle 254"/>
          <xdr:cNvSpPr/>
        </xdr:nvSpPr>
        <xdr:spPr>
          <a:xfrm>
            <a:off x="12246579" y="5749290"/>
            <a:ext cx="40624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83" name="Connecteur droit 82"/>
          <xdr:cNvCxnSpPr/>
        </xdr:nvCxnSpPr>
        <xdr:spPr>
          <a:xfrm>
            <a:off x="12519401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4" name="Connecteur droit 83"/>
          <xdr:cNvCxnSpPr/>
        </xdr:nvCxnSpPr>
        <xdr:spPr>
          <a:xfrm>
            <a:off x="1316192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Connecteur droit 84"/>
          <xdr:cNvCxnSpPr/>
        </xdr:nvCxnSpPr>
        <xdr:spPr>
          <a:xfrm>
            <a:off x="11927098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6" name="Connecteur droit 85"/>
          <xdr:cNvCxnSpPr/>
        </xdr:nvCxnSpPr>
        <xdr:spPr>
          <a:xfrm>
            <a:off x="12486184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81</xdr:row>
      <xdr:rowOff>39051</xdr:rowOff>
    </xdr:from>
    <xdr:to>
      <xdr:col>3</xdr:col>
      <xdr:colOff>709144</xdr:colOff>
      <xdr:row>81</xdr:row>
      <xdr:rowOff>145732</xdr:rowOff>
    </xdr:to>
    <xdr:grpSp>
      <xdr:nvGrpSpPr>
        <xdr:cNvPr id="93" name="SprkR82C4Shape"/>
        <xdr:cNvGrpSpPr/>
      </xdr:nvGrpSpPr>
      <xdr:grpSpPr>
        <a:xfrm>
          <a:off x="2399999" y="15445739"/>
          <a:ext cx="595145" cy="106681"/>
          <a:chOff x="2399999" y="15445739"/>
          <a:chExt cx="595145" cy="106681"/>
        </a:xfrm>
      </xdr:grpSpPr>
      <xdr:cxnSp macro="">
        <xdr:nvCxnSpPr>
          <xdr:cNvPr id="88" name="Connecteur droit 87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9" name="Rectangle 88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0" name="Connecteur droit 89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Connecteur droit 90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2" name="Connecteur droit 91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35</xdr:row>
      <xdr:rowOff>34290</xdr:rowOff>
    </xdr:from>
    <xdr:to>
      <xdr:col>20</xdr:col>
      <xdr:colOff>294899</xdr:colOff>
      <xdr:row>35</xdr:row>
      <xdr:rowOff>140970</xdr:rowOff>
    </xdr:to>
    <xdr:grpSp>
      <xdr:nvGrpSpPr>
        <xdr:cNvPr id="3203" name="SprkR36C21Shape"/>
        <xdr:cNvGrpSpPr/>
      </xdr:nvGrpSpPr>
      <xdr:grpSpPr>
        <a:xfrm>
          <a:off x="14325600" y="6701790"/>
          <a:ext cx="280612" cy="106680"/>
          <a:chOff x="14325600" y="6701790"/>
          <a:chExt cx="280612" cy="106680"/>
        </a:xfrm>
      </xdr:grpSpPr>
      <xdr:cxnSp macro="">
        <xdr:nvCxnSpPr>
          <xdr:cNvPr id="94" name="Connecteur droit 93"/>
          <xdr:cNvCxnSpPr/>
        </xdr:nvCxnSpPr>
        <xdr:spPr>
          <a:xfrm>
            <a:off x="14325600" y="6755130"/>
            <a:ext cx="2806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5" name="Rectangle 94"/>
          <xdr:cNvSpPr/>
        </xdr:nvSpPr>
        <xdr:spPr>
          <a:xfrm>
            <a:off x="14380814" y="6701790"/>
            <a:ext cx="15026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0" name="Connecteur droit 3199"/>
          <xdr:cNvCxnSpPr/>
        </xdr:nvCxnSpPr>
        <xdr:spPr>
          <a:xfrm>
            <a:off x="14455947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1" name="Connecteur droit 3200"/>
          <xdr:cNvCxnSpPr/>
        </xdr:nvCxnSpPr>
        <xdr:spPr>
          <a:xfrm>
            <a:off x="1460621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2" name="Connecteur droit 3201"/>
          <xdr:cNvCxnSpPr/>
        </xdr:nvCxnSpPr>
        <xdr:spPr>
          <a:xfrm>
            <a:off x="14325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306605</xdr:colOff>
      <xdr:row>35</xdr:row>
      <xdr:rowOff>140970</xdr:rowOff>
    </xdr:to>
    <xdr:grpSp>
      <xdr:nvGrpSpPr>
        <xdr:cNvPr id="3210" name="SprkR36C12Shape"/>
        <xdr:cNvGrpSpPr/>
      </xdr:nvGrpSpPr>
      <xdr:grpSpPr>
        <a:xfrm>
          <a:off x="8401050" y="6701790"/>
          <a:ext cx="287555" cy="106680"/>
          <a:chOff x="8401050" y="6701790"/>
          <a:chExt cx="287555" cy="106680"/>
        </a:xfrm>
      </xdr:grpSpPr>
      <xdr:cxnSp macro="">
        <xdr:nvCxnSpPr>
          <xdr:cNvPr id="3204" name="Connecteur droit 3203"/>
          <xdr:cNvCxnSpPr/>
        </xdr:nvCxnSpPr>
        <xdr:spPr>
          <a:xfrm>
            <a:off x="8401050" y="6755130"/>
            <a:ext cx="28755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05" name="Rectangle 3204"/>
          <xdr:cNvSpPr/>
        </xdr:nvSpPr>
        <xdr:spPr>
          <a:xfrm>
            <a:off x="8503965" y="6701790"/>
            <a:ext cx="5856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6" name="Connecteur droit 3205"/>
          <xdr:cNvCxnSpPr/>
        </xdr:nvCxnSpPr>
        <xdr:spPr>
          <a:xfrm>
            <a:off x="853327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7" name="Connecteur droit 3206"/>
          <xdr:cNvCxnSpPr/>
        </xdr:nvCxnSpPr>
        <xdr:spPr>
          <a:xfrm>
            <a:off x="868860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8" name="Connecteur droit 3207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9" name="Connecteur droit 3208"/>
          <xdr:cNvCxnSpPr/>
        </xdr:nvCxnSpPr>
        <xdr:spPr>
          <a:xfrm>
            <a:off x="8543419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483370</xdr:colOff>
      <xdr:row>30</xdr:row>
      <xdr:rowOff>34290</xdr:rowOff>
    </xdr:from>
    <xdr:to>
      <xdr:col>22</xdr:col>
      <xdr:colOff>708432</xdr:colOff>
      <xdr:row>30</xdr:row>
      <xdr:rowOff>140970</xdr:rowOff>
    </xdr:to>
    <xdr:grpSp>
      <xdr:nvGrpSpPr>
        <xdr:cNvPr id="3216" name="SprkR31C21Shape"/>
        <xdr:cNvGrpSpPr/>
      </xdr:nvGrpSpPr>
      <xdr:grpSpPr>
        <a:xfrm>
          <a:off x="15556683" y="5749290"/>
          <a:ext cx="987062" cy="106680"/>
          <a:chOff x="15556683" y="5749290"/>
          <a:chExt cx="987062" cy="106680"/>
        </a:xfrm>
      </xdr:grpSpPr>
      <xdr:cxnSp macro="">
        <xdr:nvCxnSpPr>
          <xdr:cNvPr id="3211" name="Connecteur droit 3210"/>
          <xdr:cNvCxnSpPr/>
        </xdr:nvCxnSpPr>
        <xdr:spPr>
          <a:xfrm>
            <a:off x="15556683" y="5802630"/>
            <a:ext cx="98706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12" name="Rectangle 3211"/>
          <xdr:cNvSpPr/>
        </xdr:nvSpPr>
        <xdr:spPr>
          <a:xfrm>
            <a:off x="15803449" y="5749290"/>
            <a:ext cx="4935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13" name="Connecteur droit 3212"/>
          <xdr:cNvCxnSpPr/>
        </xdr:nvCxnSpPr>
        <xdr:spPr>
          <a:xfrm>
            <a:off x="16050214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4" name="Connecteur droit 3213"/>
          <xdr:cNvCxnSpPr/>
        </xdr:nvCxnSpPr>
        <xdr:spPr>
          <a:xfrm>
            <a:off x="1654374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15" name="Connecteur droit 3214"/>
          <xdr:cNvCxnSpPr/>
        </xdr:nvCxnSpPr>
        <xdr:spPr>
          <a:xfrm>
            <a:off x="15556683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523610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101" name="SprkR31C12Shape"/>
        <xdr:cNvGrpSpPr/>
      </xdr:nvGrpSpPr>
      <xdr:grpSpPr>
        <a:xfrm>
          <a:off x="9667610" y="5749290"/>
          <a:ext cx="981340" cy="106680"/>
          <a:chOff x="9667610" y="5749290"/>
          <a:chExt cx="981340" cy="106680"/>
        </a:xfrm>
      </xdr:grpSpPr>
      <xdr:cxnSp macro="">
        <xdr:nvCxnSpPr>
          <xdr:cNvPr id="3217" name="Connecteur droit 3216"/>
          <xdr:cNvCxnSpPr/>
        </xdr:nvCxnSpPr>
        <xdr:spPr>
          <a:xfrm>
            <a:off x="9667610" y="5802630"/>
            <a:ext cx="9813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18" name="Rectangle 3217"/>
          <xdr:cNvSpPr/>
        </xdr:nvSpPr>
        <xdr:spPr>
          <a:xfrm>
            <a:off x="9997306" y="5749290"/>
            <a:ext cx="19741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19" name="Connecteur droit 3218"/>
          <xdr:cNvCxnSpPr/>
        </xdr:nvCxnSpPr>
        <xdr:spPr>
          <a:xfrm>
            <a:off x="1009171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0" name="Connecteur droit 3219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1" name="Connecteur droit 3220"/>
          <xdr:cNvCxnSpPr/>
        </xdr:nvCxnSpPr>
        <xdr:spPr>
          <a:xfrm>
            <a:off x="966761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22" name="Connecteur droit 3221"/>
          <xdr:cNvCxnSpPr/>
        </xdr:nvCxnSpPr>
        <xdr:spPr>
          <a:xfrm>
            <a:off x="10077529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703105</xdr:colOff>
      <xdr:row>25</xdr:row>
      <xdr:rowOff>34290</xdr:rowOff>
    </xdr:from>
    <xdr:to>
      <xdr:col>12</xdr:col>
      <xdr:colOff>672135</xdr:colOff>
      <xdr:row>25</xdr:row>
      <xdr:rowOff>140970</xdr:rowOff>
    </xdr:to>
    <xdr:grpSp>
      <xdr:nvGrpSpPr>
        <xdr:cNvPr id="108" name="SprkR26C12Shape"/>
        <xdr:cNvGrpSpPr/>
      </xdr:nvGrpSpPr>
      <xdr:grpSpPr>
        <a:xfrm>
          <a:off x="9085105" y="4796790"/>
          <a:ext cx="731030" cy="106680"/>
          <a:chOff x="9085105" y="4796790"/>
          <a:chExt cx="731030" cy="106680"/>
        </a:xfrm>
      </xdr:grpSpPr>
      <xdr:cxnSp macro="">
        <xdr:nvCxnSpPr>
          <xdr:cNvPr id="102" name="Connecteur droit 101"/>
          <xdr:cNvCxnSpPr/>
        </xdr:nvCxnSpPr>
        <xdr:spPr>
          <a:xfrm>
            <a:off x="9085105" y="4850130"/>
            <a:ext cx="73103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Rectangle 102"/>
          <xdr:cNvSpPr/>
        </xdr:nvSpPr>
        <xdr:spPr>
          <a:xfrm>
            <a:off x="9174769" y="4796790"/>
            <a:ext cx="2447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4" name="Connecteur droit 103"/>
          <xdr:cNvCxnSpPr/>
        </xdr:nvCxnSpPr>
        <xdr:spPr>
          <a:xfrm>
            <a:off x="9251619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" name="Connecteur droit 104"/>
          <xdr:cNvCxnSpPr/>
        </xdr:nvCxnSpPr>
        <xdr:spPr>
          <a:xfrm>
            <a:off x="98161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" name="Connecteur droit 105"/>
          <xdr:cNvCxnSpPr/>
        </xdr:nvCxnSpPr>
        <xdr:spPr>
          <a:xfrm>
            <a:off x="908510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Connecteur droit 106"/>
          <xdr:cNvCxnSpPr/>
        </xdr:nvCxnSpPr>
        <xdr:spPr>
          <a:xfrm>
            <a:off x="9328167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35</xdr:row>
      <xdr:rowOff>34290</xdr:rowOff>
    </xdr:from>
    <xdr:to>
      <xdr:col>17</xdr:col>
      <xdr:colOff>428731</xdr:colOff>
      <xdr:row>35</xdr:row>
      <xdr:rowOff>140970</xdr:rowOff>
    </xdr:to>
    <xdr:grpSp>
      <xdr:nvGrpSpPr>
        <xdr:cNvPr id="115" name="SprkR36C16Shape"/>
        <xdr:cNvGrpSpPr/>
      </xdr:nvGrpSpPr>
      <xdr:grpSpPr>
        <a:xfrm>
          <a:off x="10944225" y="6701790"/>
          <a:ext cx="1938444" cy="106680"/>
          <a:chOff x="10944225" y="6701790"/>
          <a:chExt cx="1938444" cy="106680"/>
        </a:xfrm>
      </xdr:grpSpPr>
      <xdr:cxnSp macro="">
        <xdr:nvCxnSpPr>
          <xdr:cNvPr id="109" name="Connecteur droit 108"/>
          <xdr:cNvCxnSpPr/>
        </xdr:nvCxnSpPr>
        <xdr:spPr>
          <a:xfrm>
            <a:off x="10944225" y="6755130"/>
            <a:ext cx="19384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" name="Rectangle 109"/>
          <xdr:cNvSpPr/>
        </xdr:nvSpPr>
        <xdr:spPr>
          <a:xfrm>
            <a:off x="11783457" y="6701790"/>
            <a:ext cx="6750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1" name="Connecteur droit 110"/>
          <xdr:cNvCxnSpPr/>
        </xdr:nvCxnSpPr>
        <xdr:spPr>
          <a:xfrm>
            <a:off x="12116413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Connecteur droit 111"/>
          <xdr:cNvCxnSpPr/>
        </xdr:nvCxnSpPr>
        <xdr:spPr>
          <a:xfrm>
            <a:off x="1288266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" name="Connecteur droit 112"/>
          <xdr:cNvCxnSpPr/>
        </xdr:nvCxnSpPr>
        <xdr:spPr>
          <a:xfrm>
            <a:off x="109442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" name="Connecteur droit 113"/>
          <xdr:cNvCxnSpPr/>
        </xdr:nvCxnSpPr>
        <xdr:spPr>
          <a:xfrm>
            <a:off x="12056237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16743</xdr:colOff>
      <xdr:row>25</xdr:row>
      <xdr:rowOff>34290</xdr:rowOff>
    </xdr:from>
    <xdr:to>
      <xdr:col>24</xdr:col>
      <xdr:colOff>422212</xdr:colOff>
      <xdr:row>25</xdr:row>
      <xdr:rowOff>140970</xdr:rowOff>
    </xdr:to>
    <xdr:grpSp>
      <xdr:nvGrpSpPr>
        <xdr:cNvPr id="122" name="SprkR26C25Shape"/>
        <xdr:cNvGrpSpPr/>
      </xdr:nvGrpSpPr>
      <xdr:grpSpPr>
        <a:xfrm>
          <a:off x="17376056" y="4796790"/>
          <a:ext cx="405469" cy="106680"/>
          <a:chOff x="17376056" y="4796790"/>
          <a:chExt cx="405469" cy="106680"/>
        </a:xfrm>
      </xdr:grpSpPr>
      <xdr:cxnSp macro="">
        <xdr:nvCxnSpPr>
          <xdr:cNvPr id="116" name="Connecteur droit 115"/>
          <xdr:cNvCxnSpPr/>
        </xdr:nvCxnSpPr>
        <xdr:spPr>
          <a:xfrm>
            <a:off x="17376056" y="4850130"/>
            <a:ext cx="40546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" name="Rectangle 116"/>
          <xdr:cNvSpPr/>
        </xdr:nvSpPr>
        <xdr:spPr>
          <a:xfrm>
            <a:off x="17477423" y="4796790"/>
            <a:ext cx="20273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8" name="Connecteur droit 117"/>
          <xdr:cNvCxnSpPr/>
        </xdr:nvCxnSpPr>
        <xdr:spPr>
          <a:xfrm>
            <a:off x="1757879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Connecteur droit 118"/>
          <xdr:cNvCxnSpPr/>
        </xdr:nvCxnSpPr>
        <xdr:spPr>
          <a:xfrm>
            <a:off x="177815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Connecteur droit 119"/>
          <xdr:cNvCxnSpPr/>
        </xdr:nvCxnSpPr>
        <xdr:spPr>
          <a:xfrm>
            <a:off x="1737605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646394</xdr:colOff>
      <xdr:row>34</xdr:row>
      <xdr:rowOff>34290</xdr:rowOff>
    </xdr:from>
    <xdr:to>
      <xdr:col>22</xdr:col>
      <xdr:colOff>738187</xdr:colOff>
      <xdr:row>34</xdr:row>
      <xdr:rowOff>140970</xdr:rowOff>
    </xdr:to>
    <xdr:grpSp>
      <xdr:nvGrpSpPr>
        <xdr:cNvPr id="3392" name="SprkR35C21Shape"/>
        <xdr:cNvGrpSpPr/>
      </xdr:nvGrpSpPr>
      <xdr:grpSpPr>
        <a:xfrm>
          <a:off x="14957707" y="6511290"/>
          <a:ext cx="1615793" cy="106680"/>
          <a:chOff x="14957707" y="6511290"/>
          <a:chExt cx="1615793" cy="106680"/>
        </a:xfrm>
      </xdr:grpSpPr>
      <xdr:cxnSp macro="">
        <xdr:nvCxnSpPr>
          <xdr:cNvPr id="123" name="Connecteur droit 122"/>
          <xdr:cNvCxnSpPr/>
        </xdr:nvCxnSpPr>
        <xdr:spPr>
          <a:xfrm>
            <a:off x="14957707" y="6564630"/>
            <a:ext cx="161579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4" name="Rectangle 123"/>
          <xdr:cNvSpPr/>
        </xdr:nvSpPr>
        <xdr:spPr>
          <a:xfrm>
            <a:off x="15401120" y="6511290"/>
            <a:ext cx="8868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5" name="Connecteur droit 124"/>
          <xdr:cNvCxnSpPr/>
        </xdr:nvCxnSpPr>
        <xdr:spPr>
          <a:xfrm>
            <a:off x="1584453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Connecteur droit 125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Connecteur droit 126"/>
          <xdr:cNvCxnSpPr/>
        </xdr:nvCxnSpPr>
        <xdr:spPr>
          <a:xfrm>
            <a:off x="1495770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131262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3399" name="SprkR35C12Shape"/>
        <xdr:cNvGrpSpPr/>
      </xdr:nvGrpSpPr>
      <xdr:grpSpPr>
        <a:xfrm>
          <a:off x="9275262" y="6511290"/>
          <a:ext cx="1373688" cy="106680"/>
          <a:chOff x="9275262" y="6511290"/>
          <a:chExt cx="1373688" cy="106680"/>
        </a:xfrm>
      </xdr:grpSpPr>
      <xdr:cxnSp macro="">
        <xdr:nvCxnSpPr>
          <xdr:cNvPr id="3393" name="Connecteur droit 3392"/>
          <xdr:cNvCxnSpPr/>
        </xdr:nvCxnSpPr>
        <xdr:spPr>
          <a:xfrm>
            <a:off x="9275262" y="6564630"/>
            <a:ext cx="137368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94" name="Rectangle 3393"/>
          <xdr:cNvSpPr/>
        </xdr:nvSpPr>
        <xdr:spPr>
          <a:xfrm>
            <a:off x="9477476" y="6511290"/>
            <a:ext cx="7793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395" name="Connecteur droit 3394"/>
          <xdr:cNvCxnSpPr/>
        </xdr:nvCxnSpPr>
        <xdr:spPr>
          <a:xfrm>
            <a:off x="9920419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6" name="Connecteur droit 3395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7" name="Connecteur droit 3396"/>
          <xdr:cNvCxnSpPr/>
        </xdr:nvCxnSpPr>
        <xdr:spPr>
          <a:xfrm>
            <a:off x="9275262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8" name="Connecteur droit 3397"/>
          <xdr:cNvCxnSpPr/>
        </xdr:nvCxnSpPr>
        <xdr:spPr>
          <a:xfrm>
            <a:off x="991998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29</xdr:row>
      <xdr:rowOff>34290</xdr:rowOff>
    </xdr:from>
    <xdr:to>
      <xdr:col>20</xdr:col>
      <xdr:colOff>565765</xdr:colOff>
      <xdr:row>29</xdr:row>
      <xdr:rowOff>140970</xdr:rowOff>
    </xdr:to>
    <xdr:grpSp>
      <xdr:nvGrpSpPr>
        <xdr:cNvPr id="3405" name="SprkR30C21Shape"/>
        <xdr:cNvGrpSpPr/>
      </xdr:nvGrpSpPr>
      <xdr:grpSpPr>
        <a:xfrm>
          <a:off x="14325600" y="5558790"/>
          <a:ext cx="551478" cy="106680"/>
          <a:chOff x="14325600" y="5558790"/>
          <a:chExt cx="551478" cy="106680"/>
        </a:xfrm>
      </xdr:grpSpPr>
      <xdr:cxnSp macro="">
        <xdr:nvCxnSpPr>
          <xdr:cNvPr id="3400" name="Connecteur droit 3399"/>
          <xdr:cNvCxnSpPr/>
        </xdr:nvCxnSpPr>
        <xdr:spPr>
          <a:xfrm>
            <a:off x="14325600" y="5612130"/>
            <a:ext cx="55147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01" name="Rectangle 3400"/>
          <xdr:cNvSpPr/>
        </xdr:nvSpPr>
        <xdr:spPr>
          <a:xfrm>
            <a:off x="14383800" y="5558790"/>
            <a:ext cx="3288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02" name="Connecteur droit 3401"/>
          <xdr:cNvCxnSpPr/>
        </xdr:nvCxnSpPr>
        <xdr:spPr>
          <a:xfrm>
            <a:off x="14548225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3" name="Connecteur droit 3402"/>
          <xdr:cNvCxnSpPr/>
        </xdr:nvCxnSpPr>
        <xdr:spPr>
          <a:xfrm>
            <a:off x="14877078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4" name="Connecteur droit 3403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534971</xdr:colOff>
      <xdr:row>29</xdr:row>
      <xdr:rowOff>140970</xdr:rowOff>
    </xdr:to>
    <xdr:grpSp>
      <xdr:nvGrpSpPr>
        <xdr:cNvPr id="3412" name="SprkR30C12Shape"/>
        <xdr:cNvGrpSpPr/>
      </xdr:nvGrpSpPr>
      <xdr:grpSpPr>
        <a:xfrm>
          <a:off x="8401050" y="5558790"/>
          <a:ext cx="515921" cy="106680"/>
          <a:chOff x="8401050" y="5558790"/>
          <a:chExt cx="515921" cy="106680"/>
        </a:xfrm>
      </xdr:grpSpPr>
      <xdr:cxnSp macro="">
        <xdr:nvCxnSpPr>
          <xdr:cNvPr id="3406" name="Connecteur droit 3405"/>
          <xdr:cNvCxnSpPr/>
        </xdr:nvCxnSpPr>
        <xdr:spPr>
          <a:xfrm>
            <a:off x="8401050" y="5612130"/>
            <a:ext cx="5159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07" name="Rectangle 3406"/>
          <xdr:cNvSpPr/>
        </xdr:nvSpPr>
        <xdr:spPr>
          <a:xfrm>
            <a:off x="8487563" y="5558790"/>
            <a:ext cx="29784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08" name="Connecteur droit 3407"/>
          <xdr:cNvCxnSpPr/>
        </xdr:nvCxnSpPr>
        <xdr:spPr>
          <a:xfrm>
            <a:off x="8594736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9" name="Connecteur droit 3408"/>
          <xdr:cNvCxnSpPr/>
        </xdr:nvCxnSpPr>
        <xdr:spPr>
          <a:xfrm>
            <a:off x="8916971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0" name="Connecteur droit 3409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1" name="Connecteur droit 3410"/>
          <xdr:cNvCxnSpPr/>
        </xdr:nvCxnSpPr>
        <xdr:spPr>
          <a:xfrm>
            <a:off x="8623676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14287</xdr:colOff>
      <xdr:row>24</xdr:row>
      <xdr:rowOff>34290</xdr:rowOff>
    </xdr:from>
    <xdr:to>
      <xdr:col>22</xdr:col>
      <xdr:colOff>738187</xdr:colOff>
      <xdr:row>24</xdr:row>
      <xdr:rowOff>140970</xdr:rowOff>
    </xdr:to>
    <xdr:grpSp>
      <xdr:nvGrpSpPr>
        <xdr:cNvPr id="3418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3413" name="Connecteur droit 3412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14" name="Rectangle 3413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15" name="Connecteur droit 3414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6" name="Connecteur droit 3415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7" name="Connecteur droit 3416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3425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419" name="Connecteur droit 3418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0" name="Rectangle 3419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21" name="Connecteur droit 3420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2" name="Connecteur droit 3421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3" name="Connecteur droit 3422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4" name="Connecteur droit 3423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14287</xdr:colOff>
      <xdr:row>35</xdr:row>
      <xdr:rowOff>34290</xdr:rowOff>
    </xdr:from>
    <xdr:to>
      <xdr:col>26</xdr:col>
      <xdr:colOff>8508</xdr:colOff>
      <xdr:row>35</xdr:row>
      <xdr:rowOff>140970</xdr:rowOff>
    </xdr:to>
    <xdr:grpSp>
      <xdr:nvGrpSpPr>
        <xdr:cNvPr id="3431" name="SprkR36C25Shape"/>
        <xdr:cNvGrpSpPr/>
      </xdr:nvGrpSpPr>
      <xdr:grpSpPr>
        <a:xfrm>
          <a:off x="17373600" y="6701790"/>
          <a:ext cx="1518221" cy="106680"/>
          <a:chOff x="17373600" y="6701790"/>
          <a:chExt cx="1518221" cy="106680"/>
        </a:xfrm>
      </xdr:grpSpPr>
      <xdr:cxnSp macro="">
        <xdr:nvCxnSpPr>
          <xdr:cNvPr id="3426" name="Connecteur droit 3425"/>
          <xdr:cNvCxnSpPr/>
        </xdr:nvCxnSpPr>
        <xdr:spPr>
          <a:xfrm>
            <a:off x="17373600" y="6755130"/>
            <a:ext cx="151822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27" name="Rectangle 3426"/>
          <xdr:cNvSpPr/>
        </xdr:nvSpPr>
        <xdr:spPr>
          <a:xfrm>
            <a:off x="17734795" y="6701790"/>
            <a:ext cx="7713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28" name="Connecteur droit 3427"/>
          <xdr:cNvCxnSpPr/>
        </xdr:nvCxnSpPr>
        <xdr:spPr>
          <a:xfrm>
            <a:off x="18120471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9" name="Connecteur droit 3428"/>
          <xdr:cNvCxnSpPr/>
        </xdr:nvCxnSpPr>
        <xdr:spPr>
          <a:xfrm>
            <a:off x="18891821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0" name="Connecteur droit 3429"/>
          <xdr:cNvCxnSpPr/>
        </xdr:nvCxnSpPr>
        <xdr:spPr>
          <a:xfrm>
            <a:off x="1737360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14287</xdr:colOff>
      <xdr:row>30</xdr:row>
      <xdr:rowOff>34290</xdr:rowOff>
    </xdr:from>
    <xdr:to>
      <xdr:col>26</xdr:col>
      <xdr:colOff>738187</xdr:colOff>
      <xdr:row>30</xdr:row>
      <xdr:rowOff>140970</xdr:rowOff>
    </xdr:to>
    <xdr:grpSp>
      <xdr:nvGrpSpPr>
        <xdr:cNvPr id="3437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3432" name="Connecteur droit 3431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3" name="Rectangle 3432"/>
          <xdr:cNvSpPr/>
        </xdr:nvSpPr>
        <xdr:spPr>
          <a:xfrm>
            <a:off x="17556457" y="5749290"/>
            <a:ext cx="1443588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34" name="Connecteur droit 3433"/>
          <xdr:cNvCxnSpPr/>
        </xdr:nvCxnSpPr>
        <xdr:spPr>
          <a:xfrm>
            <a:off x="18278250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5" name="Connecteur droit 3434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6" name="Connecteur droit 3435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14287</xdr:colOff>
      <xdr:row>25</xdr:row>
      <xdr:rowOff>34290</xdr:rowOff>
    </xdr:from>
    <xdr:to>
      <xdr:col>15</xdr:col>
      <xdr:colOff>364528</xdr:colOff>
      <xdr:row>25</xdr:row>
      <xdr:rowOff>140970</xdr:rowOff>
    </xdr:to>
    <xdr:grpSp>
      <xdr:nvGrpSpPr>
        <xdr:cNvPr id="3444" name="SprkR26C16Shape"/>
        <xdr:cNvGrpSpPr/>
      </xdr:nvGrpSpPr>
      <xdr:grpSpPr>
        <a:xfrm>
          <a:off x="10944225" y="4796790"/>
          <a:ext cx="350241" cy="106680"/>
          <a:chOff x="10944225" y="4796790"/>
          <a:chExt cx="350241" cy="106680"/>
        </a:xfrm>
      </xdr:grpSpPr>
      <xdr:cxnSp macro="">
        <xdr:nvCxnSpPr>
          <xdr:cNvPr id="3438" name="Connecteur droit 3437"/>
          <xdr:cNvCxnSpPr/>
        </xdr:nvCxnSpPr>
        <xdr:spPr>
          <a:xfrm>
            <a:off x="10944225" y="4850130"/>
            <a:ext cx="35024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9" name="Rectangle 3438"/>
          <xdr:cNvSpPr/>
        </xdr:nvSpPr>
        <xdr:spPr>
          <a:xfrm>
            <a:off x="11057841" y="4796790"/>
            <a:ext cx="12782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440" name="Connecteur droit 3439"/>
          <xdr:cNvCxnSpPr/>
        </xdr:nvCxnSpPr>
        <xdr:spPr>
          <a:xfrm>
            <a:off x="11099192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1" name="Connecteur droit 3440"/>
          <xdr:cNvCxnSpPr/>
        </xdr:nvCxnSpPr>
        <xdr:spPr>
          <a:xfrm>
            <a:off x="11294466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2" name="Connecteur droit 3441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3" name="Connecteur droit 3442"/>
          <xdr:cNvCxnSpPr/>
        </xdr:nvCxnSpPr>
        <xdr:spPr>
          <a:xfrm>
            <a:off x="11116198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63347</xdr:colOff>
      <xdr:row>57</xdr:row>
      <xdr:rowOff>34290</xdr:rowOff>
    </xdr:from>
    <xdr:to>
      <xdr:col>3</xdr:col>
      <xdr:colOff>19050</xdr:colOff>
      <xdr:row>57</xdr:row>
      <xdr:rowOff>156210</xdr:rowOff>
    </xdr:to>
    <xdr:grpSp>
      <xdr:nvGrpSpPr>
        <xdr:cNvPr id="2" name="SprkR58C4Shape"/>
        <xdr:cNvGrpSpPr/>
      </xdr:nvGrpSpPr>
      <xdr:grpSpPr>
        <a:xfrm>
          <a:off x="1587347" y="10892790"/>
          <a:ext cx="717703" cy="121920"/>
          <a:chOff x="1587347" y="10892790"/>
          <a:chExt cx="717703" cy="121920"/>
        </a:xfrm>
      </xdr:grpSpPr>
      <xdr:cxnSp macro="">
        <xdr:nvCxnSpPr>
          <xdr:cNvPr id="3" name="Connecteur droit 2"/>
          <xdr:cNvCxnSpPr/>
        </xdr:nvCxnSpPr>
        <xdr:spPr>
          <a:xfrm>
            <a:off x="1587347" y="11014710"/>
            <a:ext cx="0" cy="0"/>
          </a:xfrm>
          <a:prstGeom prst="line">
            <a:avLst/>
          </a:prstGeom>
          <a:ln w="63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2305050" y="10946130"/>
            <a:ext cx="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Rectangle 4"/>
          <xdr:cNvSpPr/>
        </xdr:nvSpPr>
        <xdr:spPr>
          <a:xfrm>
            <a:off x="2305050" y="10892790"/>
            <a:ext cx="0" cy="106680"/>
          </a:xfrm>
          <a:prstGeom prst="rect">
            <a:avLst/>
          </a:prstGeom>
          <a:solidFill>
            <a:srgbClr val="CB0000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" name="Connecteur droit 5"/>
          <xdr:cNvCxnSpPr/>
        </xdr:nvCxnSpPr>
        <xdr:spPr>
          <a:xfrm>
            <a:off x="2305050" y="1089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2305050" y="1092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2305050" y="1091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10" name="SprkR25C15Shape"/>
        <xdr:cNvGrpSpPr/>
      </xdr:nvGrpSpPr>
      <xdr:grpSpPr>
        <a:xfrm>
          <a:off x="10944225" y="4606290"/>
          <a:ext cx="2247900" cy="106680"/>
          <a:chOff x="10687050" y="4606290"/>
          <a:chExt cx="2247900" cy="106680"/>
        </a:xfrm>
      </xdr:grpSpPr>
      <xdr:cxnSp macro="">
        <xdr:nvCxnSpPr>
          <xdr:cNvPr id="11" name="Connecteur droit 10"/>
          <xdr:cNvCxnSpPr/>
        </xdr:nvCxnSpPr>
        <xdr:spPr>
          <a:xfrm>
            <a:off x="10687050" y="4659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Rectangle 11"/>
          <xdr:cNvSpPr/>
        </xdr:nvSpPr>
        <xdr:spPr>
          <a:xfrm>
            <a:off x="11328571" y="4606290"/>
            <a:ext cx="116248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" name="Connecteur droit 12"/>
          <xdr:cNvCxnSpPr/>
        </xdr:nvCxnSpPr>
        <xdr:spPr>
          <a:xfrm>
            <a:off x="12198825" y="4606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129349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10687050" y="4638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11935587" y="4627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276162</xdr:colOff>
      <xdr:row>77</xdr:row>
      <xdr:rowOff>34290</xdr:rowOff>
    </xdr:from>
    <xdr:to>
      <xdr:col>3</xdr:col>
      <xdr:colOff>535495</xdr:colOff>
      <xdr:row>77</xdr:row>
      <xdr:rowOff>140970</xdr:rowOff>
    </xdr:to>
    <xdr:grpSp>
      <xdr:nvGrpSpPr>
        <xdr:cNvPr id="17" name="SprkR61C4Shape"/>
        <xdr:cNvGrpSpPr/>
      </xdr:nvGrpSpPr>
      <xdr:grpSpPr>
        <a:xfrm>
          <a:off x="2562162" y="14683740"/>
          <a:ext cx="259333" cy="106680"/>
          <a:chOff x="2562162" y="11464290"/>
          <a:chExt cx="259333" cy="106680"/>
        </a:xfrm>
      </xdr:grpSpPr>
      <xdr:cxnSp macro="">
        <xdr:nvCxnSpPr>
          <xdr:cNvPr id="18" name="Connecteur droit 17"/>
          <xdr:cNvCxnSpPr/>
        </xdr:nvCxnSpPr>
        <xdr:spPr>
          <a:xfrm>
            <a:off x="2562162" y="11517630"/>
            <a:ext cx="25933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Rectangle 18"/>
          <xdr:cNvSpPr/>
        </xdr:nvSpPr>
        <xdr:spPr>
          <a:xfrm>
            <a:off x="2636792" y="11464290"/>
            <a:ext cx="592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0" name="Connecteur droit 19"/>
          <xdr:cNvCxnSpPr/>
        </xdr:nvCxnSpPr>
        <xdr:spPr>
          <a:xfrm>
            <a:off x="2679340" y="11464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2821495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2562162" y="11496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23" name="SprkR62C4Shape"/>
        <xdr:cNvGrpSpPr/>
      </xdr:nvGrpSpPr>
      <xdr:grpSpPr>
        <a:xfrm>
          <a:off x="2399999" y="14874240"/>
          <a:ext cx="595145" cy="106680"/>
          <a:chOff x="2399999" y="11654790"/>
          <a:chExt cx="595145" cy="106680"/>
        </a:xfrm>
      </xdr:grpSpPr>
      <xdr:cxnSp macro="">
        <xdr:nvCxnSpPr>
          <xdr:cNvPr id="24" name="Connecteur droit 23"/>
          <xdr:cNvCxnSpPr/>
        </xdr:nvCxnSpPr>
        <xdr:spPr>
          <a:xfrm>
            <a:off x="2399999" y="11708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" name="Rectangle 24"/>
          <xdr:cNvSpPr/>
        </xdr:nvSpPr>
        <xdr:spPr>
          <a:xfrm>
            <a:off x="2568042" y="11654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6" name="Connecteur droit 25"/>
          <xdr:cNvCxnSpPr/>
        </xdr:nvCxnSpPr>
        <xdr:spPr>
          <a:xfrm>
            <a:off x="2692234" y="1165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2995144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2399999" y="1168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29" name="SprkR29C16Shape"/>
        <xdr:cNvGrpSpPr/>
      </xdr:nvGrpSpPr>
      <xdr:grpSpPr>
        <a:xfrm>
          <a:off x="10944225" y="5558790"/>
          <a:ext cx="2247900" cy="106680"/>
          <a:chOff x="10944225" y="5368290"/>
          <a:chExt cx="2247900" cy="106680"/>
        </a:xfrm>
      </xdr:grpSpPr>
      <xdr:cxnSp macro="">
        <xdr:nvCxnSpPr>
          <xdr:cNvPr id="30" name="Connecteur droit 29"/>
          <xdr:cNvCxnSpPr/>
        </xdr:nvCxnSpPr>
        <xdr:spPr>
          <a:xfrm>
            <a:off x="10944225" y="5421630"/>
            <a:ext cx="22479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Rectangle 30"/>
          <xdr:cNvSpPr/>
        </xdr:nvSpPr>
        <xdr:spPr>
          <a:xfrm>
            <a:off x="11024253" y="5368290"/>
            <a:ext cx="68221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" name="Connecteur droit 31"/>
          <xdr:cNvCxnSpPr/>
        </xdr:nvCxnSpPr>
        <xdr:spPr>
          <a:xfrm>
            <a:off x="11162629" y="536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" name="Connecteur droit 32"/>
          <xdr:cNvCxnSpPr/>
        </xdr:nvCxnSpPr>
        <xdr:spPr>
          <a:xfrm>
            <a:off x="131921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Connecteur droit 33"/>
          <xdr:cNvCxnSpPr/>
        </xdr:nvCxnSpPr>
        <xdr:spPr>
          <a:xfrm>
            <a:off x="10944225" y="540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Connecteur droit 34"/>
          <xdr:cNvCxnSpPr/>
        </xdr:nvCxnSpPr>
        <xdr:spPr>
          <a:xfrm>
            <a:off x="11486762" y="538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9</xdr:col>
      <xdr:colOff>752475</xdr:colOff>
      <xdr:row>37</xdr:row>
      <xdr:rowOff>0</xdr:rowOff>
    </xdr:from>
    <xdr:to>
      <xdr:col>28</xdr:col>
      <xdr:colOff>0</xdr:colOff>
      <xdr:row>56</xdr:row>
      <xdr:rowOff>9525</xdr:rowOff>
    </xdr:to>
    <xdr:pic>
      <xdr:nvPicPr>
        <xdr:cNvPr id="36" name="Imag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0475" y="7239000"/>
          <a:ext cx="127920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7" name="Connecteur droit 36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8" name="Connecteur droit 37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538</xdr:col>
      <xdr:colOff>408236</xdr:colOff>
      <xdr:row>26</xdr:row>
      <xdr:rowOff>19050</xdr:rowOff>
    </xdr:from>
    <xdr:to>
      <xdr:col>538</xdr:col>
      <xdr:colOff>408236</xdr:colOff>
      <xdr:row>26</xdr:row>
      <xdr:rowOff>49530</xdr:rowOff>
    </xdr:to>
    <xdr:cxnSp macro="">
      <xdr:nvCxnSpPr>
        <xdr:cNvPr id="39" name="Connecteur droit 38"/>
        <xdr:cNvCxnSpPr/>
      </xdr:nvCxnSpPr>
      <xdr:spPr>
        <a:xfrm>
          <a:off x="409430786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269</xdr:col>
      <xdr:colOff>713941</xdr:colOff>
      <xdr:row>26</xdr:row>
      <xdr:rowOff>19050</xdr:rowOff>
    </xdr:from>
    <xdr:to>
      <xdr:col>269</xdr:col>
      <xdr:colOff>713941</xdr:colOff>
      <xdr:row>26</xdr:row>
      <xdr:rowOff>49530</xdr:rowOff>
    </xdr:to>
    <xdr:cxnSp macro="">
      <xdr:nvCxnSpPr>
        <xdr:cNvPr id="40" name="Connecteur droit 39"/>
        <xdr:cNvCxnSpPr/>
      </xdr:nvCxnSpPr>
      <xdr:spPr>
        <a:xfrm>
          <a:off x="204758491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1" name="Connecteur droit 40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26</xdr:row>
      <xdr:rowOff>19050</xdr:rowOff>
    </xdr:from>
    <xdr:to>
      <xdr:col>16</xdr:col>
      <xdr:colOff>724172</xdr:colOff>
      <xdr:row>26</xdr:row>
      <xdr:rowOff>49530</xdr:rowOff>
    </xdr:to>
    <xdr:cxnSp macro="">
      <xdr:nvCxnSpPr>
        <xdr:cNvPr id="42" name="Connecteur droit 41"/>
        <xdr:cNvCxnSpPr/>
      </xdr:nvCxnSpPr>
      <xdr:spPr>
        <a:xfrm>
          <a:off x="12411347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3" name="Connecteur droit 42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4" name="Connecteur droit 43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5" name="Connecteur droit 44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37</xdr:row>
      <xdr:rowOff>19050</xdr:rowOff>
    </xdr:from>
    <xdr:to>
      <xdr:col>16</xdr:col>
      <xdr:colOff>724172</xdr:colOff>
      <xdr:row>37</xdr:row>
      <xdr:rowOff>49530</xdr:rowOff>
    </xdr:to>
    <xdr:cxnSp macro="">
      <xdr:nvCxnSpPr>
        <xdr:cNvPr id="46" name="Connecteur droit 45"/>
        <xdr:cNvCxnSpPr/>
      </xdr:nvCxnSpPr>
      <xdr:spPr>
        <a:xfrm>
          <a:off x="12411347" y="7067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7" name="Connecteur droit 46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8" name="Connecteur droit 47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37</xdr:row>
      <xdr:rowOff>19050</xdr:rowOff>
    </xdr:from>
    <xdr:to>
      <xdr:col>11</xdr:col>
      <xdr:colOff>30290</xdr:colOff>
      <xdr:row>37</xdr:row>
      <xdr:rowOff>64770</xdr:rowOff>
    </xdr:to>
    <xdr:cxnSp macro="">
      <xdr:nvCxnSpPr>
        <xdr:cNvPr id="49" name="Connecteur droit 48"/>
        <xdr:cNvCxnSpPr/>
      </xdr:nvCxnSpPr>
      <xdr:spPr>
        <a:xfrm>
          <a:off x="8412290" y="7067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724172</xdr:colOff>
      <xdr:row>20</xdr:row>
      <xdr:rowOff>140970</xdr:rowOff>
    </xdr:from>
    <xdr:to>
      <xdr:col>16</xdr:col>
      <xdr:colOff>724172</xdr:colOff>
      <xdr:row>20</xdr:row>
      <xdr:rowOff>171450</xdr:rowOff>
    </xdr:to>
    <xdr:cxnSp macro="">
      <xdr:nvCxnSpPr>
        <xdr:cNvPr id="50" name="Connecteur droit 49"/>
        <xdr:cNvCxnSpPr/>
      </xdr:nvCxnSpPr>
      <xdr:spPr>
        <a:xfrm flipV="1">
          <a:off x="12411347" y="3950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1" name="Connecteur droit 50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2" name="Connecteur droit 51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342355</xdr:colOff>
      <xdr:row>20</xdr:row>
      <xdr:rowOff>19050</xdr:rowOff>
    </xdr:from>
    <xdr:to>
      <xdr:col>22</xdr:col>
      <xdr:colOff>591094</xdr:colOff>
      <xdr:row>20</xdr:row>
      <xdr:rowOff>19050</xdr:rowOff>
    </xdr:to>
    <xdr:cxnSp macro="">
      <xdr:nvCxnSpPr>
        <xdr:cNvPr id="53" name="Connecteur droit 52"/>
        <xdr:cNvCxnSpPr/>
      </xdr:nvCxnSpPr>
      <xdr:spPr>
        <a:xfrm flipH="1">
          <a:off x="2628355" y="3829050"/>
          <a:ext cx="1379328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4" name="Connecteur droit 53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591094</xdr:colOff>
      <xdr:row>20</xdr:row>
      <xdr:rowOff>19050</xdr:rowOff>
    </xdr:from>
    <xdr:to>
      <xdr:col>22</xdr:col>
      <xdr:colOff>591094</xdr:colOff>
      <xdr:row>20</xdr:row>
      <xdr:rowOff>49530</xdr:rowOff>
    </xdr:to>
    <xdr:cxnSp macro="">
      <xdr:nvCxnSpPr>
        <xdr:cNvPr id="55" name="Connecteur droit 54"/>
        <xdr:cNvCxnSpPr/>
      </xdr:nvCxnSpPr>
      <xdr:spPr>
        <a:xfrm>
          <a:off x="16421644" y="3829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6" name="Connecteur droit 5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7" name="Connecteur droit 5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8" name="Connecteur droit 5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59" name="Connecteur droit 58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60" name="Connecteur droit 5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35960</xdr:colOff>
      <xdr:row>77</xdr:row>
      <xdr:rowOff>34290</xdr:rowOff>
    </xdr:from>
    <xdr:to>
      <xdr:col>3</xdr:col>
      <xdr:colOff>397930</xdr:colOff>
      <xdr:row>77</xdr:row>
      <xdr:rowOff>140970</xdr:rowOff>
    </xdr:to>
    <xdr:grpSp>
      <xdr:nvGrpSpPr>
        <xdr:cNvPr id="61" name="SprkR59C4Shape"/>
        <xdr:cNvGrpSpPr/>
      </xdr:nvGrpSpPr>
      <xdr:grpSpPr>
        <a:xfrm>
          <a:off x="2321960" y="14683740"/>
          <a:ext cx="361970" cy="106680"/>
          <a:chOff x="2321960" y="11083290"/>
          <a:chExt cx="361970" cy="106680"/>
        </a:xfrm>
      </xdr:grpSpPr>
      <xdr:cxnSp macro="">
        <xdr:nvCxnSpPr>
          <xdr:cNvPr id="62" name="Connecteur droit 61"/>
          <xdr:cNvCxnSpPr/>
        </xdr:nvCxnSpPr>
        <xdr:spPr>
          <a:xfrm>
            <a:off x="2321960" y="11136630"/>
            <a:ext cx="36197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3" name="Rectangle 62"/>
          <xdr:cNvSpPr/>
        </xdr:nvSpPr>
        <xdr:spPr>
          <a:xfrm>
            <a:off x="2374468" y="11083290"/>
            <a:ext cx="17675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4" name="Connecteur droit 63"/>
          <xdr:cNvCxnSpPr/>
        </xdr:nvCxnSpPr>
        <xdr:spPr>
          <a:xfrm>
            <a:off x="2463554" y="1108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Connecteur droit 64"/>
          <xdr:cNvCxnSpPr/>
        </xdr:nvCxnSpPr>
        <xdr:spPr>
          <a:xfrm>
            <a:off x="268393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Connecteur droit 65"/>
          <xdr:cNvCxnSpPr/>
        </xdr:nvCxnSpPr>
        <xdr:spPr>
          <a:xfrm>
            <a:off x="2321960" y="1111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34290</xdr:rowOff>
    </xdr:from>
    <xdr:to>
      <xdr:col>3</xdr:col>
      <xdr:colOff>709144</xdr:colOff>
      <xdr:row>78</xdr:row>
      <xdr:rowOff>140970</xdr:rowOff>
    </xdr:to>
    <xdr:grpSp>
      <xdr:nvGrpSpPr>
        <xdr:cNvPr id="67" name="SprkR60C4Shape"/>
        <xdr:cNvGrpSpPr/>
      </xdr:nvGrpSpPr>
      <xdr:grpSpPr>
        <a:xfrm>
          <a:off x="2399999" y="14874240"/>
          <a:ext cx="595145" cy="106680"/>
          <a:chOff x="2399999" y="11273790"/>
          <a:chExt cx="595145" cy="106680"/>
        </a:xfrm>
      </xdr:grpSpPr>
      <xdr:cxnSp macro="">
        <xdr:nvCxnSpPr>
          <xdr:cNvPr id="68" name="Connecteur droit 67"/>
          <xdr:cNvCxnSpPr/>
        </xdr:nvCxnSpPr>
        <xdr:spPr>
          <a:xfrm>
            <a:off x="2399999" y="113271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 68"/>
          <xdr:cNvSpPr/>
        </xdr:nvSpPr>
        <xdr:spPr>
          <a:xfrm>
            <a:off x="2568042" y="11273790"/>
            <a:ext cx="27738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0" name="Connecteur droit 69"/>
          <xdr:cNvCxnSpPr/>
        </xdr:nvCxnSpPr>
        <xdr:spPr>
          <a:xfrm>
            <a:off x="2692234" y="1127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1" name="Connecteur droit 70"/>
          <xdr:cNvCxnSpPr/>
        </xdr:nvCxnSpPr>
        <xdr:spPr>
          <a:xfrm>
            <a:off x="2995144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2" name="Connecteur droit 71"/>
          <xdr:cNvCxnSpPr/>
        </xdr:nvCxnSpPr>
        <xdr:spPr>
          <a:xfrm>
            <a:off x="2399999" y="1130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73" name="Connecteur droit 7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74" name="SprkR93C4Shape"/>
        <xdr:cNvGrpSpPr/>
      </xdr:nvGrpSpPr>
      <xdr:grpSpPr>
        <a:xfrm>
          <a:off x="2399999" y="14874239"/>
          <a:ext cx="595145" cy="106681"/>
          <a:chOff x="2399999" y="17560289"/>
          <a:chExt cx="595145" cy="106681"/>
        </a:xfrm>
      </xdr:grpSpPr>
      <xdr:cxnSp macro="">
        <xdr:nvCxnSpPr>
          <xdr:cNvPr id="75" name="Connecteur droit 74"/>
          <xdr:cNvCxnSpPr/>
        </xdr:nvCxnSpPr>
        <xdr:spPr>
          <a:xfrm>
            <a:off x="2399999" y="1761363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6" name="Rectangle 75"/>
          <xdr:cNvSpPr/>
        </xdr:nvSpPr>
        <xdr:spPr>
          <a:xfrm>
            <a:off x="2568042" y="1756028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77" name="Connecteur droit 76"/>
          <xdr:cNvCxnSpPr/>
        </xdr:nvCxnSpPr>
        <xdr:spPr>
          <a:xfrm>
            <a:off x="2692234" y="1756028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8" name="Connecteur droit 77"/>
          <xdr:cNvCxnSpPr/>
        </xdr:nvCxnSpPr>
        <xdr:spPr>
          <a:xfrm>
            <a:off x="2995144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9" name="Connecteur droit 78"/>
          <xdr:cNvCxnSpPr/>
        </xdr:nvCxnSpPr>
        <xdr:spPr>
          <a:xfrm>
            <a:off x="2399999" y="1759229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0" name="Connecteur droit 79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1" name="Connecteur droit 80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2" name="Connecteur droit 81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3" name="Connecteur droit 82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4" name="Connecteur droit 83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5" name="Connecteur droit 84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6" name="Connecteur droit 85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7" name="Connecteur droit 86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30290</xdr:colOff>
      <xdr:row>20</xdr:row>
      <xdr:rowOff>19050</xdr:rowOff>
    </xdr:from>
    <xdr:to>
      <xdr:col>11</xdr:col>
      <xdr:colOff>30290</xdr:colOff>
      <xdr:row>20</xdr:row>
      <xdr:rowOff>64770</xdr:rowOff>
    </xdr:to>
    <xdr:cxnSp macro="">
      <xdr:nvCxnSpPr>
        <xdr:cNvPr id="88" name="Connecteur droit 87"/>
        <xdr:cNvCxnSpPr/>
      </xdr:nvCxnSpPr>
      <xdr:spPr>
        <a:xfrm>
          <a:off x="8412290" y="3829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140970</xdr:rowOff>
    </xdr:from>
    <xdr:to>
      <xdr:col>17</xdr:col>
      <xdr:colOff>508903</xdr:colOff>
      <xdr:row>26</xdr:row>
      <xdr:rowOff>171450</xdr:rowOff>
    </xdr:to>
    <xdr:cxnSp macro="">
      <xdr:nvCxnSpPr>
        <xdr:cNvPr id="89" name="Connecteur droit 88"/>
        <xdr:cNvCxnSpPr/>
      </xdr:nvCxnSpPr>
      <xdr:spPr>
        <a:xfrm flipV="1">
          <a:off x="12958078" y="509397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508903</xdr:colOff>
      <xdr:row>26</xdr:row>
      <xdr:rowOff>19050</xdr:rowOff>
    </xdr:from>
    <xdr:to>
      <xdr:col>17</xdr:col>
      <xdr:colOff>508903</xdr:colOff>
      <xdr:row>26</xdr:row>
      <xdr:rowOff>49530</xdr:rowOff>
    </xdr:to>
    <xdr:cxnSp macro="">
      <xdr:nvCxnSpPr>
        <xdr:cNvPr id="90" name="Connecteur droit 89"/>
        <xdr:cNvCxnSpPr/>
      </xdr:nvCxnSpPr>
      <xdr:spPr>
        <a:xfrm>
          <a:off x="12958078" y="497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319" name="SprkR82C4Shape"/>
        <xdr:cNvGrpSpPr/>
      </xdr:nvGrpSpPr>
      <xdr:grpSpPr>
        <a:xfrm>
          <a:off x="2399999" y="14874239"/>
          <a:ext cx="595145" cy="106681"/>
          <a:chOff x="2399999" y="15445739"/>
          <a:chExt cx="595145" cy="106681"/>
        </a:xfrm>
      </xdr:grpSpPr>
      <xdr:cxnSp macro="">
        <xdr:nvCxnSpPr>
          <xdr:cNvPr id="314" name="Connecteur droit 313"/>
          <xdr:cNvCxnSpPr/>
        </xdr:nvCxnSpPr>
        <xdr:spPr>
          <a:xfrm>
            <a:off x="2399999" y="15499080"/>
            <a:ext cx="59514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5" name="Rectangle 314"/>
          <xdr:cNvSpPr/>
        </xdr:nvSpPr>
        <xdr:spPr>
          <a:xfrm>
            <a:off x="2568042" y="15445739"/>
            <a:ext cx="277387" cy="106681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6" name="Connecteur droit 315"/>
          <xdr:cNvCxnSpPr/>
        </xdr:nvCxnSpPr>
        <xdr:spPr>
          <a:xfrm>
            <a:off x="2692234" y="15445739"/>
            <a:ext cx="0" cy="10668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7" name="Connecteur droit 316"/>
          <xdr:cNvCxnSpPr/>
        </xdr:nvCxnSpPr>
        <xdr:spPr>
          <a:xfrm>
            <a:off x="2995144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8" name="Connecteur droit 317"/>
          <xdr:cNvCxnSpPr/>
        </xdr:nvCxnSpPr>
        <xdr:spPr>
          <a:xfrm>
            <a:off x="2399999" y="15477744"/>
            <a:ext cx="0" cy="42671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26</xdr:col>
      <xdr:colOff>442097</xdr:colOff>
      <xdr:row>35</xdr:row>
      <xdr:rowOff>34290</xdr:rowOff>
    </xdr:from>
    <xdr:to>
      <xdr:col>26</xdr:col>
      <xdr:colOff>466852</xdr:colOff>
      <xdr:row>35</xdr:row>
      <xdr:rowOff>140970</xdr:rowOff>
    </xdr:to>
    <xdr:grpSp>
      <xdr:nvGrpSpPr>
        <xdr:cNvPr id="288" name="SprkR36C25Shape"/>
        <xdr:cNvGrpSpPr/>
      </xdr:nvGrpSpPr>
      <xdr:grpSpPr>
        <a:xfrm>
          <a:off x="19320647" y="6701790"/>
          <a:ext cx="24755" cy="106680"/>
          <a:chOff x="19320647" y="6701790"/>
          <a:chExt cx="24755" cy="106680"/>
        </a:xfrm>
      </xdr:grpSpPr>
      <xdr:cxnSp macro="">
        <xdr:nvCxnSpPr>
          <xdr:cNvPr id="91" name="Connecteur droit 90"/>
          <xdr:cNvCxnSpPr/>
        </xdr:nvCxnSpPr>
        <xdr:spPr>
          <a:xfrm>
            <a:off x="19320647" y="6755130"/>
            <a:ext cx="2475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2" name="Rectangle 91"/>
          <xdr:cNvSpPr/>
        </xdr:nvSpPr>
        <xdr:spPr>
          <a:xfrm>
            <a:off x="19326836" y="6701790"/>
            <a:ext cx="123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93" name="Connecteur droit 92"/>
          <xdr:cNvCxnSpPr/>
        </xdr:nvCxnSpPr>
        <xdr:spPr>
          <a:xfrm>
            <a:off x="19333025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Connecteur droit 93"/>
          <xdr:cNvCxnSpPr/>
        </xdr:nvCxnSpPr>
        <xdr:spPr>
          <a:xfrm>
            <a:off x="1934540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Connecteur droit 94"/>
          <xdr:cNvCxnSpPr/>
        </xdr:nvCxnSpPr>
        <xdr:spPr>
          <a:xfrm>
            <a:off x="19320647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436938</xdr:colOff>
      <xdr:row>35</xdr:row>
      <xdr:rowOff>34290</xdr:rowOff>
    </xdr:from>
    <xdr:to>
      <xdr:col>17</xdr:col>
      <xdr:colOff>742950</xdr:colOff>
      <xdr:row>35</xdr:row>
      <xdr:rowOff>140970</xdr:rowOff>
    </xdr:to>
    <xdr:grpSp>
      <xdr:nvGrpSpPr>
        <xdr:cNvPr id="295" name="SprkR36C16Shape"/>
        <xdr:cNvGrpSpPr/>
      </xdr:nvGrpSpPr>
      <xdr:grpSpPr>
        <a:xfrm>
          <a:off x="12886113" y="6701790"/>
          <a:ext cx="306012" cy="106680"/>
          <a:chOff x="12886113" y="6701790"/>
          <a:chExt cx="306012" cy="106680"/>
        </a:xfrm>
      </xdr:grpSpPr>
      <xdr:cxnSp macro="">
        <xdr:nvCxnSpPr>
          <xdr:cNvPr id="289" name="Connecteur droit 288"/>
          <xdr:cNvCxnSpPr/>
        </xdr:nvCxnSpPr>
        <xdr:spPr>
          <a:xfrm>
            <a:off x="12886113" y="6755130"/>
            <a:ext cx="3060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0" name="Rectangle 289"/>
          <xdr:cNvSpPr/>
        </xdr:nvSpPr>
        <xdr:spPr>
          <a:xfrm>
            <a:off x="12897994" y="6701790"/>
            <a:ext cx="994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1" name="Connecteur droit 290"/>
          <xdr:cNvCxnSpPr/>
        </xdr:nvCxnSpPr>
        <xdr:spPr>
          <a:xfrm>
            <a:off x="12903359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" name="Connecteur droit 291"/>
          <xdr:cNvCxnSpPr/>
        </xdr:nvCxnSpPr>
        <xdr:spPr>
          <a:xfrm>
            <a:off x="13192125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" name="Connecteur droit 292"/>
          <xdr:cNvCxnSpPr/>
        </xdr:nvCxnSpPr>
        <xdr:spPr>
          <a:xfrm>
            <a:off x="12886113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" name="Connecteur droit 293"/>
          <xdr:cNvCxnSpPr/>
        </xdr:nvCxnSpPr>
        <xdr:spPr>
          <a:xfrm>
            <a:off x="12919168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30</xdr:row>
      <xdr:rowOff>34290</xdr:rowOff>
    </xdr:from>
    <xdr:to>
      <xdr:col>26</xdr:col>
      <xdr:colOff>742950</xdr:colOff>
      <xdr:row>30</xdr:row>
      <xdr:rowOff>140970</xdr:rowOff>
    </xdr:to>
    <xdr:grpSp>
      <xdr:nvGrpSpPr>
        <xdr:cNvPr id="301" name="SprkR31C25Shape"/>
        <xdr:cNvGrpSpPr/>
      </xdr:nvGrpSpPr>
      <xdr:grpSpPr>
        <a:xfrm>
          <a:off x="17373600" y="5749290"/>
          <a:ext cx="2247900" cy="106680"/>
          <a:chOff x="17373600" y="5749290"/>
          <a:chExt cx="2247900" cy="106680"/>
        </a:xfrm>
      </xdr:grpSpPr>
      <xdr:cxnSp macro="">
        <xdr:nvCxnSpPr>
          <xdr:cNvPr id="296" name="Connecteur droit 295"/>
          <xdr:cNvCxnSpPr/>
        </xdr:nvCxnSpPr>
        <xdr:spPr>
          <a:xfrm>
            <a:off x="17373600" y="5802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7" name="Rectangle 296"/>
          <xdr:cNvSpPr/>
        </xdr:nvSpPr>
        <xdr:spPr>
          <a:xfrm>
            <a:off x="17871900" y="5749290"/>
            <a:ext cx="1388467" cy="106680"/>
          </a:xfrm>
          <a:prstGeom prst="rect">
            <a:avLst/>
          </a:prstGeom>
          <a:solidFill>
            <a:srgbClr val="CB0000"/>
          </a:solidFill>
          <a:ln w="2540">
            <a:solidFill>
              <a:srgbClr val="CB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8" name="Connecteur droit 297"/>
          <xdr:cNvCxnSpPr/>
        </xdr:nvCxnSpPr>
        <xdr:spPr>
          <a:xfrm>
            <a:off x="1856613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" name="Connecteur droit 298"/>
          <xdr:cNvCxnSpPr/>
        </xdr:nvCxnSpPr>
        <xdr:spPr>
          <a:xfrm>
            <a:off x="196215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" name="Connecteur droit 299"/>
          <xdr:cNvCxnSpPr/>
        </xdr:nvCxnSpPr>
        <xdr:spPr>
          <a:xfrm>
            <a:off x="1737360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30</xdr:row>
      <xdr:rowOff>34290</xdr:rowOff>
    </xdr:from>
    <xdr:to>
      <xdr:col>15</xdr:col>
      <xdr:colOff>301354</xdr:colOff>
      <xdr:row>30</xdr:row>
      <xdr:rowOff>140970</xdr:rowOff>
    </xdr:to>
    <xdr:grpSp>
      <xdr:nvGrpSpPr>
        <xdr:cNvPr id="308" name="SprkR31C16Shape"/>
        <xdr:cNvGrpSpPr/>
      </xdr:nvGrpSpPr>
      <xdr:grpSpPr>
        <a:xfrm>
          <a:off x="10944225" y="5749290"/>
          <a:ext cx="282304" cy="106680"/>
          <a:chOff x="10944225" y="5749290"/>
          <a:chExt cx="282304" cy="106680"/>
        </a:xfrm>
      </xdr:grpSpPr>
      <xdr:cxnSp macro="">
        <xdr:nvCxnSpPr>
          <xdr:cNvPr id="302" name="Connecteur droit 301"/>
          <xdr:cNvCxnSpPr/>
        </xdr:nvCxnSpPr>
        <xdr:spPr>
          <a:xfrm>
            <a:off x="10944225" y="5802630"/>
            <a:ext cx="28230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" name="Rectangle 302"/>
          <xdr:cNvSpPr/>
        </xdr:nvSpPr>
        <xdr:spPr>
          <a:xfrm>
            <a:off x="11064613" y="5749290"/>
            <a:ext cx="1068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" name="Connecteur droit 303"/>
          <xdr:cNvCxnSpPr/>
        </xdr:nvCxnSpPr>
        <xdr:spPr>
          <a:xfrm>
            <a:off x="11112573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" name="Connecteur droit 304"/>
          <xdr:cNvCxnSpPr/>
        </xdr:nvCxnSpPr>
        <xdr:spPr>
          <a:xfrm>
            <a:off x="11226529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" name="Connecteur droit 305"/>
          <xdr:cNvCxnSpPr/>
        </xdr:nvCxnSpPr>
        <xdr:spPr>
          <a:xfrm>
            <a:off x="10944225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" name="Connecteur droit 306"/>
          <xdr:cNvCxnSpPr/>
        </xdr:nvCxnSpPr>
        <xdr:spPr>
          <a:xfrm>
            <a:off x="11107691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30251</xdr:colOff>
      <xdr:row>25</xdr:row>
      <xdr:rowOff>34290</xdr:rowOff>
    </xdr:from>
    <xdr:to>
      <xdr:col>24</xdr:col>
      <xdr:colOff>140914</xdr:colOff>
      <xdr:row>25</xdr:row>
      <xdr:rowOff>140970</xdr:rowOff>
    </xdr:to>
    <xdr:grpSp>
      <xdr:nvGrpSpPr>
        <xdr:cNvPr id="4159" name="SprkR26C25Shape"/>
        <xdr:cNvGrpSpPr/>
      </xdr:nvGrpSpPr>
      <xdr:grpSpPr>
        <a:xfrm>
          <a:off x="17384801" y="4796790"/>
          <a:ext cx="110663" cy="106680"/>
          <a:chOff x="17384801" y="4796790"/>
          <a:chExt cx="110663" cy="106680"/>
        </a:xfrm>
      </xdr:grpSpPr>
      <xdr:sp macro="" textlink="">
        <xdr:nvSpPr>
          <xdr:cNvPr id="309" name="Ellipse 308"/>
          <xdr:cNvSpPr/>
        </xdr:nvSpPr>
        <xdr:spPr>
          <a:xfrm>
            <a:off x="17384801" y="48374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0" name="Connecteur droit 309"/>
          <xdr:cNvCxnSpPr/>
        </xdr:nvCxnSpPr>
        <xdr:spPr>
          <a:xfrm>
            <a:off x="17401770" y="4850130"/>
            <a:ext cx="9369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1" name="Rectangle 310"/>
          <xdr:cNvSpPr/>
        </xdr:nvSpPr>
        <xdr:spPr>
          <a:xfrm>
            <a:off x="17425194" y="4796790"/>
            <a:ext cx="468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2" name="Connecteur droit 311"/>
          <xdr:cNvCxnSpPr/>
        </xdr:nvCxnSpPr>
        <xdr:spPr>
          <a:xfrm>
            <a:off x="17448617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" name="Connecteur droit 312"/>
          <xdr:cNvCxnSpPr/>
        </xdr:nvCxnSpPr>
        <xdr:spPr>
          <a:xfrm>
            <a:off x="17495464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58" name="Connecteur droit 4157"/>
          <xdr:cNvCxnSpPr/>
        </xdr:nvCxnSpPr>
        <xdr:spPr>
          <a:xfrm>
            <a:off x="17401770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25</xdr:row>
      <xdr:rowOff>34290</xdr:rowOff>
    </xdr:from>
    <xdr:to>
      <xdr:col>15</xdr:col>
      <xdr:colOff>243903</xdr:colOff>
      <xdr:row>25</xdr:row>
      <xdr:rowOff>140970</xdr:rowOff>
    </xdr:to>
    <xdr:grpSp>
      <xdr:nvGrpSpPr>
        <xdr:cNvPr id="3974" name="SprkR26C16Shape"/>
        <xdr:cNvGrpSpPr/>
      </xdr:nvGrpSpPr>
      <xdr:grpSpPr>
        <a:xfrm>
          <a:off x="10944225" y="4796790"/>
          <a:ext cx="224853" cy="106680"/>
          <a:chOff x="10944225" y="4796790"/>
          <a:chExt cx="224853" cy="106680"/>
        </a:xfrm>
      </xdr:grpSpPr>
      <xdr:cxnSp macro="">
        <xdr:nvCxnSpPr>
          <xdr:cNvPr id="3968" name="Connecteur droit 3967"/>
          <xdr:cNvCxnSpPr/>
        </xdr:nvCxnSpPr>
        <xdr:spPr>
          <a:xfrm>
            <a:off x="10944225" y="4850130"/>
            <a:ext cx="22485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69" name="Rectangle 3968"/>
          <xdr:cNvSpPr/>
        </xdr:nvSpPr>
        <xdr:spPr>
          <a:xfrm>
            <a:off x="10999613" y="4796790"/>
            <a:ext cx="447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70" name="Connecteur droit 3969"/>
          <xdr:cNvCxnSpPr/>
        </xdr:nvCxnSpPr>
        <xdr:spPr>
          <a:xfrm>
            <a:off x="11029921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" name="Connecteur droit 3970"/>
          <xdr:cNvCxnSpPr/>
        </xdr:nvCxnSpPr>
        <xdr:spPr>
          <a:xfrm>
            <a:off x="11169078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" name="Connecteur droit 3971"/>
          <xdr:cNvCxnSpPr/>
        </xdr:nvCxnSpPr>
        <xdr:spPr>
          <a:xfrm>
            <a:off x="1094422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3" name="Connecteur droit 3972"/>
          <xdr:cNvCxnSpPr/>
        </xdr:nvCxnSpPr>
        <xdr:spPr>
          <a:xfrm>
            <a:off x="11032232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29</xdr:row>
      <xdr:rowOff>34290</xdr:rowOff>
    </xdr:from>
    <xdr:to>
      <xdr:col>20</xdr:col>
      <xdr:colOff>52456</xdr:colOff>
      <xdr:row>29</xdr:row>
      <xdr:rowOff>140970</xdr:rowOff>
    </xdr:to>
    <xdr:grpSp>
      <xdr:nvGrpSpPr>
        <xdr:cNvPr id="3980" name="SprkR30C21Shape"/>
        <xdr:cNvGrpSpPr/>
      </xdr:nvGrpSpPr>
      <xdr:grpSpPr>
        <a:xfrm>
          <a:off x="14325600" y="5558790"/>
          <a:ext cx="33406" cy="106680"/>
          <a:chOff x="14325600" y="5558790"/>
          <a:chExt cx="33406" cy="106680"/>
        </a:xfrm>
      </xdr:grpSpPr>
      <xdr:cxnSp macro="">
        <xdr:nvCxnSpPr>
          <xdr:cNvPr id="3975" name="Connecteur droit 3974"/>
          <xdr:cNvCxnSpPr/>
        </xdr:nvCxnSpPr>
        <xdr:spPr>
          <a:xfrm>
            <a:off x="14325600" y="5612130"/>
            <a:ext cx="3340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6" name="Rectangle 3975"/>
          <xdr:cNvSpPr/>
        </xdr:nvSpPr>
        <xdr:spPr>
          <a:xfrm>
            <a:off x="14329125" y="5558790"/>
            <a:ext cx="199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77" name="Connecteur droit 3976"/>
          <xdr:cNvCxnSpPr/>
        </xdr:nvCxnSpPr>
        <xdr:spPr>
          <a:xfrm>
            <a:off x="14339086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8" name="Connecteur droit 3977"/>
          <xdr:cNvCxnSpPr/>
        </xdr:nvCxnSpPr>
        <xdr:spPr>
          <a:xfrm>
            <a:off x="14359006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9" name="Connecteur droit 3978"/>
          <xdr:cNvCxnSpPr/>
        </xdr:nvCxnSpPr>
        <xdr:spPr>
          <a:xfrm>
            <a:off x="1432560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24</xdr:row>
      <xdr:rowOff>34290</xdr:rowOff>
    </xdr:from>
    <xdr:to>
      <xdr:col>13</xdr:col>
      <xdr:colOff>742950</xdr:colOff>
      <xdr:row>24</xdr:row>
      <xdr:rowOff>140970</xdr:rowOff>
    </xdr:to>
    <xdr:grpSp>
      <xdr:nvGrpSpPr>
        <xdr:cNvPr id="3987" name="SprkR25C12Shape"/>
        <xdr:cNvGrpSpPr/>
      </xdr:nvGrpSpPr>
      <xdr:grpSpPr>
        <a:xfrm>
          <a:off x="8401050" y="4606290"/>
          <a:ext cx="2247900" cy="106680"/>
          <a:chOff x="8401050" y="4606290"/>
          <a:chExt cx="2247900" cy="106680"/>
        </a:xfrm>
      </xdr:grpSpPr>
      <xdr:cxnSp macro="">
        <xdr:nvCxnSpPr>
          <xdr:cNvPr id="3981" name="Connecteur droit 3980"/>
          <xdr:cNvCxnSpPr/>
        </xdr:nvCxnSpPr>
        <xdr:spPr>
          <a:xfrm>
            <a:off x="840105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2" name="Rectangle 3981"/>
          <xdr:cNvSpPr/>
        </xdr:nvSpPr>
        <xdr:spPr>
          <a:xfrm>
            <a:off x="9035758" y="4606290"/>
            <a:ext cx="104770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83" name="Connecteur droit 3982"/>
          <xdr:cNvCxnSpPr/>
        </xdr:nvCxnSpPr>
        <xdr:spPr>
          <a:xfrm>
            <a:off x="9504840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4" name="Connecteur droit 3983"/>
          <xdr:cNvCxnSpPr/>
        </xdr:nvCxnSpPr>
        <xdr:spPr>
          <a:xfrm>
            <a:off x="106489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5" name="Connecteur droit 3984"/>
          <xdr:cNvCxnSpPr/>
        </xdr:nvCxnSpPr>
        <xdr:spPr>
          <a:xfrm>
            <a:off x="840105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" name="Connecteur droit 3985"/>
          <xdr:cNvCxnSpPr/>
        </xdr:nvCxnSpPr>
        <xdr:spPr>
          <a:xfrm>
            <a:off x="9522835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19050</xdr:colOff>
      <xdr:row>34</xdr:row>
      <xdr:rowOff>34290</xdr:rowOff>
    </xdr:from>
    <xdr:to>
      <xdr:col>26</xdr:col>
      <xdr:colOff>478706</xdr:colOff>
      <xdr:row>34</xdr:row>
      <xdr:rowOff>140970</xdr:rowOff>
    </xdr:to>
    <xdr:grpSp>
      <xdr:nvGrpSpPr>
        <xdr:cNvPr id="3993" name="SprkR35C25Shape"/>
        <xdr:cNvGrpSpPr/>
      </xdr:nvGrpSpPr>
      <xdr:grpSpPr>
        <a:xfrm>
          <a:off x="17373600" y="6511290"/>
          <a:ext cx="1983656" cy="106680"/>
          <a:chOff x="17373600" y="6511290"/>
          <a:chExt cx="1983656" cy="106680"/>
        </a:xfrm>
      </xdr:grpSpPr>
      <xdr:cxnSp macro="">
        <xdr:nvCxnSpPr>
          <xdr:cNvPr id="3988" name="Connecteur droit 3987"/>
          <xdr:cNvCxnSpPr/>
        </xdr:nvCxnSpPr>
        <xdr:spPr>
          <a:xfrm>
            <a:off x="17373600" y="6564630"/>
            <a:ext cx="198365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89" name="Rectangle 3988"/>
          <xdr:cNvSpPr/>
        </xdr:nvSpPr>
        <xdr:spPr>
          <a:xfrm>
            <a:off x="17843830" y="6511290"/>
            <a:ext cx="10089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90" name="Connecteur droit 3989"/>
          <xdr:cNvCxnSpPr/>
        </xdr:nvCxnSpPr>
        <xdr:spPr>
          <a:xfrm>
            <a:off x="1834830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" name="Connecteur droit 3990"/>
          <xdr:cNvCxnSpPr/>
        </xdr:nvCxnSpPr>
        <xdr:spPr>
          <a:xfrm>
            <a:off x="19357256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" name="Connecteur droit 3991"/>
          <xdr:cNvCxnSpPr/>
        </xdr:nvCxnSpPr>
        <xdr:spPr>
          <a:xfrm>
            <a:off x="173736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19050</xdr:colOff>
      <xdr:row>34</xdr:row>
      <xdr:rowOff>34290</xdr:rowOff>
    </xdr:from>
    <xdr:to>
      <xdr:col>17</xdr:col>
      <xdr:colOff>376362</xdr:colOff>
      <xdr:row>34</xdr:row>
      <xdr:rowOff>140970</xdr:rowOff>
    </xdr:to>
    <xdr:grpSp>
      <xdr:nvGrpSpPr>
        <xdr:cNvPr id="4161" name="SprkR35C16Shape"/>
        <xdr:cNvGrpSpPr/>
      </xdr:nvGrpSpPr>
      <xdr:grpSpPr>
        <a:xfrm>
          <a:off x="10944225" y="6511290"/>
          <a:ext cx="1881312" cy="106680"/>
          <a:chOff x="10944225" y="6511290"/>
          <a:chExt cx="1881312" cy="106680"/>
        </a:xfrm>
      </xdr:grpSpPr>
      <xdr:cxnSp macro="">
        <xdr:nvCxnSpPr>
          <xdr:cNvPr id="3994" name="Connecteur droit 3993"/>
          <xdr:cNvCxnSpPr/>
        </xdr:nvCxnSpPr>
        <xdr:spPr>
          <a:xfrm>
            <a:off x="10944225" y="6564630"/>
            <a:ext cx="1881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95" name="Rectangle 3994"/>
          <xdr:cNvSpPr/>
        </xdr:nvSpPr>
        <xdr:spPr>
          <a:xfrm>
            <a:off x="11724042" y="6511290"/>
            <a:ext cx="4300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996" name="Connecteur droit 3995"/>
          <xdr:cNvCxnSpPr/>
        </xdr:nvCxnSpPr>
        <xdr:spPr>
          <a:xfrm>
            <a:off x="11870335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" name="Connecteur droit 3996"/>
          <xdr:cNvCxnSpPr/>
        </xdr:nvCxnSpPr>
        <xdr:spPr>
          <a:xfrm>
            <a:off x="1282553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" name="Connecteur droit 3997"/>
          <xdr:cNvCxnSpPr/>
        </xdr:nvCxnSpPr>
        <xdr:spPr>
          <a:xfrm>
            <a:off x="10944225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0" name="Connecteur droit 4159"/>
          <xdr:cNvCxnSpPr/>
        </xdr:nvCxnSpPr>
        <xdr:spPr>
          <a:xfrm>
            <a:off x="11918930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252209</xdr:colOff>
      <xdr:row>29</xdr:row>
      <xdr:rowOff>34290</xdr:rowOff>
    </xdr:from>
    <xdr:to>
      <xdr:col>26</xdr:col>
      <xdr:colOff>367002</xdr:colOff>
      <xdr:row>29</xdr:row>
      <xdr:rowOff>140970</xdr:rowOff>
    </xdr:to>
    <xdr:grpSp>
      <xdr:nvGrpSpPr>
        <xdr:cNvPr id="4167" name="SprkR30C25Shape"/>
        <xdr:cNvGrpSpPr/>
      </xdr:nvGrpSpPr>
      <xdr:grpSpPr>
        <a:xfrm>
          <a:off x="17606759" y="5558790"/>
          <a:ext cx="1638793" cy="106680"/>
          <a:chOff x="17606759" y="5558790"/>
          <a:chExt cx="1638793" cy="106680"/>
        </a:xfrm>
      </xdr:grpSpPr>
      <xdr:cxnSp macro="">
        <xdr:nvCxnSpPr>
          <xdr:cNvPr id="4162" name="Connecteur droit 4161"/>
          <xdr:cNvCxnSpPr/>
        </xdr:nvCxnSpPr>
        <xdr:spPr>
          <a:xfrm>
            <a:off x="17687767" y="5612130"/>
            <a:ext cx="155778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3" name="Rectangle 4162"/>
          <xdr:cNvSpPr/>
        </xdr:nvSpPr>
        <xdr:spPr>
          <a:xfrm>
            <a:off x="17606759" y="5558790"/>
            <a:ext cx="109252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64" name="Connecteur droit 4163"/>
          <xdr:cNvCxnSpPr/>
        </xdr:nvCxnSpPr>
        <xdr:spPr>
          <a:xfrm>
            <a:off x="18153024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5" name="Connecteur droit 4164"/>
          <xdr:cNvCxnSpPr/>
        </xdr:nvCxnSpPr>
        <xdr:spPr>
          <a:xfrm>
            <a:off x="1924555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66" name="Connecteur droit 4165"/>
          <xdr:cNvCxnSpPr/>
        </xdr:nvCxnSpPr>
        <xdr:spPr>
          <a:xfrm>
            <a:off x="17687767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231870</xdr:colOff>
      <xdr:row>29</xdr:row>
      <xdr:rowOff>34290</xdr:rowOff>
    </xdr:from>
    <xdr:to>
      <xdr:col>17</xdr:col>
      <xdr:colOff>742950</xdr:colOff>
      <xdr:row>29</xdr:row>
      <xdr:rowOff>140970</xdr:rowOff>
    </xdr:to>
    <xdr:grpSp>
      <xdr:nvGrpSpPr>
        <xdr:cNvPr id="4174" name="SprkR30C16Shape"/>
        <xdr:cNvGrpSpPr/>
      </xdr:nvGrpSpPr>
      <xdr:grpSpPr>
        <a:xfrm>
          <a:off x="11157045" y="5558790"/>
          <a:ext cx="2035080" cy="106680"/>
          <a:chOff x="11157045" y="5558790"/>
          <a:chExt cx="2035080" cy="106680"/>
        </a:xfrm>
      </xdr:grpSpPr>
      <xdr:cxnSp macro="">
        <xdr:nvCxnSpPr>
          <xdr:cNvPr id="4168" name="Connecteur droit 4167"/>
          <xdr:cNvCxnSpPr/>
        </xdr:nvCxnSpPr>
        <xdr:spPr>
          <a:xfrm>
            <a:off x="11157045" y="5612130"/>
            <a:ext cx="203508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69" name="Rectangle 4168"/>
          <xdr:cNvSpPr/>
        </xdr:nvSpPr>
        <xdr:spPr>
          <a:xfrm>
            <a:off x="11229496" y="5558790"/>
            <a:ext cx="617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0" name="Connecteur droit 4169"/>
          <xdr:cNvCxnSpPr/>
        </xdr:nvCxnSpPr>
        <xdr:spPr>
          <a:xfrm>
            <a:off x="11354772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1" name="Connecteur droit 4170"/>
          <xdr:cNvCxnSpPr/>
        </xdr:nvCxnSpPr>
        <xdr:spPr>
          <a:xfrm>
            <a:off x="1319212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2" name="Connecteur droit 4171"/>
          <xdr:cNvCxnSpPr/>
        </xdr:nvCxnSpPr>
        <xdr:spPr>
          <a:xfrm>
            <a:off x="11157045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3" name="Connecteur droit 4172"/>
          <xdr:cNvCxnSpPr/>
        </xdr:nvCxnSpPr>
        <xdr:spPr>
          <a:xfrm>
            <a:off x="11648217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24</xdr:col>
      <xdr:colOff>125186</xdr:colOff>
      <xdr:row>24</xdr:row>
      <xdr:rowOff>34290</xdr:rowOff>
    </xdr:from>
    <xdr:to>
      <xdr:col>26</xdr:col>
      <xdr:colOff>742950</xdr:colOff>
      <xdr:row>24</xdr:row>
      <xdr:rowOff>140970</xdr:rowOff>
    </xdr:to>
    <xdr:grpSp>
      <xdr:nvGrpSpPr>
        <xdr:cNvPr id="4180" name="SprkR25C25Shape"/>
        <xdr:cNvGrpSpPr/>
      </xdr:nvGrpSpPr>
      <xdr:grpSpPr>
        <a:xfrm>
          <a:off x="17479736" y="4606290"/>
          <a:ext cx="2141764" cy="106680"/>
          <a:chOff x="17479736" y="4606290"/>
          <a:chExt cx="2141764" cy="106680"/>
        </a:xfrm>
      </xdr:grpSpPr>
      <xdr:cxnSp macro="">
        <xdr:nvCxnSpPr>
          <xdr:cNvPr id="4175" name="Connecteur droit 4174"/>
          <xdr:cNvCxnSpPr/>
        </xdr:nvCxnSpPr>
        <xdr:spPr>
          <a:xfrm>
            <a:off x="17479736" y="4659630"/>
            <a:ext cx="214176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76" name="Rectangle 4175"/>
          <xdr:cNvSpPr/>
        </xdr:nvSpPr>
        <xdr:spPr>
          <a:xfrm>
            <a:off x="17981040" y="4606290"/>
            <a:ext cx="137656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77" name="Connecteur droit 4176"/>
          <xdr:cNvCxnSpPr/>
        </xdr:nvCxnSpPr>
        <xdr:spPr>
          <a:xfrm>
            <a:off x="1866932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8" name="Connecteur droit 4177"/>
          <xdr:cNvCxnSpPr/>
        </xdr:nvCxnSpPr>
        <xdr:spPr>
          <a:xfrm>
            <a:off x="19621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79" name="Connecteur droit 4178"/>
          <xdr:cNvCxnSpPr/>
        </xdr:nvCxnSpPr>
        <xdr:spPr>
          <a:xfrm>
            <a:off x="17479736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125187</xdr:colOff>
      <xdr:row>24</xdr:row>
      <xdr:rowOff>34290</xdr:rowOff>
    </xdr:from>
    <xdr:to>
      <xdr:col>17</xdr:col>
      <xdr:colOff>742950</xdr:colOff>
      <xdr:row>24</xdr:row>
      <xdr:rowOff>140970</xdr:rowOff>
    </xdr:to>
    <xdr:grpSp>
      <xdr:nvGrpSpPr>
        <xdr:cNvPr id="4187" name="SprkR25C16Shape"/>
        <xdr:cNvGrpSpPr/>
      </xdr:nvGrpSpPr>
      <xdr:grpSpPr>
        <a:xfrm>
          <a:off x="11050362" y="4606290"/>
          <a:ext cx="2141763" cy="106680"/>
          <a:chOff x="11050362" y="4606290"/>
          <a:chExt cx="2141763" cy="106680"/>
        </a:xfrm>
      </xdr:grpSpPr>
      <xdr:cxnSp macro="">
        <xdr:nvCxnSpPr>
          <xdr:cNvPr id="4181" name="Connecteur droit 4180"/>
          <xdr:cNvCxnSpPr/>
        </xdr:nvCxnSpPr>
        <xdr:spPr>
          <a:xfrm>
            <a:off x="11050362" y="4659630"/>
            <a:ext cx="214176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2" name="Rectangle 4181"/>
          <xdr:cNvSpPr/>
        </xdr:nvSpPr>
        <xdr:spPr>
          <a:xfrm>
            <a:off x="11661592" y="4606290"/>
            <a:ext cx="110759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83" name="Connecteur droit 4182"/>
          <xdr:cNvCxnSpPr/>
        </xdr:nvCxnSpPr>
        <xdr:spPr>
          <a:xfrm>
            <a:off x="12490757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4" name="Connecteur droit 4183"/>
          <xdr:cNvCxnSpPr/>
        </xdr:nvCxnSpPr>
        <xdr:spPr>
          <a:xfrm>
            <a:off x="13192125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5" name="Connecteur droit 4184"/>
          <xdr:cNvCxnSpPr/>
        </xdr:nvCxnSpPr>
        <xdr:spPr>
          <a:xfrm>
            <a:off x="11050362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86" name="Connecteur droit 4185"/>
          <xdr:cNvCxnSpPr/>
        </xdr:nvCxnSpPr>
        <xdr:spPr>
          <a:xfrm>
            <a:off x="12239948" y="4627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21</xdr:col>
      <xdr:colOff>190077</xdr:colOff>
      <xdr:row>34</xdr:row>
      <xdr:rowOff>34290</xdr:rowOff>
    </xdr:from>
    <xdr:to>
      <xdr:col>22</xdr:col>
      <xdr:colOff>742950</xdr:colOff>
      <xdr:row>34</xdr:row>
      <xdr:rowOff>140970</xdr:rowOff>
    </xdr:to>
    <xdr:grpSp>
      <xdr:nvGrpSpPr>
        <xdr:cNvPr id="4193" name="SprkR35C21Shape"/>
        <xdr:cNvGrpSpPr/>
      </xdr:nvGrpSpPr>
      <xdr:grpSpPr>
        <a:xfrm>
          <a:off x="15258627" y="6511290"/>
          <a:ext cx="1314873" cy="106680"/>
          <a:chOff x="15258627" y="6511290"/>
          <a:chExt cx="1314873" cy="106680"/>
        </a:xfrm>
      </xdr:grpSpPr>
      <xdr:cxnSp macro="">
        <xdr:nvCxnSpPr>
          <xdr:cNvPr id="4188" name="Connecteur droit 4187"/>
          <xdr:cNvCxnSpPr/>
        </xdr:nvCxnSpPr>
        <xdr:spPr>
          <a:xfrm>
            <a:off x="15258627" y="6564630"/>
            <a:ext cx="13148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89" name="Rectangle 4188"/>
          <xdr:cNvSpPr/>
        </xdr:nvSpPr>
        <xdr:spPr>
          <a:xfrm>
            <a:off x="15619461" y="6511290"/>
            <a:ext cx="7216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0" name="Connecteur droit 4189"/>
          <xdr:cNvCxnSpPr/>
        </xdr:nvCxnSpPr>
        <xdr:spPr>
          <a:xfrm>
            <a:off x="15980294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1" name="Connecteur droit 4190"/>
          <xdr:cNvCxnSpPr/>
        </xdr:nvCxnSpPr>
        <xdr:spPr>
          <a:xfrm>
            <a:off x="1657350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2" name="Connecteur droit 4191"/>
          <xdr:cNvCxnSpPr/>
        </xdr:nvCxnSpPr>
        <xdr:spPr>
          <a:xfrm>
            <a:off x="15258627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29</xdr:row>
      <xdr:rowOff>34290</xdr:rowOff>
    </xdr:from>
    <xdr:to>
      <xdr:col>11</xdr:col>
      <xdr:colOff>50302</xdr:colOff>
      <xdr:row>29</xdr:row>
      <xdr:rowOff>140970</xdr:rowOff>
    </xdr:to>
    <xdr:grpSp>
      <xdr:nvGrpSpPr>
        <xdr:cNvPr id="4200" name="SprkR30C12Shape"/>
        <xdr:cNvGrpSpPr/>
      </xdr:nvGrpSpPr>
      <xdr:grpSpPr>
        <a:xfrm>
          <a:off x="8401050" y="5558790"/>
          <a:ext cx="31252" cy="106680"/>
          <a:chOff x="8401050" y="5558790"/>
          <a:chExt cx="31252" cy="106680"/>
        </a:xfrm>
      </xdr:grpSpPr>
      <xdr:cxnSp macro="">
        <xdr:nvCxnSpPr>
          <xdr:cNvPr id="4194" name="Connecteur droit 4193"/>
          <xdr:cNvCxnSpPr/>
        </xdr:nvCxnSpPr>
        <xdr:spPr>
          <a:xfrm>
            <a:off x="8401050" y="5612130"/>
            <a:ext cx="3125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95" name="Rectangle 4194"/>
          <xdr:cNvSpPr/>
        </xdr:nvSpPr>
        <xdr:spPr>
          <a:xfrm>
            <a:off x="8406291" y="5558790"/>
            <a:ext cx="180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196" name="Connecteur droit 4195"/>
          <xdr:cNvCxnSpPr/>
        </xdr:nvCxnSpPr>
        <xdr:spPr>
          <a:xfrm>
            <a:off x="8412783" y="5558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7" name="Connecteur droit 4196"/>
          <xdr:cNvCxnSpPr/>
        </xdr:nvCxnSpPr>
        <xdr:spPr>
          <a:xfrm>
            <a:off x="8432302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8" name="Connecteur droit 4197"/>
          <xdr:cNvCxnSpPr/>
        </xdr:nvCxnSpPr>
        <xdr:spPr>
          <a:xfrm>
            <a:off x="8401050" y="5590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199" name="Connecteur droit 4198"/>
          <xdr:cNvCxnSpPr/>
        </xdr:nvCxnSpPr>
        <xdr:spPr>
          <a:xfrm>
            <a:off x="8414535" y="5580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113999</xdr:colOff>
      <xdr:row>78</xdr:row>
      <xdr:rowOff>34289</xdr:rowOff>
    </xdr:from>
    <xdr:to>
      <xdr:col>3</xdr:col>
      <xdr:colOff>709144</xdr:colOff>
      <xdr:row>78</xdr:row>
      <xdr:rowOff>140970</xdr:rowOff>
    </xdr:to>
    <xdr:grpSp>
      <xdr:nvGrpSpPr>
        <xdr:cNvPr id="4206" name="SprkR79C4Shape"/>
        <xdr:cNvGrpSpPr/>
      </xdr:nvGrpSpPr>
      <xdr:grpSpPr>
        <a:xfrm>
          <a:off x="2399999" y="14874239"/>
          <a:ext cx="595145" cy="106681"/>
          <a:chOff x="2399999" y="14874239"/>
          <a:chExt cx="595145" cy="106681"/>
        </a:xfrm>
      </xdr:grpSpPr>
      <xdr:cxnSp macro="">
        <xdr:nvCxnSpPr>
          <xdr:cNvPr id="4201" name="Connecteur droit 4200"/>
          <xdr:cNvCxnSpPr/>
        </xdr:nvCxnSpPr>
        <xdr:spPr>
          <a:xfrm>
            <a:off x="2399999" y="14927580"/>
            <a:ext cx="595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2" name="Rectangle 4201"/>
          <xdr:cNvSpPr/>
        </xdr:nvSpPr>
        <xdr:spPr>
          <a:xfrm>
            <a:off x="2568042" y="14874239"/>
            <a:ext cx="277387" cy="106681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3" name="Connecteur droit 4202"/>
          <xdr:cNvCxnSpPr/>
        </xdr:nvCxnSpPr>
        <xdr:spPr>
          <a:xfrm>
            <a:off x="2692234" y="14874239"/>
            <a:ext cx="0" cy="106681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4" name="Connecteur droit 4203"/>
          <xdr:cNvCxnSpPr/>
        </xdr:nvCxnSpPr>
        <xdr:spPr>
          <a:xfrm>
            <a:off x="2995144" y="149062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05" name="Connecteur droit 4204"/>
          <xdr:cNvCxnSpPr/>
        </xdr:nvCxnSpPr>
        <xdr:spPr>
          <a:xfrm>
            <a:off x="2399999" y="14906244"/>
            <a:ext cx="0" cy="42671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19</xdr:col>
      <xdr:colOff>759572</xdr:colOff>
      <xdr:row>35</xdr:row>
      <xdr:rowOff>34290</xdr:rowOff>
    </xdr:from>
    <xdr:to>
      <xdr:col>20</xdr:col>
      <xdr:colOff>31369</xdr:colOff>
      <xdr:row>35</xdr:row>
      <xdr:rowOff>140970</xdr:rowOff>
    </xdr:to>
    <xdr:grpSp>
      <xdr:nvGrpSpPr>
        <xdr:cNvPr id="4213" name="SprkR36C21Shape"/>
        <xdr:cNvGrpSpPr/>
      </xdr:nvGrpSpPr>
      <xdr:grpSpPr>
        <a:xfrm>
          <a:off x="14304122" y="6701790"/>
          <a:ext cx="33797" cy="106680"/>
          <a:chOff x="14304122" y="6701790"/>
          <a:chExt cx="33797" cy="106680"/>
        </a:xfrm>
      </xdr:grpSpPr>
      <xdr:sp macro="" textlink="">
        <xdr:nvSpPr>
          <xdr:cNvPr id="4207" name="Ellipse 4206"/>
          <xdr:cNvSpPr/>
        </xdr:nvSpPr>
        <xdr:spPr>
          <a:xfrm>
            <a:off x="14304122" y="6742430"/>
            <a:ext cx="25400" cy="25400"/>
          </a:xfrm>
          <a:prstGeom prst="ellipse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08" name="Connecteur droit 4207"/>
          <xdr:cNvCxnSpPr/>
        </xdr:nvCxnSpPr>
        <xdr:spPr>
          <a:xfrm>
            <a:off x="14328282" y="6755130"/>
            <a:ext cx="963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09" name="Rectangle 4208"/>
          <xdr:cNvSpPr/>
        </xdr:nvSpPr>
        <xdr:spPr>
          <a:xfrm>
            <a:off x="14330691" y="6701790"/>
            <a:ext cx="481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10" name="Connecteur droit 4209"/>
          <xdr:cNvCxnSpPr/>
        </xdr:nvCxnSpPr>
        <xdr:spPr>
          <a:xfrm>
            <a:off x="14333100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1" name="Connecteur droit 4210"/>
          <xdr:cNvCxnSpPr/>
        </xdr:nvCxnSpPr>
        <xdr:spPr>
          <a:xfrm>
            <a:off x="14337919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2" name="Connecteur droit 4211"/>
          <xdr:cNvCxnSpPr/>
        </xdr:nvCxnSpPr>
        <xdr:spPr>
          <a:xfrm>
            <a:off x="1432828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19050</xdr:colOff>
      <xdr:row>35</xdr:row>
      <xdr:rowOff>34290</xdr:rowOff>
    </xdr:from>
    <xdr:to>
      <xdr:col>11</xdr:col>
      <xdr:colOff>29882</xdr:colOff>
      <xdr:row>35</xdr:row>
      <xdr:rowOff>140970</xdr:rowOff>
    </xdr:to>
    <xdr:grpSp>
      <xdr:nvGrpSpPr>
        <xdr:cNvPr id="4220" name="SprkR36C12Shape"/>
        <xdr:cNvGrpSpPr/>
      </xdr:nvGrpSpPr>
      <xdr:grpSpPr>
        <a:xfrm>
          <a:off x="8401050" y="6701790"/>
          <a:ext cx="10832" cy="106680"/>
          <a:chOff x="8401050" y="6701790"/>
          <a:chExt cx="10832" cy="106680"/>
        </a:xfrm>
      </xdr:grpSpPr>
      <xdr:cxnSp macro="">
        <xdr:nvCxnSpPr>
          <xdr:cNvPr id="4214" name="Connecteur droit 4213"/>
          <xdr:cNvCxnSpPr/>
        </xdr:nvCxnSpPr>
        <xdr:spPr>
          <a:xfrm>
            <a:off x="8401050" y="6755130"/>
            <a:ext cx="1083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15" name="Rectangle 4214"/>
          <xdr:cNvSpPr/>
        </xdr:nvSpPr>
        <xdr:spPr>
          <a:xfrm>
            <a:off x="8405328" y="6701790"/>
            <a:ext cx="352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16" name="Connecteur droit 4215"/>
          <xdr:cNvCxnSpPr/>
        </xdr:nvCxnSpPr>
        <xdr:spPr>
          <a:xfrm>
            <a:off x="8407226" y="670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7" name="Connecteur droit 4216"/>
          <xdr:cNvCxnSpPr/>
        </xdr:nvCxnSpPr>
        <xdr:spPr>
          <a:xfrm>
            <a:off x="8411882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8" name="Connecteur droit 4217"/>
          <xdr:cNvCxnSpPr/>
        </xdr:nvCxnSpPr>
        <xdr:spPr>
          <a:xfrm>
            <a:off x="8401050" y="673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19" name="Connecteur droit 4218"/>
          <xdr:cNvCxnSpPr/>
        </xdr:nvCxnSpPr>
        <xdr:spPr>
          <a:xfrm>
            <a:off x="8407005" y="672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265044</xdr:colOff>
      <xdr:row>30</xdr:row>
      <xdr:rowOff>34290</xdr:rowOff>
    </xdr:from>
    <xdr:to>
      <xdr:col>22</xdr:col>
      <xdr:colOff>647192</xdr:colOff>
      <xdr:row>30</xdr:row>
      <xdr:rowOff>140970</xdr:rowOff>
    </xdr:to>
    <xdr:grpSp>
      <xdr:nvGrpSpPr>
        <xdr:cNvPr id="4227" name="SprkR31C21Shape"/>
        <xdr:cNvGrpSpPr/>
      </xdr:nvGrpSpPr>
      <xdr:grpSpPr>
        <a:xfrm>
          <a:off x="16095594" y="5749290"/>
          <a:ext cx="382148" cy="106680"/>
          <a:chOff x="16095594" y="5749290"/>
          <a:chExt cx="382148" cy="106680"/>
        </a:xfrm>
      </xdr:grpSpPr>
      <xdr:sp macro="" textlink="">
        <xdr:nvSpPr>
          <xdr:cNvPr id="4221" name="Ellipse 4220"/>
          <xdr:cNvSpPr/>
        </xdr:nvSpPr>
        <xdr:spPr>
          <a:xfrm>
            <a:off x="16452342" y="5789930"/>
            <a:ext cx="25400" cy="25400"/>
          </a:xfrm>
          <a:prstGeom prst="ellipse">
            <a:avLst/>
          </a:prstGeom>
          <a:solidFill>
            <a:srgbClr val="969696">
              <a:alpha val="0"/>
            </a:srgbClr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22" name="Connecteur droit 4221"/>
          <xdr:cNvCxnSpPr/>
        </xdr:nvCxnSpPr>
        <xdr:spPr>
          <a:xfrm>
            <a:off x="16095594" y="5802630"/>
            <a:ext cx="3461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23" name="Rectangle 4222"/>
          <xdr:cNvSpPr/>
        </xdr:nvSpPr>
        <xdr:spPr>
          <a:xfrm>
            <a:off x="16182130" y="5749290"/>
            <a:ext cx="17307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24" name="Connecteur droit 4223"/>
          <xdr:cNvCxnSpPr/>
        </xdr:nvCxnSpPr>
        <xdr:spPr>
          <a:xfrm>
            <a:off x="16268667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5" name="Connecteur droit 4224"/>
          <xdr:cNvCxnSpPr/>
        </xdr:nvCxnSpPr>
        <xdr:spPr>
          <a:xfrm>
            <a:off x="16441739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26" name="Connecteur droit 4225"/>
          <xdr:cNvCxnSpPr/>
        </xdr:nvCxnSpPr>
        <xdr:spPr>
          <a:xfrm>
            <a:off x="16095594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15377</xdr:colOff>
      <xdr:row>30</xdr:row>
      <xdr:rowOff>34290</xdr:rowOff>
    </xdr:from>
    <xdr:to>
      <xdr:col>13</xdr:col>
      <xdr:colOff>742950</xdr:colOff>
      <xdr:row>30</xdr:row>
      <xdr:rowOff>140970</xdr:rowOff>
    </xdr:to>
    <xdr:grpSp>
      <xdr:nvGrpSpPr>
        <xdr:cNvPr id="4234" name="SprkR31C12Shape"/>
        <xdr:cNvGrpSpPr/>
      </xdr:nvGrpSpPr>
      <xdr:grpSpPr>
        <a:xfrm>
          <a:off x="9921377" y="5749290"/>
          <a:ext cx="727573" cy="106680"/>
          <a:chOff x="9921377" y="5749290"/>
          <a:chExt cx="727573" cy="106680"/>
        </a:xfrm>
      </xdr:grpSpPr>
      <xdr:cxnSp macro="">
        <xdr:nvCxnSpPr>
          <xdr:cNvPr id="4228" name="Connecteur droit 4227"/>
          <xdr:cNvCxnSpPr/>
        </xdr:nvCxnSpPr>
        <xdr:spPr>
          <a:xfrm>
            <a:off x="9921377" y="5802630"/>
            <a:ext cx="72757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29" name="Rectangle 4228"/>
          <xdr:cNvSpPr/>
        </xdr:nvSpPr>
        <xdr:spPr>
          <a:xfrm>
            <a:off x="10255181" y="5749290"/>
            <a:ext cx="15773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30" name="Connecteur droit 4229"/>
          <xdr:cNvCxnSpPr/>
        </xdr:nvCxnSpPr>
        <xdr:spPr>
          <a:xfrm>
            <a:off x="10303066" y="574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1" name="Connecteur droit 4230"/>
          <xdr:cNvCxnSpPr/>
        </xdr:nvCxnSpPr>
        <xdr:spPr>
          <a:xfrm>
            <a:off x="10648950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2" name="Connecteur droit 4231"/>
          <xdr:cNvCxnSpPr/>
        </xdr:nvCxnSpPr>
        <xdr:spPr>
          <a:xfrm>
            <a:off x="9921377" y="578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3" name="Connecteur droit 4232"/>
          <xdr:cNvCxnSpPr/>
        </xdr:nvCxnSpPr>
        <xdr:spPr>
          <a:xfrm>
            <a:off x="10308616" y="577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232929</xdr:colOff>
      <xdr:row>25</xdr:row>
      <xdr:rowOff>34290</xdr:rowOff>
    </xdr:from>
    <xdr:to>
      <xdr:col>12</xdr:col>
      <xdr:colOff>335635</xdr:colOff>
      <xdr:row>25</xdr:row>
      <xdr:rowOff>140970</xdr:rowOff>
    </xdr:to>
    <xdr:grpSp>
      <xdr:nvGrpSpPr>
        <xdr:cNvPr id="4241" name="SprkR26C12Shape"/>
        <xdr:cNvGrpSpPr/>
      </xdr:nvGrpSpPr>
      <xdr:grpSpPr>
        <a:xfrm>
          <a:off x="8614929" y="4796790"/>
          <a:ext cx="864706" cy="106680"/>
          <a:chOff x="8614929" y="4796790"/>
          <a:chExt cx="864706" cy="106680"/>
        </a:xfrm>
      </xdr:grpSpPr>
      <xdr:cxnSp macro="">
        <xdr:nvCxnSpPr>
          <xdr:cNvPr id="4235" name="Connecteur droit 4234"/>
          <xdr:cNvCxnSpPr/>
        </xdr:nvCxnSpPr>
        <xdr:spPr>
          <a:xfrm>
            <a:off x="8614929" y="4850130"/>
            <a:ext cx="86470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36" name="Rectangle 4235"/>
          <xdr:cNvSpPr/>
        </xdr:nvSpPr>
        <xdr:spPr>
          <a:xfrm>
            <a:off x="9014471" y="4796790"/>
            <a:ext cx="2569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37" name="Connecteur droit 4236"/>
          <xdr:cNvCxnSpPr/>
        </xdr:nvCxnSpPr>
        <xdr:spPr>
          <a:xfrm>
            <a:off x="9150290" y="479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8" name="Connecteur droit 4237"/>
          <xdr:cNvCxnSpPr/>
        </xdr:nvCxnSpPr>
        <xdr:spPr>
          <a:xfrm>
            <a:off x="9479635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39" name="Connecteur droit 4238"/>
          <xdr:cNvCxnSpPr/>
        </xdr:nvCxnSpPr>
        <xdr:spPr>
          <a:xfrm>
            <a:off x="8614929" y="482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0" name="Connecteur droit 4239"/>
          <xdr:cNvCxnSpPr/>
        </xdr:nvCxnSpPr>
        <xdr:spPr>
          <a:xfrm>
            <a:off x="9122335" y="481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387093</xdr:colOff>
      <xdr:row>34</xdr:row>
      <xdr:rowOff>34290</xdr:rowOff>
    </xdr:from>
    <xdr:to>
      <xdr:col>13</xdr:col>
      <xdr:colOff>742950</xdr:colOff>
      <xdr:row>34</xdr:row>
      <xdr:rowOff>140970</xdr:rowOff>
    </xdr:to>
    <xdr:grpSp>
      <xdr:nvGrpSpPr>
        <xdr:cNvPr id="4248" name="SprkR35C12Shape"/>
        <xdr:cNvGrpSpPr/>
      </xdr:nvGrpSpPr>
      <xdr:grpSpPr>
        <a:xfrm>
          <a:off x="9531093" y="6511290"/>
          <a:ext cx="1117857" cy="106680"/>
          <a:chOff x="9531093" y="6511290"/>
          <a:chExt cx="1117857" cy="106680"/>
        </a:xfrm>
      </xdr:grpSpPr>
      <xdr:cxnSp macro="">
        <xdr:nvCxnSpPr>
          <xdr:cNvPr id="4242" name="Connecteur droit 4241"/>
          <xdr:cNvCxnSpPr/>
        </xdr:nvCxnSpPr>
        <xdr:spPr>
          <a:xfrm>
            <a:off x="9531093" y="6564630"/>
            <a:ext cx="111785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43" name="Rectangle 4242"/>
          <xdr:cNvSpPr/>
        </xdr:nvSpPr>
        <xdr:spPr>
          <a:xfrm>
            <a:off x="9695647" y="6511290"/>
            <a:ext cx="6342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44" name="Connecteur droit 4243"/>
          <xdr:cNvCxnSpPr/>
        </xdr:nvCxnSpPr>
        <xdr:spPr>
          <a:xfrm>
            <a:off x="10056099" y="651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5" name="Connecteur droit 4244"/>
          <xdr:cNvCxnSpPr/>
        </xdr:nvCxnSpPr>
        <xdr:spPr>
          <a:xfrm>
            <a:off x="10648950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6" name="Connecteur droit 4245"/>
          <xdr:cNvCxnSpPr/>
        </xdr:nvCxnSpPr>
        <xdr:spPr>
          <a:xfrm>
            <a:off x="9531093" y="654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47" name="Connecteur droit 4246"/>
          <xdr:cNvCxnSpPr/>
        </xdr:nvCxnSpPr>
        <xdr:spPr>
          <a:xfrm>
            <a:off x="10055744" y="653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19050</xdr:colOff>
      <xdr:row>24</xdr:row>
      <xdr:rowOff>34290</xdr:rowOff>
    </xdr:from>
    <xdr:to>
      <xdr:col>22</xdr:col>
      <xdr:colOff>742950</xdr:colOff>
      <xdr:row>24</xdr:row>
      <xdr:rowOff>140970</xdr:rowOff>
    </xdr:to>
    <xdr:grpSp>
      <xdr:nvGrpSpPr>
        <xdr:cNvPr id="4254" name="SprkR25C21Shape"/>
        <xdr:cNvGrpSpPr/>
      </xdr:nvGrpSpPr>
      <xdr:grpSpPr>
        <a:xfrm>
          <a:off x="14325600" y="4606290"/>
          <a:ext cx="2247900" cy="106680"/>
          <a:chOff x="14325600" y="4606290"/>
          <a:chExt cx="2247900" cy="106680"/>
        </a:xfrm>
      </xdr:grpSpPr>
      <xdr:cxnSp macro="">
        <xdr:nvCxnSpPr>
          <xdr:cNvPr id="4249" name="Connecteur droit 4248"/>
          <xdr:cNvCxnSpPr/>
        </xdr:nvCxnSpPr>
        <xdr:spPr>
          <a:xfrm>
            <a:off x="14325600" y="4659630"/>
            <a:ext cx="2247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250" name="Rectangle 4249"/>
          <xdr:cNvSpPr/>
        </xdr:nvSpPr>
        <xdr:spPr>
          <a:xfrm>
            <a:off x="14776083" y="4606290"/>
            <a:ext cx="13426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251" name="Connecteur droit 4250"/>
          <xdr:cNvCxnSpPr/>
        </xdr:nvCxnSpPr>
        <xdr:spPr>
          <a:xfrm>
            <a:off x="15447384" y="4606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2" name="Connecteur droit 4251"/>
          <xdr:cNvCxnSpPr/>
        </xdr:nvCxnSpPr>
        <xdr:spPr>
          <a:xfrm>
            <a:off x="165735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53" name="Connecteur droit 4252"/>
          <xdr:cNvCxnSpPr/>
        </xdr:nvCxnSpPr>
        <xdr:spPr>
          <a:xfrm>
            <a:off x="14325600" y="4638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19050</xdr:colOff>
      <xdr:row>7</xdr:row>
      <xdr:rowOff>34290</xdr:rowOff>
    </xdr:from>
    <xdr:to>
      <xdr:col>41</xdr:col>
      <xdr:colOff>722052</xdr:colOff>
      <xdr:row>7</xdr:row>
      <xdr:rowOff>140970</xdr:rowOff>
    </xdr:to>
    <xdr:grpSp>
      <xdr:nvGrpSpPr>
        <xdr:cNvPr id="3571" name="SprkR8C41Shape"/>
        <xdr:cNvGrpSpPr/>
      </xdr:nvGrpSpPr>
      <xdr:grpSpPr>
        <a:xfrm>
          <a:off x="32531050" y="1375728"/>
          <a:ext cx="703002" cy="106680"/>
          <a:chOff x="31889700" y="1367790"/>
          <a:chExt cx="703002" cy="106680"/>
        </a:xfrm>
      </xdr:grpSpPr>
      <xdr:cxnSp macro="">
        <xdr:nvCxnSpPr>
          <xdr:cNvPr id="3565" name="Connecteur droit 3564"/>
          <xdr:cNvCxnSpPr/>
        </xdr:nvCxnSpPr>
        <xdr:spPr>
          <a:xfrm>
            <a:off x="31889700" y="1421130"/>
            <a:ext cx="70300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66" name="Rectangle 3565"/>
          <xdr:cNvSpPr/>
        </xdr:nvSpPr>
        <xdr:spPr>
          <a:xfrm>
            <a:off x="32036513" y="1367790"/>
            <a:ext cx="21432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567" name="Connecteur droit 3566"/>
          <xdr:cNvCxnSpPr/>
        </xdr:nvCxnSpPr>
        <xdr:spPr>
          <a:xfrm>
            <a:off x="32195126" y="136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8" name="Connecteur droit 3567"/>
          <xdr:cNvCxnSpPr/>
        </xdr:nvCxnSpPr>
        <xdr:spPr>
          <a:xfrm>
            <a:off x="32592702" y="139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9" name="Connecteur droit 3568"/>
          <xdr:cNvCxnSpPr/>
        </xdr:nvCxnSpPr>
        <xdr:spPr>
          <a:xfrm>
            <a:off x="31889700" y="139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0" name="Connecteur droit 3569"/>
          <xdr:cNvCxnSpPr/>
        </xdr:nvCxnSpPr>
        <xdr:spPr>
          <a:xfrm>
            <a:off x="32187772" y="138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203485</xdr:colOff>
      <xdr:row>6</xdr:row>
      <xdr:rowOff>34290</xdr:rowOff>
    </xdr:from>
    <xdr:to>
      <xdr:col>41</xdr:col>
      <xdr:colOff>2028825</xdr:colOff>
      <xdr:row>6</xdr:row>
      <xdr:rowOff>140970</xdr:rowOff>
    </xdr:to>
    <xdr:grpSp>
      <xdr:nvGrpSpPr>
        <xdr:cNvPr id="3578" name="SprkR7C41Shape"/>
        <xdr:cNvGrpSpPr/>
      </xdr:nvGrpSpPr>
      <xdr:grpSpPr>
        <a:xfrm>
          <a:off x="32715485" y="1185228"/>
          <a:ext cx="1825340" cy="106680"/>
          <a:chOff x="32074135" y="1177290"/>
          <a:chExt cx="1825340" cy="106680"/>
        </a:xfrm>
      </xdr:grpSpPr>
      <xdr:cxnSp macro="">
        <xdr:nvCxnSpPr>
          <xdr:cNvPr id="3572" name="Connecteur droit 3571"/>
          <xdr:cNvCxnSpPr/>
        </xdr:nvCxnSpPr>
        <xdr:spPr>
          <a:xfrm>
            <a:off x="32074135" y="1230630"/>
            <a:ext cx="182534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73" name="Rectangle 3572"/>
          <xdr:cNvSpPr/>
        </xdr:nvSpPr>
        <xdr:spPr>
          <a:xfrm>
            <a:off x="32697765" y="1177290"/>
            <a:ext cx="763628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574" name="Connecteur droit 3573"/>
          <xdr:cNvCxnSpPr/>
        </xdr:nvCxnSpPr>
        <xdr:spPr>
          <a:xfrm>
            <a:off x="32967994" y="117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5" name="Connecteur droit 3574"/>
          <xdr:cNvCxnSpPr/>
        </xdr:nvCxnSpPr>
        <xdr:spPr>
          <a:xfrm>
            <a:off x="33899475" y="120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6" name="Connecteur droit 3575"/>
          <xdr:cNvCxnSpPr/>
        </xdr:nvCxnSpPr>
        <xdr:spPr>
          <a:xfrm>
            <a:off x="32074135" y="120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7" name="Connecteur droit 3576"/>
          <xdr:cNvCxnSpPr/>
        </xdr:nvCxnSpPr>
        <xdr:spPr>
          <a:xfrm>
            <a:off x="33043586" y="1198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4</xdr:row>
      <xdr:rowOff>19050</xdr:rowOff>
    </xdr:from>
    <xdr:to>
      <xdr:col>41</xdr:col>
      <xdr:colOff>2008727</xdr:colOff>
      <xdr:row>4</xdr:row>
      <xdr:rowOff>171450</xdr:rowOff>
    </xdr:to>
    <xdr:grpSp>
      <xdr:nvGrpSpPr>
        <xdr:cNvPr id="3633" name="SprkR5C41Shape"/>
        <xdr:cNvGrpSpPr/>
      </xdr:nvGrpSpPr>
      <xdr:grpSpPr>
        <a:xfrm>
          <a:off x="32551148" y="788988"/>
          <a:ext cx="1969579" cy="152400"/>
          <a:chOff x="31909798" y="781050"/>
          <a:chExt cx="1969579" cy="152400"/>
        </a:xfrm>
      </xdr:grpSpPr>
      <xdr:cxnSp macro="">
        <xdr:nvCxnSpPr>
          <xdr:cNvPr id="3579" name="Connecteur droit 3578"/>
          <xdr:cNvCxnSpPr/>
        </xdr:nvCxnSpPr>
        <xdr:spPr>
          <a:xfrm>
            <a:off x="319097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0" name="Connecteur droit 3579"/>
          <xdr:cNvCxnSpPr/>
        </xdr:nvCxnSpPr>
        <xdr:spPr>
          <a:xfrm>
            <a:off x="3194999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1" name="Connecteur droit 3580"/>
          <xdr:cNvCxnSpPr/>
        </xdr:nvCxnSpPr>
        <xdr:spPr>
          <a:xfrm>
            <a:off x="3199019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2" name="Connecteur droit 3581"/>
          <xdr:cNvCxnSpPr/>
        </xdr:nvCxnSpPr>
        <xdr:spPr>
          <a:xfrm>
            <a:off x="3203038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3" name="Connecteur droit 3582"/>
          <xdr:cNvCxnSpPr/>
        </xdr:nvCxnSpPr>
        <xdr:spPr>
          <a:xfrm>
            <a:off x="32070579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4" name="Connecteur droit 3583"/>
          <xdr:cNvCxnSpPr/>
        </xdr:nvCxnSpPr>
        <xdr:spPr>
          <a:xfrm>
            <a:off x="3211077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5" name="Connecteur droit 3584"/>
          <xdr:cNvCxnSpPr/>
        </xdr:nvCxnSpPr>
        <xdr:spPr>
          <a:xfrm>
            <a:off x="3215097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6" name="Connecteur droit 3585"/>
          <xdr:cNvCxnSpPr/>
        </xdr:nvCxnSpPr>
        <xdr:spPr>
          <a:xfrm>
            <a:off x="3219116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7" name="Connecteur droit 3586"/>
          <xdr:cNvCxnSpPr/>
        </xdr:nvCxnSpPr>
        <xdr:spPr>
          <a:xfrm>
            <a:off x="322313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8" name="Connecteur droit 3587"/>
          <xdr:cNvCxnSpPr/>
        </xdr:nvCxnSpPr>
        <xdr:spPr>
          <a:xfrm>
            <a:off x="3227155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9" name="Connecteur droit 3588"/>
          <xdr:cNvCxnSpPr/>
        </xdr:nvCxnSpPr>
        <xdr:spPr>
          <a:xfrm>
            <a:off x="3231175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0" name="Connecteur droit 3589"/>
          <xdr:cNvCxnSpPr/>
        </xdr:nvCxnSpPr>
        <xdr:spPr>
          <a:xfrm>
            <a:off x="323519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1" name="Connecteur droit 3590"/>
          <xdr:cNvCxnSpPr/>
        </xdr:nvCxnSpPr>
        <xdr:spPr>
          <a:xfrm>
            <a:off x="3239214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2" name="Connecteur droit 3591"/>
          <xdr:cNvCxnSpPr/>
        </xdr:nvCxnSpPr>
        <xdr:spPr>
          <a:xfrm>
            <a:off x="3243234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3" name="Connecteur droit 3592"/>
          <xdr:cNvCxnSpPr/>
        </xdr:nvCxnSpPr>
        <xdr:spPr>
          <a:xfrm>
            <a:off x="3247253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4" name="Connecteur droit 3593"/>
          <xdr:cNvCxnSpPr/>
        </xdr:nvCxnSpPr>
        <xdr:spPr>
          <a:xfrm>
            <a:off x="3251273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5" name="Connecteur droit 3594"/>
          <xdr:cNvCxnSpPr/>
        </xdr:nvCxnSpPr>
        <xdr:spPr>
          <a:xfrm>
            <a:off x="3255292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6" name="Connecteur droit 3595"/>
          <xdr:cNvCxnSpPr/>
        </xdr:nvCxnSpPr>
        <xdr:spPr>
          <a:xfrm>
            <a:off x="3259312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7" name="Connecteur droit 3596"/>
          <xdr:cNvCxnSpPr/>
        </xdr:nvCxnSpPr>
        <xdr:spPr>
          <a:xfrm>
            <a:off x="3263331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8" name="Connecteur droit 3597"/>
          <xdr:cNvCxnSpPr/>
        </xdr:nvCxnSpPr>
        <xdr:spPr>
          <a:xfrm>
            <a:off x="3267351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9" name="Connecteur droit 3598"/>
          <xdr:cNvCxnSpPr/>
        </xdr:nvCxnSpPr>
        <xdr:spPr>
          <a:xfrm>
            <a:off x="327137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0" name="Connecteur droit 3599"/>
          <xdr:cNvCxnSpPr/>
        </xdr:nvCxnSpPr>
        <xdr:spPr>
          <a:xfrm>
            <a:off x="3275390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1" name="Connecteur droit 3600"/>
          <xdr:cNvCxnSpPr/>
        </xdr:nvCxnSpPr>
        <xdr:spPr>
          <a:xfrm>
            <a:off x="327940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2" name="Connecteur droit 3601"/>
          <xdr:cNvCxnSpPr/>
        </xdr:nvCxnSpPr>
        <xdr:spPr>
          <a:xfrm>
            <a:off x="3283429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3" name="Connecteur droit 3602"/>
          <xdr:cNvCxnSpPr/>
        </xdr:nvCxnSpPr>
        <xdr:spPr>
          <a:xfrm>
            <a:off x="32874490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4" name="Connecteur droit 3603"/>
          <xdr:cNvCxnSpPr/>
        </xdr:nvCxnSpPr>
        <xdr:spPr>
          <a:xfrm>
            <a:off x="3291468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5" name="Connecteur droit 3604"/>
          <xdr:cNvCxnSpPr/>
        </xdr:nvCxnSpPr>
        <xdr:spPr>
          <a:xfrm>
            <a:off x="3295488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6" name="Connecteur droit 3605"/>
          <xdr:cNvCxnSpPr/>
        </xdr:nvCxnSpPr>
        <xdr:spPr>
          <a:xfrm>
            <a:off x="3299507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7" name="Connecteur droit 3606"/>
          <xdr:cNvCxnSpPr/>
        </xdr:nvCxnSpPr>
        <xdr:spPr>
          <a:xfrm>
            <a:off x="3303527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8" name="Connecteur droit 3607"/>
          <xdr:cNvCxnSpPr/>
        </xdr:nvCxnSpPr>
        <xdr:spPr>
          <a:xfrm>
            <a:off x="33075466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9" name="Connecteur droit 3608"/>
          <xdr:cNvCxnSpPr/>
        </xdr:nvCxnSpPr>
        <xdr:spPr>
          <a:xfrm>
            <a:off x="3311566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0" name="Connecteur droit 3609"/>
          <xdr:cNvCxnSpPr/>
        </xdr:nvCxnSpPr>
        <xdr:spPr>
          <a:xfrm>
            <a:off x="3315585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1" name="Connecteur droit 3610"/>
          <xdr:cNvCxnSpPr/>
        </xdr:nvCxnSpPr>
        <xdr:spPr>
          <a:xfrm>
            <a:off x="3319605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2" name="Connecteur droit 3611"/>
          <xdr:cNvCxnSpPr/>
        </xdr:nvCxnSpPr>
        <xdr:spPr>
          <a:xfrm>
            <a:off x="33236250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3" name="Connecteur droit 3612"/>
          <xdr:cNvCxnSpPr/>
        </xdr:nvCxnSpPr>
        <xdr:spPr>
          <a:xfrm>
            <a:off x="3327644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4" name="Connecteur droit 3613"/>
          <xdr:cNvCxnSpPr/>
        </xdr:nvCxnSpPr>
        <xdr:spPr>
          <a:xfrm>
            <a:off x="3331663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5" name="Connecteur droit 3614"/>
          <xdr:cNvCxnSpPr/>
        </xdr:nvCxnSpPr>
        <xdr:spPr>
          <a:xfrm>
            <a:off x="3335683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6" name="Connecteur droit 3615"/>
          <xdr:cNvCxnSpPr/>
        </xdr:nvCxnSpPr>
        <xdr:spPr>
          <a:xfrm>
            <a:off x="3339703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7" name="Connecteur droit 3616"/>
          <xdr:cNvCxnSpPr/>
        </xdr:nvCxnSpPr>
        <xdr:spPr>
          <a:xfrm>
            <a:off x="33437227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8" name="Connecteur droit 3617"/>
          <xdr:cNvCxnSpPr/>
        </xdr:nvCxnSpPr>
        <xdr:spPr>
          <a:xfrm>
            <a:off x="33477423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19" name="Connecteur droit 3618"/>
          <xdr:cNvCxnSpPr/>
        </xdr:nvCxnSpPr>
        <xdr:spPr>
          <a:xfrm>
            <a:off x="3351761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0" name="Connecteur droit 3619"/>
          <xdr:cNvCxnSpPr/>
        </xdr:nvCxnSpPr>
        <xdr:spPr>
          <a:xfrm>
            <a:off x="3355781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1" name="Connecteur droit 3620"/>
          <xdr:cNvCxnSpPr/>
        </xdr:nvCxnSpPr>
        <xdr:spPr>
          <a:xfrm>
            <a:off x="3359800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2" name="Connecteur droit 3621"/>
          <xdr:cNvCxnSpPr/>
        </xdr:nvCxnSpPr>
        <xdr:spPr>
          <a:xfrm>
            <a:off x="3363820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3" name="Connecteur droit 3622"/>
          <xdr:cNvCxnSpPr/>
        </xdr:nvCxnSpPr>
        <xdr:spPr>
          <a:xfrm>
            <a:off x="33678400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4" name="Connecteur droit 3623"/>
          <xdr:cNvCxnSpPr/>
        </xdr:nvCxnSpPr>
        <xdr:spPr>
          <a:xfrm>
            <a:off x="3371859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5" name="Connecteur droit 3624"/>
          <xdr:cNvCxnSpPr/>
        </xdr:nvCxnSpPr>
        <xdr:spPr>
          <a:xfrm>
            <a:off x="33758792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6" name="Connecteur droit 3625"/>
          <xdr:cNvCxnSpPr/>
        </xdr:nvCxnSpPr>
        <xdr:spPr>
          <a:xfrm>
            <a:off x="33798985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7" name="Connecteur droit 3626"/>
          <xdr:cNvCxnSpPr/>
        </xdr:nvCxnSpPr>
        <xdr:spPr>
          <a:xfrm>
            <a:off x="3383918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8" name="Connecteur droit 3627"/>
          <xdr:cNvCxnSpPr/>
        </xdr:nvCxnSpPr>
        <xdr:spPr>
          <a:xfrm>
            <a:off x="33879377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29" name="Connecteur droit 3628"/>
          <xdr:cNvCxnSpPr/>
        </xdr:nvCxnSpPr>
        <xdr:spPr>
          <a:xfrm>
            <a:off x="31909798" y="781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0" name="Connecteur droit 3629"/>
          <xdr:cNvCxnSpPr/>
        </xdr:nvCxnSpPr>
        <xdr:spPr>
          <a:xfrm>
            <a:off x="31909798" y="781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31" name="Rectangle 3630"/>
          <xdr:cNvSpPr/>
        </xdr:nvSpPr>
        <xdr:spPr>
          <a:xfrm>
            <a:off x="31909798" y="78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632" name="Rectangle 3631"/>
          <xdr:cNvSpPr/>
        </xdr:nvSpPr>
        <xdr:spPr>
          <a:xfrm>
            <a:off x="31909798" y="78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39148</xdr:colOff>
      <xdr:row>8</xdr:row>
      <xdr:rowOff>19050</xdr:rowOff>
    </xdr:from>
    <xdr:to>
      <xdr:col>41</xdr:col>
      <xdr:colOff>2008727</xdr:colOff>
      <xdr:row>8</xdr:row>
      <xdr:rowOff>171450</xdr:rowOff>
    </xdr:to>
    <xdr:grpSp>
      <xdr:nvGrpSpPr>
        <xdr:cNvPr id="3688" name="SprkR9C41Shape"/>
        <xdr:cNvGrpSpPr/>
      </xdr:nvGrpSpPr>
      <xdr:grpSpPr>
        <a:xfrm>
          <a:off x="32551148" y="1550988"/>
          <a:ext cx="1969579" cy="152400"/>
          <a:chOff x="31909798" y="1543050"/>
          <a:chExt cx="1969579" cy="152400"/>
        </a:xfrm>
      </xdr:grpSpPr>
      <xdr:cxnSp macro="">
        <xdr:nvCxnSpPr>
          <xdr:cNvPr id="3634" name="Connecteur droit 3633"/>
          <xdr:cNvCxnSpPr/>
        </xdr:nvCxnSpPr>
        <xdr:spPr>
          <a:xfrm>
            <a:off x="319097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5" name="Connecteur droit 3634"/>
          <xdr:cNvCxnSpPr/>
        </xdr:nvCxnSpPr>
        <xdr:spPr>
          <a:xfrm>
            <a:off x="3194999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6" name="Connecteur droit 3635"/>
          <xdr:cNvCxnSpPr/>
        </xdr:nvCxnSpPr>
        <xdr:spPr>
          <a:xfrm>
            <a:off x="3199019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7" name="Connecteur droit 3636"/>
          <xdr:cNvCxnSpPr/>
        </xdr:nvCxnSpPr>
        <xdr:spPr>
          <a:xfrm>
            <a:off x="3203038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8" name="Connecteur droit 3637"/>
          <xdr:cNvCxnSpPr/>
        </xdr:nvCxnSpPr>
        <xdr:spPr>
          <a:xfrm>
            <a:off x="32070579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39" name="Connecteur droit 3638"/>
          <xdr:cNvCxnSpPr/>
        </xdr:nvCxnSpPr>
        <xdr:spPr>
          <a:xfrm>
            <a:off x="3211077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0" name="Connecteur droit 3639"/>
          <xdr:cNvCxnSpPr/>
        </xdr:nvCxnSpPr>
        <xdr:spPr>
          <a:xfrm>
            <a:off x="3215097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1" name="Connecteur droit 3640"/>
          <xdr:cNvCxnSpPr/>
        </xdr:nvCxnSpPr>
        <xdr:spPr>
          <a:xfrm>
            <a:off x="3219116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2" name="Connecteur droit 3641"/>
          <xdr:cNvCxnSpPr/>
        </xdr:nvCxnSpPr>
        <xdr:spPr>
          <a:xfrm>
            <a:off x="322313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3" name="Connecteur droit 3642"/>
          <xdr:cNvCxnSpPr/>
        </xdr:nvCxnSpPr>
        <xdr:spPr>
          <a:xfrm>
            <a:off x="3227155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4" name="Connecteur droit 3643"/>
          <xdr:cNvCxnSpPr/>
        </xdr:nvCxnSpPr>
        <xdr:spPr>
          <a:xfrm>
            <a:off x="3231175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5" name="Connecteur droit 3644"/>
          <xdr:cNvCxnSpPr/>
        </xdr:nvCxnSpPr>
        <xdr:spPr>
          <a:xfrm>
            <a:off x="323519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6" name="Connecteur droit 3645"/>
          <xdr:cNvCxnSpPr/>
        </xdr:nvCxnSpPr>
        <xdr:spPr>
          <a:xfrm>
            <a:off x="3239214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7" name="Connecteur droit 3646"/>
          <xdr:cNvCxnSpPr/>
        </xdr:nvCxnSpPr>
        <xdr:spPr>
          <a:xfrm>
            <a:off x="3243234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8" name="Connecteur droit 3647"/>
          <xdr:cNvCxnSpPr/>
        </xdr:nvCxnSpPr>
        <xdr:spPr>
          <a:xfrm>
            <a:off x="3247253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49" name="Connecteur droit 3648"/>
          <xdr:cNvCxnSpPr/>
        </xdr:nvCxnSpPr>
        <xdr:spPr>
          <a:xfrm>
            <a:off x="3251273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0" name="Connecteur droit 3649"/>
          <xdr:cNvCxnSpPr/>
        </xdr:nvCxnSpPr>
        <xdr:spPr>
          <a:xfrm>
            <a:off x="3255292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1" name="Connecteur droit 3650"/>
          <xdr:cNvCxnSpPr/>
        </xdr:nvCxnSpPr>
        <xdr:spPr>
          <a:xfrm>
            <a:off x="3259312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2" name="Connecteur droit 3651"/>
          <xdr:cNvCxnSpPr/>
        </xdr:nvCxnSpPr>
        <xdr:spPr>
          <a:xfrm>
            <a:off x="3263331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3" name="Connecteur droit 3652"/>
          <xdr:cNvCxnSpPr/>
        </xdr:nvCxnSpPr>
        <xdr:spPr>
          <a:xfrm>
            <a:off x="3267351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4" name="Connecteur droit 3653"/>
          <xdr:cNvCxnSpPr/>
        </xdr:nvCxnSpPr>
        <xdr:spPr>
          <a:xfrm>
            <a:off x="327137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5" name="Connecteur droit 3654"/>
          <xdr:cNvCxnSpPr/>
        </xdr:nvCxnSpPr>
        <xdr:spPr>
          <a:xfrm>
            <a:off x="3275390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6" name="Connecteur droit 3655"/>
          <xdr:cNvCxnSpPr/>
        </xdr:nvCxnSpPr>
        <xdr:spPr>
          <a:xfrm>
            <a:off x="327940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7" name="Connecteur droit 3656"/>
          <xdr:cNvCxnSpPr/>
        </xdr:nvCxnSpPr>
        <xdr:spPr>
          <a:xfrm>
            <a:off x="3283429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8" name="Connecteur droit 3657"/>
          <xdr:cNvCxnSpPr/>
        </xdr:nvCxnSpPr>
        <xdr:spPr>
          <a:xfrm>
            <a:off x="32874490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59" name="Connecteur droit 3658"/>
          <xdr:cNvCxnSpPr/>
        </xdr:nvCxnSpPr>
        <xdr:spPr>
          <a:xfrm>
            <a:off x="3291468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0" name="Connecteur droit 3659"/>
          <xdr:cNvCxnSpPr/>
        </xdr:nvCxnSpPr>
        <xdr:spPr>
          <a:xfrm>
            <a:off x="3295488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1" name="Connecteur droit 3660"/>
          <xdr:cNvCxnSpPr/>
        </xdr:nvCxnSpPr>
        <xdr:spPr>
          <a:xfrm>
            <a:off x="3299507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2" name="Connecteur droit 3661"/>
          <xdr:cNvCxnSpPr/>
        </xdr:nvCxnSpPr>
        <xdr:spPr>
          <a:xfrm>
            <a:off x="3303527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3" name="Connecteur droit 3662"/>
          <xdr:cNvCxnSpPr/>
        </xdr:nvCxnSpPr>
        <xdr:spPr>
          <a:xfrm>
            <a:off x="33075466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4" name="Connecteur droit 3663"/>
          <xdr:cNvCxnSpPr/>
        </xdr:nvCxnSpPr>
        <xdr:spPr>
          <a:xfrm>
            <a:off x="3311566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5" name="Connecteur droit 3664"/>
          <xdr:cNvCxnSpPr/>
        </xdr:nvCxnSpPr>
        <xdr:spPr>
          <a:xfrm>
            <a:off x="3315585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6" name="Connecteur droit 3665"/>
          <xdr:cNvCxnSpPr/>
        </xdr:nvCxnSpPr>
        <xdr:spPr>
          <a:xfrm>
            <a:off x="3319605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7" name="Connecteur droit 3666"/>
          <xdr:cNvCxnSpPr/>
        </xdr:nvCxnSpPr>
        <xdr:spPr>
          <a:xfrm>
            <a:off x="33236250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8" name="Connecteur droit 3667"/>
          <xdr:cNvCxnSpPr/>
        </xdr:nvCxnSpPr>
        <xdr:spPr>
          <a:xfrm>
            <a:off x="3327644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69" name="Connecteur droit 3668"/>
          <xdr:cNvCxnSpPr/>
        </xdr:nvCxnSpPr>
        <xdr:spPr>
          <a:xfrm>
            <a:off x="3331663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0" name="Connecteur droit 3669"/>
          <xdr:cNvCxnSpPr/>
        </xdr:nvCxnSpPr>
        <xdr:spPr>
          <a:xfrm>
            <a:off x="3335683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1" name="Connecteur droit 3670"/>
          <xdr:cNvCxnSpPr/>
        </xdr:nvCxnSpPr>
        <xdr:spPr>
          <a:xfrm>
            <a:off x="3339703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2" name="Connecteur droit 3671"/>
          <xdr:cNvCxnSpPr/>
        </xdr:nvCxnSpPr>
        <xdr:spPr>
          <a:xfrm>
            <a:off x="33437227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3" name="Connecteur droit 3672"/>
          <xdr:cNvCxnSpPr/>
        </xdr:nvCxnSpPr>
        <xdr:spPr>
          <a:xfrm>
            <a:off x="33477423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4" name="Connecteur droit 3673"/>
          <xdr:cNvCxnSpPr/>
        </xdr:nvCxnSpPr>
        <xdr:spPr>
          <a:xfrm>
            <a:off x="3351761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5" name="Connecteur droit 3674"/>
          <xdr:cNvCxnSpPr/>
        </xdr:nvCxnSpPr>
        <xdr:spPr>
          <a:xfrm>
            <a:off x="3355781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6" name="Connecteur droit 3675"/>
          <xdr:cNvCxnSpPr/>
        </xdr:nvCxnSpPr>
        <xdr:spPr>
          <a:xfrm>
            <a:off x="3359800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7" name="Connecteur droit 3676"/>
          <xdr:cNvCxnSpPr/>
        </xdr:nvCxnSpPr>
        <xdr:spPr>
          <a:xfrm>
            <a:off x="3363820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8" name="Connecteur droit 3677"/>
          <xdr:cNvCxnSpPr/>
        </xdr:nvCxnSpPr>
        <xdr:spPr>
          <a:xfrm>
            <a:off x="33678400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79" name="Connecteur droit 3678"/>
          <xdr:cNvCxnSpPr/>
        </xdr:nvCxnSpPr>
        <xdr:spPr>
          <a:xfrm>
            <a:off x="3371859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0" name="Connecteur droit 3679"/>
          <xdr:cNvCxnSpPr/>
        </xdr:nvCxnSpPr>
        <xdr:spPr>
          <a:xfrm>
            <a:off x="33758792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1" name="Connecteur droit 3680"/>
          <xdr:cNvCxnSpPr/>
        </xdr:nvCxnSpPr>
        <xdr:spPr>
          <a:xfrm>
            <a:off x="33798985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2" name="Connecteur droit 3681"/>
          <xdr:cNvCxnSpPr/>
        </xdr:nvCxnSpPr>
        <xdr:spPr>
          <a:xfrm>
            <a:off x="3383918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3" name="Connecteur droit 3682"/>
          <xdr:cNvCxnSpPr/>
        </xdr:nvCxnSpPr>
        <xdr:spPr>
          <a:xfrm>
            <a:off x="33879377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4" name="Connecteur droit 3683"/>
          <xdr:cNvCxnSpPr/>
        </xdr:nvCxnSpPr>
        <xdr:spPr>
          <a:xfrm>
            <a:off x="31909798" y="1543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5" name="Connecteur droit 3684"/>
          <xdr:cNvCxnSpPr/>
        </xdr:nvCxnSpPr>
        <xdr:spPr>
          <a:xfrm>
            <a:off x="31909798" y="154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86" name="Rectangle 3685"/>
          <xdr:cNvSpPr/>
        </xdr:nvSpPr>
        <xdr:spPr>
          <a:xfrm>
            <a:off x="31909798" y="154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687" name="Rectangle 3686"/>
          <xdr:cNvSpPr/>
        </xdr:nvSpPr>
        <xdr:spPr>
          <a:xfrm>
            <a:off x="31909798" y="154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1002708</xdr:colOff>
      <xdr:row>3</xdr:row>
      <xdr:rowOff>34290</xdr:rowOff>
    </xdr:from>
    <xdr:to>
      <xdr:col>41</xdr:col>
      <xdr:colOff>1811803</xdr:colOff>
      <xdr:row>3</xdr:row>
      <xdr:rowOff>140970</xdr:rowOff>
    </xdr:to>
    <xdr:grpSp>
      <xdr:nvGrpSpPr>
        <xdr:cNvPr id="3766" name="SprkR4C41Shape"/>
        <xdr:cNvGrpSpPr/>
      </xdr:nvGrpSpPr>
      <xdr:grpSpPr>
        <a:xfrm>
          <a:off x="33514708" y="613728"/>
          <a:ext cx="809095" cy="106680"/>
          <a:chOff x="32873358" y="605790"/>
          <a:chExt cx="809095" cy="106680"/>
        </a:xfrm>
      </xdr:grpSpPr>
      <xdr:cxnSp macro="">
        <xdr:nvCxnSpPr>
          <xdr:cNvPr id="3760" name="Connecteur droit 3759"/>
          <xdr:cNvCxnSpPr/>
        </xdr:nvCxnSpPr>
        <xdr:spPr>
          <a:xfrm>
            <a:off x="32873358" y="659130"/>
            <a:ext cx="8090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61" name="Rectangle 3760"/>
          <xdr:cNvSpPr/>
        </xdr:nvSpPr>
        <xdr:spPr>
          <a:xfrm>
            <a:off x="32963414" y="605790"/>
            <a:ext cx="12016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762" name="Connecteur droit 3761"/>
          <xdr:cNvCxnSpPr/>
        </xdr:nvCxnSpPr>
        <xdr:spPr>
          <a:xfrm>
            <a:off x="32979407" y="60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3" name="Connecteur droit 3762"/>
          <xdr:cNvCxnSpPr/>
        </xdr:nvCxnSpPr>
        <xdr:spPr>
          <a:xfrm>
            <a:off x="33682453" y="63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4" name="Connecteur droit 3763"/>
          <xdr:cNvCxnSpPr/>
        </xdr:nvCxnSpPr>
        <xdr:spPr>
          <a:xfrm>
            <a:off x="32873358" y="63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5" name="Connecteur droit 3764"/>
          <xdr:cNvCxnSpPr/>
        </xdr:nvCxnSpPr>
        <xdr:spPr>
          <a:xfrm>
            <a:off x="33092014" y="627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2</xdr:row>
      <xdr:rowOff>34290</xdr:rowOff>
    </xdr:from>
    <xdr:to>
      <xdr:col>41</xdr:col>
      <xdr:colOff>2028825</xdr:colOff>
      <xdr:row>2</xdr:row>
      <xdr:rowOff>140970</xdr:rowOff>
    </xdr:to>
    <xdr:grpSp>
      <xdr:nvGrpSpPr>
        <xdr:cNvPr id="3780" name="SprkR3C41Shape"/>
        <xdr:cNvGrpSpPr/>
      </xdr:nvGrpSpPr>
      <xdr:grpSpPr>
        <a:xfrm>
          <a:off x="32531050" y="423228"/>
          <a:ext cx="2009775" cy="106680"/>
          <a:chOff x="31889700" y="415290"/>
          <a:chExt cx="2009775" cy="106680"/>
        </a:xfrm>
      </xdr:grpSpPr>
      <xdr:cxnSp macro="">
        <xdr:nvCxnSpPr>
          <xdr:cNvPr id="3774" name="Connecteur droit 3773"/>
          <xdr:cNvCxnSpPr/>
        </xdr:nvCxnSpPr>
        <xdr:spPr>
          <a:xfrm>
            <a:off x="31889700" y="468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75" name="Rectangle 3774"/>
          <xdr:cNvSpPr/>
        </xdr:nvSpPr>
        <xdr:spPr>
          <a:xfrm>
            <a:off x="32362856" y="415290"/>
            <a:ext cx="998026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776" name="Connecteur droit 3775"/>
          <xdr:cNvCxnSpPr/>
        </xdr:nvCxnSpPr>
        <xdr:spPr>
          <a:xfrm>
            <a:off x="32885816" y="41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7" name="Connecteur droit 3776"/>
          <xdr:cNvCxnSpPr/>
        </xdr:nvCxnSpPr>
        <xdr:spPr>
          <a:xfrm>
            <a:off x="33899475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8" name="Connecteur droit 3777"/>
          <xdr:cNvCxnSpPr/>
        </xdr:nvCxnSpPr>
        <xdr:spPr>
          <a:xfrm>
            <a:off x="31889700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9" name="Connecteur droit 3778"/>
          <xdr:cNvCxnSpPr/>
        </xdr:nvCxnSpPr>
        <xdr:spPr>
          <a:xfrm>
            <a:off x="32853917" y="43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10</xdr:row>
      <xdr:rowOff>34290</xdr:rowOff>
    </xdr:from>
    <xdr:to>
      <xdr:col>41</xdr:col>
      <xdr:colOff>1496557</xdr:colOff>
      <xdr:row>10</xdr:row>
      <xdr:rowOff>140970</xdr:rowOff>
    </xdr:to>
    <xdr:grpSp>
      <xdr:nvGrpSpPr>
        <xdr:cNvPr id="4605" name="SprkR11C41Shape"/>
        <xdr:cNvGrpSpPr/>
      </xdr:nvGrpSpPr>
      <xdr:grpSpPr>
        <a:xfrm>
          <a:off x="32531050" y="1947228"/>
          <a:ext cx="1477507" cy="106680"/>
          <a:chOff x="31889700" y="1939290"/>
          <a:chExt cx="1477507" cy="106680"/>
        </a:xfrm>
      </xdr:grpSpPr>
      <xdr:cxnSp macro="">
        <xdr:nvCxnSpPr>
          <xdr:cNvPr id="4599" name="Connecteur droit 4598"/>
          <xdr:cNvCxnSpPr/>
        </xdr:nvCxnSpPr>
        <xdr:spPr>
          <a:xfrm>
            <a:off x="31889700" y="1992630"/>
            <a:ext cx="1477507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00" name="Rectangle 4599"/>
          <xdr:cNvSpPr/>
        </xdr:nvSpPr>
        <xdr:spPr>
          <a:xfrm>
            <a:off x="32034863" y="1939290"/>
            <a:ext cx="4459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01" name="Connecteur droit 4600"/>
          <xdr:cNvCxnSpPr/>
        </xdr:nvCxnSpPr>
        <xdr:spPr>
          <a:xfrm>
            <a:off x="32280975" y="1939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2" name="Connecteur droit 4601"/>
          <xdr:cNvCxnSpPr/>
        </xdr:nvCxnSpPr>
        <xdr:spPr>
          <a:xfrm>
            <a:off x="33367207" y="197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3" name="Connecteur droit 4602"/>
          <xdr:cNvCxnSpPr/>
        </xdr:nvCxnSpPr>
        <xdr:spPr>
          <a:xfrm>
            <a:off x="31889700" y="1971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4" name="Connecteur droit 4603"/>
          <xdr:cNvCxnSpPr/>
        </xdr:nvCxnSpPr>
        <xdr:spPr>
          <a:xfrm>
            <a:off x="32326362" y="1960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707330</xdr:colOff>
      <xdr:row>11</xdr:row>
      <xdr:rowOff>34290</xdr:rowOff>
    </xdr:from>
    <xdr:to>
      <xdr:col>41</xdr:col>
      <xdr:colOff>2028825</xdr:colOff>
      <xdr:row>11</xdr:row>
      <xdr:rowOff>140970</xdr:rowOff>
    </xdr:to>
    <xdr:grpSp>
      <xdr:nvGrpSpPr>
        <xdr:cNvPr id="4619" name="SprkR12C41Shape"/>
        <xdr:cNvGrpSpPr/>
      </xdr:nvGrpSpPr>
      <xdr:grpSpPr>
        <a:xfrm>
          <a:off x="33219330" y="2137728"/>
          <a:ext cx="1321495" cy="106680"/>
          <a:chOff x="32577980" y="2129790"/>
          <a:chExt cx="1321495" cy="106680"/>
        </a:xfrm>
      </xdr:grpSpPr>
      <xdr:cxnSp macro="">
        <xdr:nvCxnSpPr>
          <xdr:cNvPr id="4613" name="Connecteur droit 4612"/>
          <xdr:cNvCxnSpPr/>
        </xdr:nvCxnSpPr>
        <xdr:spPr>
          <a:xfrm>
            <a:off x="32577980" y="2183130"/>
            <a:ext cx="132149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14" name="Rectangle 4613"/>
          <xdr:cNvSpPr/>
        </xdr:nvSpPr>
        <xdr:spPr>
          <a:xfrm>
            <a:off x="33017851" y="2129790"/>
            <a:ext cx="44216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615" name="Connecteur droit 4614"/>
          <xdr:cNvCxnSpPr/>
        </xdr:nvCxnSpPr>
        <xdr:spPr>
          <a:xfrm>
            <a:off x="33116087" y="212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6" name="Connecteur droit 4615"/>
          <xdr:cNvCxnSpPr/>
        </xdr:nvCxnSpPr>
        <xdr:spPr>
          <a:xfrm>
            <a:off x="33899475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7" name="Connecteur droit 4616"/>
          <xdr:cNvCxnSpPr/>
        </xdr:nvCxnSpPr>
        <xdr:spPr>
          <a:xfrm>
            <a:off x="32577980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8" name="Connecteur droit 4617"/>
          <xdr:cNvCxnSpPr/>
        </xdr:nvCxnSpPr>
        <xdr:spPr>
          <a:xfrm>
            <a:off x="33204938" y="215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12</xdr:row>
      <xdr:rowOff>19050</xdr:rowOff>
    </xdr:from>
    <xdr:to>
      <xdr:col>41</xdr:col>
      <xdr:colOff>2008727</xdr:colOff>
      <xdr:row>12</xdr:row>
      <xdr:rowOff>171450</xdr:rowOff>
    </xdr:to>
    <xdr:grpSp>
      <xdr:nvGrpSpPr>
        <xdr:cNvPr id="4681" name="SprkR13C41Shape"/>
        <xdr:cNvGrpSpPr/>
      </xdr:nvGrpSpPr>
      <xdr:grpSpPr>
        <a:xfrm>
          <a:off x="32551148" y="2312988"/>
          <a:ext cx="1969579" cy="152400"/>
          <a:chOff x="31909798" y="2305050"/>
          <a:chExt cx="1969579" cy="152400"/>
        </a:xfrm>
      </xdr:grpSpPr>
      <xdr:cxnSp macro="">
        <xdr:nvCxnSpPr>
          <xdr:cNvPr id="4627" name="Connecteur droit 4626"/>
          <xdr:cNvCxnSpPr/>
        </xdr:nvCxnSpPr>
        <xdr:spPr>
          <a:xfrm>
            <a:off x="319097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8" name="Connecteur droit 4627"/>
          <xdr:cNvCxnSpPr/>
        </xdr:nvCxnSpPr>
        <xdr:spPr>
          <a:xfrm>
            <a:off x="319499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9" name="Connecteur droit 4628"/>
          <xdr:cNvCxnSpPr/>
        </xdr:nvCxnSpPr>
        <xdr:spPr>
          <a:xfrm>
            <a:off x="319901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0" name="Connecteur droit 4629"/>
          <xdr:cNvCxnSpPr/>
        </xdr:nvCxnSpPr>
        <xdr:spPr>
          <a:xfrm>
            <a:off x="320303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1" name="Connecteur droit 4630"/>
          <xdr:cNvCxnSpPr/>
        </xdr:nvCxnSpPr>
        <xdr:spPr>
          <a:xfrm>
            <a:off x="32070579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2" name="Connecteur droit 4631"/>
          <xdr:cNvCxnSpPr/>
        </xdr:nvCxnSpPr>
        <xdr:spPr>
          <a:xfrm>
            <a:off x="321107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3" name="Connecteur droit 4632"/>
          <xdr:cNvCxnSpPr/>
        </xdr:nvCxnSpPr>
        <xdr:spPr>
          <a:xfrm>
            <a:off x="3215097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4" name="Connecteur droit 4633"/>
          <xdr:cNvCxnSpPr/>
        </xdr:nvCxnSpPr>
        <xdr:spPr>
          <a:xfrm>
            <a:off x="321911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5" name="Connecteur droit 4634"/>
          <xdr:cNvCxnSpPr/>
        </xdr:nvCxnSpPr>
        <xdr:spPr>
          <a:xfrm>
            <a:off x="322313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6" name="Connecteur droit 4635"/>
          <xdr:cNvCxnSpPr/>
        </xdr:nvCxnSpPr>
        <xdr:spPr>
          <a:xfrm>
            <a:off x="3227155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7" name="Connecteur droit 4636"/>
          <xdr:cNvCxnSpPr/>
        </xdr:nvCxnSpPr>
        <xdr:spPr>
          <a:xfrm>
            <a:off x="323117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8" name="Connecteur droit 4637"/>
          <xdr:cNvCxnSpPr/>
        </xdr:nvCxnSpPr>
        <xdr:spPr>
          <a:xfrm>
            <a:off x="32351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39" name="Connecteur droit 4638"/>
          <xdr:cNvCxnSpPr/>
        </xdr:nvCxnSpPr>
        <xdr:spPr>
          <a:xfrm>
            <a:off x="323921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0" name="Connecteur droit 4639"/>
          <xdr:cNvCxnSpPr/>
        </xdr:nvCxnSpPr>
        <xdr:spPr>
          <a:xfrm>
            <a:off x="324323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1" name="Connecteur droit 4640"/>
          <xdr:cNvCxnSpPr/>
        </xdr:nvCxnSpPr>
        <xdr:spPr>
          <a:xfrm>
            <a:off x="3247253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2" name="Connecteur droit 4641"/>
          <xdr:cNvCxnSpPr/>
        </xdr:nvCxnSpPr>
        <xdr:spPr>
          <a:xfrm>
            <a:off x="3251273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3" name="Connecteur droit 4642"/>
          <xdr:cNvCxnSpPr/>
        </xdr:nvCxnSpPr>
        <xdr:spPr>
          <a:xfrm>
            <a:off x="325529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4" name="Connecteur droit 4643"/>
          <xdr:cNvCxnSpPr/>
        </xdr:nvCxnSpPr>
        <xdr:spPr>
          <a:xfrm>
            <a:off x="325931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5" name="Connecteur droit 4644"/>
          <xdr:cNvCxnSpPr/>
        </xdr:nvCxnSpPr>
        <xdr:spPr>
          <a:xfrm>
            <a:off x="326333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6" name="Connecteur droit 4645"/>
          <xdr:cNvCxnSpPr/>
        </xdr:nvCxnSpPr>
        <xdr:spPr>
          <a:xfrm>
            <a:off x="3267351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7" name="Connecteur droit 4646"/>
          <xdr:cNvCxnSpPr/>
        </xdr:nvCxnSpPr>
        <xdr:spPr>
          <a:xfrm>
            <a:off x="327137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8" name="Connecteur droit 4647"/>
          <xdr:cNvCxnSpPr/>
        </xdr:nvCxnSpPr>
        <xdr:spPr>
          <a:xfrm>
            <a:off x="3275390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49" name="Connecteur droit 4648"/>
          <xdr:cNvCxnSpPr/>
        </xdr:nvCxnSpPr>
        <xdr:spPr>
          <a:xfrm>
            <a:off x="327940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0" name="Connecteur droit 4649"/>
          <xdr:cNvCxnSpPr/>
        </xdr:nvCxnSpPr>
        <xdr:spPr>
          <a:xfrm>
            <a:off x="328342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1" name="Connecteur droit 4650"/>
          <xdr:cNvCxnSpPr/>
        </xdr:nvCxnSpPr>
        <xdr:spPr>
          <a:xfrm>
            <a:off x="328744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2" name="Connecteur droit 4651"/>
          <xdr:cNvCxnSpPr/>
        </xdr:nvCxnSpPr>
        <xdr:spPr>
          <a:xfrm>
            <a:off x="329146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3" name="Connecteur droit 4652"/>
          <xdr:cNvCxnSpPr/>
        </xdr:nvCxnSpPr>
        <xdr:spPr>
          <a:xfrm>
            <a:off x="329548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4" name="Connecteur droit 4653"/>
          <xdr:cNvCxnSpPr/>
        </xdr:nvCxnSpPr>
        <xdr:spPr>
          <a:xfrm>
            <a:off x="329950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5" name="Connecteur droit 4654"/>
          <xdr:cNvCxnSpPr/>
        </xdr:nvCxnSpPr>
        <xdr:spPr>
          <a:xfrm>
            <a:off x="3303527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6" name="Connecteur droit 4655"/>
          <xdr:cNvCxnSpPr/>
        </xdr:nvCxnSpPr>
        <xdr:spPr>
          <a:xfrm>
            <a:off x="3307546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7" name="Connecteur droit 4656"/>
          <xdr:cNvCxnSpPr/>
        </xdr:nvCxnSpPr>
        <xdr:spPr>
          <a:xfrm>
            <a:off x="331156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8" name="Connecteur droit 4657"/>
          <xdr:cNvCxnSpPr/>
        </xdr:nvCxnSpPr>
        <xdr:spPr>
          <a:xfrm>
            <a:off x="331558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59" name="Connecteur droit 4658"/>
          <xdr:cNvCxnSpPr/>
        </xdr:nvCxnSpPr>
        <xdr:spPr>
          <a:xfrm>
            <a:off x="331960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0" name="Connecteur droit 4659"/>
          <xdr:cNvCxnSpPr/>
        </xdr:nvCxnSpPr>
        <xdr:spPr>
          <a:xfrm>
            <a:off x="332362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1" name="Connecteur droit 4660"/>
          <xdr:cNvCxnSpPr/>
        </xdr:nvCxnSpPr>
        <xdr:spPr>
          <a:xfrm>
            <a:off x="3327644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2" name="Connecteur droit 4661"/>
          <xdr:cNvCxnSpPr/>
        </xdr:nvCxnSpPr>
        <xdr:spPr>
          <a:xfrm>
            <a:off x="3331663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3" name="Connecteur droit 4662"/>
          <xdr:cNvCxnSpPr/>
        </xdr:nvCxnSpPr>
        <xdr:spPr>
          <a:xfrm>
            <a:off x="3335683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4" name="Connecteur droit 4663"/>
          <xdr:cNvCxnSpPr/>
        </xdr:nvCxnSpPr>
        <xdr:spPr>
          <a:xfrm>
            <a:off x="3339703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5" name="Connecteur droit 4664"/>
          <xdr:cNvCxnSpPr/>
        </xdr:nvCxnSpPr>
        <xdr:spPr>
          <a:xfrm>
            <a:off x="334372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6" name="Connecteur droit 4665"/>
          <xdr:cNvCxnSpPr/>
        </xdr:nvCxnSpPr>
        <xdr:spPr>
          <a:xfrm>
            <a:off x="3347742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7" name="Connecteur droit 4666"/>
          <xdr:cNvCxnSpPr/>
        </xdr:nvCxnSpPr>
        <xdr:spPr>
          <a:xfrm>
            <a:off x="335176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8" name="Connecteur droit 4667"/>
          <xdr:cNvCxnSpPr/>
        </xdr:nvCxnSpPr>
        <xdr:spPr>
          <a:xfrm>
            <a:off x="335578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69" name="Connecteur droit 4668"/>
          <xdr:cNvCxnSpPr/>
        </xdr:nvCxnSpPr>
        <xdr:spPr>
          <a:xfrm>
            <a:off x="335980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0" name="Connecteur droit 4669"/>
          <xdr:cNvCxnSpPr/>
        </xdr:nvCxnSpPr>
        <xdr:spPr>
          <a:xfrm>
            <a:off x="336382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1" name="Connecteur droit 4670"/>
          <xdr:cNvCxnSpPr/>
        </xdr:nvCxnSpPr>
        <xdr:spPr>
          <a:xfrm>
            <a:off x="336784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2" name="Connecteur droit 4671"/>
          <xdr:cNvCxnSpPr/>
        </xdr:nvCxnSpPr>
        <xdr:spPr>
          <a:xfrm>
            <a:off x="337185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3" name="Connecteur droit 4672"/>
          <xdr:cNvCxnSpPr/>
        </xdr:nvCxnSpPr>
        <xdr:spPr>
          <a:xfrm>
            <a:off x="337587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4" name="Connecteur droit 4673"/>
          <xdr:cNvCxnSpPr/>
        </xdr:nvCxnSpPr>
        <xdr:spPr>
          <a:xfrm>
            <a:off x="337989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5" name="Connecteur droit 4674"/>
          <xdr:cNvCxnSpPr/>
        </xdr:nvCxnSpPr>
        <xdr:spPr>
          <a:xfrm>
            <a:off x="338391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6" name="Connecteur droit 4675"/>
          <xdr:cNvCxnSpPr/>
        </xdr:nvCxnSpPr>
        <xdr:spPr>
          <a:xfrm>
            <a:off x="3387937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7" name="Connecteur droit 4676"/>
          <xdr:cNvCxnSpPr/>
        </xdr:nvCxnSpPr>
        <xdr:spPr>
          <a:xfrm>
            <a:off x="31909798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78" name="Connecteur droit 4677"/>
          <xdr:cNvCxnSpPr/>
        </xdr:nvCxnSpPr>
        <xdr:spPr>
          <a:xfrm>
            <a:off x="31909798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79" name="Rectangle 4678"/>
          <xdr:cNvSpPr/>
        </xdr:nvSpPr>
        <xdr:spPr>
          <a:xfrm>
            <a:off x="31909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4680" name="Rectangle 4679"/>
          <xdr:cNvSpPr/>
        </xdr:nvSpPr>
        <xdr:spPr>
          <a:xfrm>
            <a:off x="31909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</xdr:grpSp>
    <xdr:clientData/>
  </xdr:twoCellAnchor>
  <xdr:twoCellAnchor>
    <xdr:from>
      <xdr:col>41</xdr:col>
      <xdr:colOff>39148</xdr:colOff>
      <xdr:row>16</xdr:row>
      <xdr:rowOff>19050</xdr:rowOff>
    </xdr:from>
    <xdr:to>
      <xdr:col>41</xdr:col>
      <xdr:colOff>2008727</xdr:colOff>
      <xdr:row>16</xdr:row>
      <xdr:rowOff>171450</xdr:rowOff>
    </xdr:to>
    <xdr:grpSp>
      <xdr:nvGrpSpPr>
        <xdr:cNvPr id="4805" name="SprkR17C41Shape"/>
        <xdr:cNvGrpSpPr/>
      </xdr:nvGrpSpPr>
      <xdr:grpSpPr>
        <a:xfrm>
          <a:off x="32551148" y="3074988"/>
          <a:ext cx="1969579" cy="152400"/>
          <a:chOff x="31909798" y="3067050"/>
          <a:chExt cx="1969579" cy="152400"/>
        </a:xfrm>
      </xdr:grpSpPr>
      <xdr:cxnSp macro="">
        <xdr:nvCxnSpPr>
          <xdr:cNvPr id="4751" name="Connecteur droit 4750"/>
          <xdr:cNvCxnSpPr/>
        </xdr:nvCxnSpPr>
        <xdr:spPr>
          <a:xfrm>
            <a:off x="319097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2" name="Connecteur droit 4751"/>
          <xdr:cNvCxnSpPr/>
        </xdr:nvCxnSpPr>
        <xdr:spPr>
          <a:xfrm>
            <a:off x="3194999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3" name="Connecteur droit 4752"/>
          <xdr:cNvCxnSpPr/>
        </xdr:nvCxnSpPr>
        <xdr:spPr>
          <a:xfrm>
            <a:off x="3199019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4" name="Connecteur droit 4753"/>
          <xdr:cNvCxnSpPr/>
        </xdr:nvCxnSpPr>
        <xdr:spPr>
          <a:xfrm>
            <a:off x="3203038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5" name="Connecteur droit 4754"/>
          <xdr:cNvCxnSpPr/>
        </xdr:nvCxnSpPr>
        <xdr:spPr>
          <a:xfrm>
            <a:off x="32070579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6" name="Connecteur droit 4755"/>
          <xdr:cNvCxnSpPr/>
        </xdr:nvCxnSpPr>
        <xdr:spPr>
          <a:xfrm>
            <a:off x="3211077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7" name="Connecteur droit 4756"/>
          <xdr:cNvCxnSpPr/>
        </xdr:nvCxnSpPr>
        <xdr:spPr>
          <a:xfrm>
            <a:off x="3215097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8" name="Connecteur droit 4757"/>
          <xdr:cNvCxnSpPr/>
        </xdr:nvCxnSpPr>
        <xdr:spPr>
          <a:xfrm>
            <a:off x="3219116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9" name="Connecteur droit 4758"/>
          <xdr:cNvCxnSpPr/>
        </xdr:nvCxnSpPr>
        <xdr:spPr>
          <a:xfrm>
            <a:off x="322313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0" name="Connecteur droit 4759"/>
          <xdr:cNvCxnSpPr/>
        </xdr:nvCxnSpPr>
        <xdr:spPr>
          <a:xfrm>
            <a:off x="3227155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1" name="Connecteur droit 4760"/>
          <xdr:cNvCxnSpPr/>
        </xdr:nvCxnSpPr>
        <xdr:spPr>
          <a:xfrm>
            <a:off x="3231175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2" name="Connecteur droit 4761"/>
          <xdr:cNvCxnSpPr/>
        </xdr:nvCxnSpPr>
        <xdr:spPr>
          <a:xfrm>
            <a:off x="323519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3" name="Connecteur droit 4762"/>
          <xdr:cNvCxnSpPr/>
        </xdr:nvCxnSpPr>
        <xdr:spPr>
          <a:xfrm>
            <a:off x="3239214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4" name="Connecteur droit 4763"/>
          <xdr:cNvCxnSpPr/>
        </xdr:nvCxnSpPr>
        <xdr:spPr>
          <a:xfrm>
            <a:off x="3243234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5" name="Connecteur droit 4764"/>
          <xdr:cNvCxnSpPr/>
        </xdr:nvCxnSpPr>
        <xdr:spPr>
          <a:xfrm>
            <a:off x="3247253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6" name="Connecteur droit 4765"/>
          <xdr:cNvCxnSpPr/>
        </xdr:nvCxnSpPr>
        <xdr:spPr>
          <a:xfrm>
            <a:off x="3251273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7" name="Connecteur droit 4766"/>
          <xdr:cNvCxnSpPr/>
        </xdr:nvCxnSpPr>
        <xdr:spPr>
          <a:xfrm>
            <a:off x="3255292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8" name="Connecteur droit 4767"/>
          <xdr:cNvCxnSpPr/>
        </xdr:nvCxnSpPr>
        <xdr:spPr>
          <a:xfrm>
            <a:off x="3259312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69" name="Connecteur droit 4768"/>
          <xdr:cNvCxnSpPr/>
        </xdr:nvCxnSpPr>
        <xdr:spPr>
          <a:xfrm>
            <a:off x="3263331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0" name="Connecteur droit 4769"/>
          <xdr:cNvCxnSpPr/>
        </xdr:nvCxnSpPr>
        <xdr:spPr>
          <a:xfrm>
            <a:off x="3267351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1" name="Connecteur droit 4770"/>
          <xdr:cNvCxnSpPr/>
        </xdr:nvCxnSpPr>
        <xdr:spPr>
          <a:xfrm>
            <a:off x="327137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2" name="Connecteur droit 4771"/>
          <xdr:cNvCxnSpPr/>
        </xdr:nvCxnSpPr>
        <xdr:spPr>
          <a:xfrm>
            <a:off x="3275390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3" name="Connecteur droit 4772"/>
          <xdr:cNvCxnSpPr/>
        </xdr:nvCxnSpPr>
        <xdr:spPr>
          <a:xfrm>
            <a:off x="327940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4" name="Connecteur droit 4773"/>
          <xdr:cNvCxnSpPr/>
        </xdr:nvCxnSpPr>
        <xdr:spPr>
          <a:xfrm>
            <a:off x="3283429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5" name="Connecteur droit 4774"/>
          <xdr:cNvCxnSpPr/>
        </xdr:nvCxnSpPr>
        <xdr:spPr>
          <a:xfrm>
            <a:off x="32874490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6" name="Connecteur droit 4775"/>
          <xdr:cNvCxnSpPr/>
        </xdr:nvCxnSpPr>
        <xdr:spPr>
          <a:xfrm>
            <a:off x="3291468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7" name="Connecteur droit 4776"/>
          <xdr:cNvCxnSpPr/>
        </xdr:nvCxnSpPr>
        <xdr:spPr>
          <a:xfrm>
            <a:off x="3295488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8" name="Connecteur droit 4777"/>
          <xdr:cNvCxnSpPr/>
        </xdr:nvCxnSpPr>
        <xdr:spPr>
          <a:xfrm>
            <a:off x="3299507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79" name="Connecteur droit 4778"/>
          <xdr:cNvCxnSpPr/>
        </xdr:nvCxnSpPr>
        <xdr:spPr>
          <a:xfrm>
            <a:off x="3303527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0" name="Connecteur droit 4779"/>
          <xdr:cNvCxnSpPr/>
        </xdr:nvCxnSpPr>
        <xdr:spPr>
          <a:xfrm>
            <a:off x="33075466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1" name="Connecteur droit 4780"/>
          <xdr:cNvCxnSpPr/>
        </xdr:nvCxnSpPr>
        <xdr:spPr>
          <a:xfrm>
            <a:off x="3311566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2" name="Connecteur droit 4781"/>
          <xdr:cNvCxnSpPr/>
        </xdr:nvCxnSpPr>
        <xdr:spPr>
          <a:xfrm>
            <a:off x="3315585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3" name="Connecteur droit 4782"/>
          <xdr:cNvCxnSpPr/>
        </xdr:nvCxnSpPr>
        <xdr:spPr>
          <a:xfrm>
            <a:off x="3319605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4" name="Connecteur droit 4783"/>
          <xdr:cNvCxnSpPr/>
        </xdr:nvCxnSpPr>
        <xdr:spPr>
          <a:xfrm>
            <a:off x="33236250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5" name="Connecteur droit 4784"/>
          <xdr:cNvCxnSpPr/>
        </xdr:nvCxnSpPr>
        <xdr:spPr>
          <a:xfrm>
            <a:off x="3327644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6" name="Connecteur droit 4785"/>
          <xdr:cNvCxnSpPr/>
        </xdr:nvCxnSpPr>
        <xdr:spPr>
          <a:xfrm>
            <a:off x="3331663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7" name="Connecteur droit 4786"/>
          <xdr:cNvCxnSpPr/>
        </xdr:nvCxnSpPr>
        <xdr:spPr>
          <a:xfrm>
            <a:off x="3335683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8" name="Connecteur droit 4787"/>
          <xdr:cNvCxnSpPr/>
        </xdr:nvCxnSpPr>
        <xdr:spPr>
          <a:xfrm>
            <a:off x="3339703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89" name="Connecteur droit 4788"/>
          <xdr:cNvCxnSpPr/>
        </xdr:nvCxnSpPr>
        <xdr:spPr>
          <a:xfrm>
            <a:off x="33437227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0" name="Connecteur droit 4789"/>
          <xdr:cNvCxnSpPr/>
        </xdr:nvCxnSpPr>
        <xdr:spPr>
          <a:xfrm>
            <a:off x="33477423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1" name="Connecteur droit 4790"/>
          <xdr:cNvCxnSpPr/>
        </xdr:nvCxnSpPr>
        <xdr:spPr>
          <a:xfrm>
            <a:off x="3351761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2" name="Connecteur droit 4791"/>
          <xdr:cNvCxnSpPr/>
        </xdr:nvCxnSpPr>
        <xdr:spPr>
          <a:xfrm>
            <a:off x="3355781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3" name="Connecteur droit 4792"/>
          <xdr:cNvCxnSpPr/>
        </xdr:nvCxnSpPr>
        <xdr:spPr>
          <a:xfrm>
            <a:off x="3359800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4" name="Connecteur droit 4793"/>
          <xdr:cNvCxnSpPr/>
        </xdr:nvCxnSpPr>
        <xdr:spPr>
          <a:xfrm>
            <a:off x="3363820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5" name="Connecteur droit 4794"/>
          <xdr:cNvCxnSpPr/>
        </xdr:nvCxnSpPr>
        <xdr:spPr>
          <a:xfrm>
            <a:off x="33678400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6" name="Connecteur droit 4795"/>
          <xdr:cNvCxnSpPr/>
        </xdr:nvCxnSpPr>
        <xdr:spPr>
          <a:xfrm>
            <a:off x="3371859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7" name="Connecteur droit 4796"/>
          <xdr:cNvCxnSpPr/>
        </xdr:nvCxnSpPr>
        <xdr:spPr>
          <a:xfrm>
            <a:off x="33758792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8" name="Connecteur droit 4797"/>
          <xdr:cNvCxnSpPr/>
        </xdr:nvCxnSpPr>
        <xdr:spPr>
          <a:xfrm>
            <a:off x="33798985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99" name="Connecteur droit 4798"/>
          <xdr:cNvCxnSpPr/>
        </xdr:nvCxnSpPr>
        <xdr:spPr>
          <a:xfrm>
            <a:off x="3383918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0" name="Connecteur droit 4799"/>
          <xdr:cNvCxnSpPr/>
        </xdr:nvCxnSpPr>
        <xdr:spPr>
          <a:xfrm>
            <a:off x="33879377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1" name="Connecteur droit 4800"/>
          <xdr:cNvCxnSpPr/>
        </xdr:nvCxnSpPr>
        <xdr:spPr>
          <a:xfrm>
            <a:off x="31909798" y="3067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2" name="Connecteur droit 4801"/>
          <xdr:cNvCxnSpPr/>
        </xdr:nvCxnSpPr>
        <xdr:spPr>
          <a:xfrm>
            <a:off x="31909798" y="3067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3" name="Rectangle 4802"/>
          <xdr:cNvSpPr/>
        </xdr:nvSpPr>
        <xdr:spPr>
          <a:xfrm>
            <a:off x="31909798" y="3067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4804" name="Rectangle 4803"/>
          <xdr:cNvSpPr/>
        </xdr:nvSpPr>
        <xdr:spPr>
          <a:xfrm>
            <a:off x="31909798" y="3067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19050</xdr:colOff>
      <xdr:row>14</xdr:row>
      <xdr:rowOff>34290</xdr:rowOff>
    </xdr:from>
    <xdr:to>
      <xdr:col>41</xdr:col>
      <xdr:colOff>2028825</xdr:colOff>
      <xdr:row>14</xdr:row>
      <xdr:rowOff>140970</xdr:rowOff>
    </xdr:to>
    <xdr:grpSp>
      <xdr:nvGrpSpPr>
        <xdr:cNvPr id="4812" name="SprkR15C41Shape"/>
        <xdr:cNvGrpSpPr/>
      </xdr:nvGrpSpPr>
      <xdr:grpSpPr>
        <a:xfrm>
          <a:off x="32531050" y="2709228"/>
          <a:ext cx="2009775" cy="106680"/>
          <a:chOff x="31889700" y="2701290"/>
          <a:chExt cx="2009775" cy="106680"/>
        </a:xfrm>
      </xdr:grpSpPr>
      <xdr:cxnSp macro="">
        <xdr:nvCxnSpPr>
          <xdr:cNvPr id="4806" name="Connecteur droit 4805"/>
          <xdr:cNvCxnSpPr/>
        </xdr:nvCxnSpPr>
        <xdr:spPr>
          <a:xfrm>
            <a:off x="31889700" y="2754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07" name="Rectangle 4806"/>
          <xdr:cNvSpPr/>
        </xdr:nvSpPr>
        <xdr:spPr>
          <a:xfrm>
            <a:off x="32372545" y="2701290"/>
            <a:ext cx="1032204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08" name="Connecteur droit 4807"/>
          <xdr:cNvCxnSpPr/>
        </xdr:nvCxnSpPr>
        <xdr:spPr>
          <a:xfrm>
            <a:off x="32693006" y="270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09" name="Connecteur droit 4808"/>
          <xdr:cNvCxnSpPr/>
        </xdr:nvCxnSpPr>
        <xdr:spPr>
          <a:xfrm>
            <a:off x="33899475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0" name="Connecteur droit 4809"/>
          <xdr:cNvCxnSpPr/>
        </xdr:nvCxnSpPr>
        <xdr:spPr>
          <a:xfrm>
            <a:off x="31889700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1" name="Connecteur droit 4810"/>
          <xdr:cNvCxnSpPr/>
        </xdr:nvCxnSpPr>
        <xdr:spPr>
          <a:xfrm>
            <a:off x="32842932" y="272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294636</xdr:colOff>
      <xdr:row>15</xdr:row>
      <xdr:rowOff>34290</xdr:rowOff>
    </xdr:from>
    <xdr:to>
      <xdr:col>41</xdr:col>
      <xdr:colOff>870480</xdr:colOff>
      <xdr:row>15</xdr:row>
      <xdr:rowOff>140970</xdr:rowOff>
    </xdr:to>
    <xdr:grpSp>
      <xdr:nvGrpSpPr>
        <xdr:cNvPr id="4826" name="SprkR16C41Shape"/>
        <xdr:cNvGrpSpPr/>
      </xdr:nvGrpSpPr>
      <xdr:grpSpPr>
        <a:xfrm>
          <a:off x="32806636" y="2899728"/>
          <a:ext cx="575844" cy="106680"/>
          <a:chOff x="32165286" y="2891790"/>
          <a:chExt cx="575844" cy="106680"/>
        </a:xfrm>
      </xdr:grpSpPr>
      <xdr:cxnSp macro="">
        <xdr:nvCxnSpPr>
          <xdr:cNvPr id="4820" name="Connecteur droit 4819"/>
          <xdr:cNvCxnSpPr/>
        </xdr:nvCxnSpPr>
        <xdr:spPr>
          <a:xfrm>
            <a:off x="32165286" y="2945130"/>
            <a:ext cx="575844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21" name="Rectangle 4820"/>
          <xdr:cNvSpPr/>
        </xdr:nvSpPr>
        <xdr:spPr>
          <a:xfrm>
            <a:off x="32351470" y="2891790"/>
            <a:ext cx="17335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22" name="Connecteur droit 4821"/>
          <xdr:cNvCxnSpPr/>
        </xdr:nvCxnSpPr>
        <xdr:spPr>
          <a:xfrm>
            <a:off x="32423016" y="2891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3" name="Connecteur droit 4822"/>
          <xdr:cNvCxnSpPr/>
        </xdr:nvCxnSpPr>
        <xdr:spPr>
          <a:xfrm>
            <a:off x="32741130" y="292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4" name="Connecteur droit 4823"/>
          <xdr:cNvCxnSpPr/>
        </xdr:nvCxnSpPr>
        <xdr:spPr>
          <a:xfrm>
            <a:off x="32165286" y="2923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5" name="Connecteur droit 4824"/>
          <xdr:cNvCxnSpPr/>
        </xdr:nvCxnSpPr>
        <xdr:spPr>
          <a:xfrm>
            <a:off x="32428315" y="2913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18</xdr:row>
      <xdr:rowOff>34290</xdr:rowOff>
    </xdr:from>
    <xdr:to>
      <xdr:col>41</xdr:col>
      <xdr:colOff>2028825</xdr:colOff>
      <xdr:row>18</xdr:row>
      <xdr:rowOff>140970</xdr:rowOff>
    </xdr:to>
    <xdr:grpSp>
      <xdr:nvGrpSpPr>
        <xdr:cNvPr id="5019" name="SprkR19C41Shape"/>
        <xdr:cNvGrpSpPr/>
      </xdr:nvGrpSpPr>
      <xdr:grpSpPr>
        <a:xfrm>
          <a:off x="32531050" y="3471228"/>
          <a:ext cx="2009775" cy="106680"/>
          <a:chOff x="31889700" y="3463290"/>
          <a:chExt cx="2009775" cy="106680"/>
        </a:xfrm>
      </xdr:grpSpPr>
      <xdr:cxnSp macro="">
        <xdr:nvCxnSpPr>
          <xdr:cNvPr id="5013" name="Connecteur droit 5012"/>
          <xdr:cNvCxnSpPr/>
        </xdr:nvCxnSpPr>
        <xdr:spPr>
          <a:xfrm>
            <a:off x="31889700" y="3516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4" name="Rectangle 5013"/>
          <xdr:cNvSpPr/>
        </xdr:nvSpPr>
        <xdr:spPr>
          <a:xfrm>
            <a:off x="32005823" y="3463290"/>
            <a:ext cx="68714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15" name="Connecteur droit 5014"/>
          <xdr:cNvCxnSpPr/>
        </xdr:nvCxnSpPr>
        <xdr:spPr>
          <a:xfrm>
            <a:off x="32315255" y="346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6" name="Connecteur droit 5015"/>
          <xdr:cNvCxnSpPr/>
        </xdr:nvCxnSpPr>
        <xdr:spPr>
          <a:xfrm>
            <a:off x="33899475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7" name="Connecteur droit 5016"/>
          <xdr:cNvCxnSpPr/>
        </xdr:nvCxnSpPr>
        <xdr:spPr>
          <a:xfrm>
            <a:off x="31889700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8" name="Connecteur droit 5017"/>
          <xdr:cNvCxnSpPr/>
        </xdr:nvCxnSpPr>
        <xdr:spPr>
          <a:xfrm>
            <a:off x="32460329" y="348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423856</xdr:colOff>
      <xdr:row>19</xdr:row>
      <xdr:rowOff>34290</xdr:rowOff>
    </xdr:from>
    <xdr:to>
      <xdr:col>41</xdr:col>
      <xdr:colOff>968046</xdr:colOff>
      <xdr:row>19</xdr:row>
      <xdr:rowOff>140970</xdr:rowOff>
    </xdr:to>
    <xdr:grpSp>
      <xdr:nvGrpSpPr>
        <xdr:cNvPr id="5033" name="SprkR20C41Shape"/>
        <xdr:cNvGrpSpPr/>
      </xdr:nvGrpSpPr>
      <xdr:grpSpPr>
        <a:xfrm>
          <a:off x="32935856" y="3661728"/>
          <a:ext cx="544190" cy="106680"/>
          <a:chOff x="32294506" y="3653790"/>
          <a:chExt cx="544190" cy="106680"/>
        </a:xfrm>
      </xdr:grpSpPr>
      <xdr:cxnSp macro="">
        <xdr:nvCxnSpPr>
          <xdr:cNvPr id="5027" name="Connecteur droit 5026"/>
          <xdr:cNvCxnSpPr/>
        </xdr:nvCxnSpPr>
        <xdr:spPr>
          <a:xfrm>
            <a:off x="32294506" y="3707130"/>
            <a:ext cx="54419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8" name="Rectangle 5027"/>
          <xdr:cNvSpPr/>
        </xdr:nvSpPr>
        <xdr:spPr>
          <a:xfrm>
            <a:off x="32428613" y="3653790"/>
            <a:ext cx="183917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9" name="Connecteur droit 5028"/>
          <xdr:cNvCxnSpPr/>
        </xdr:nvCxnSpPr>
        <xdr:spPr>
          <a:xfrm>
            <a:off x="32490330" y="3653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0" name="Connecteur droit 5029"/>
          <xdr:cNvCxnSpPr/>
        </xdr:nvCxnSpPr>
        <xdr:spPr>
          <a:xfrm>
            <a:off x="32838696" y="368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1" name="Connecteur droit 5030"/>
          <xdr:cNvCxnSpPr/>
        </xdr:nvCxnSpPr>
        <xdr:spPr>
          <a:xfrm>
            <a:off x="32294506" y="3685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2" name="Connecteur droit 5031"/>
          <xdr:cNvCxnSpPr/>
        </xdr:nvCxnSpPr>
        <xdr:spPr>
          <a:xfrm>
            <a:off x="32536705" y="3675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20</xdr:row>
      <xdr:rowOff>19050</xdr:rowOff>
    </xdr:from>
    <xdr:to>
      <xdr:col>41</xdr:col>
      <xdr:colOff>2008727</xdr:colOff>
      <xdr:row>20</xdr:row>
      <xdr:rowOff>171450</xdr:rowOff>
    </xdr:to>
    <xdr:grpSp>
      <xdr:nvGrpSpPr>
        <xdr:cNvPr id="5095" name="SprkR21C41Shape"/>
        <xdr:cNvGrpSpPr/>
      </xdr:nvGrpSpPr>
      <xdr:grpSpPr>
        <a:xfrm>
          <a:off x="32551148" y="3836988"/>
          <a:ext cx="1969579" cy="152400"/>
          <a:chOff x="31909798" y="3829050"/>
          <a:chExt cx="1969579" cy="152400"/>
        </a:xfrm>
      </xdr:grpSpPr>
      <xdr:cxnSp macro="">
        <xdr:nvCxnSpPr>
          <xdr:cNvPr id="5041" name="Connecteur droit 5040"/>
          <xdr:cNvCxnSpPr/>
        </xdr:nvCxnSpPr>
        <xdr:spPr>
          <a:xfrm>
            <a:off x="319097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2" name="Connecteur droit 5041"/>
          <xdr:cNvCxnSpPr/>
        </xdr:nvCxnSpPr>
        <xdr:spPr>
          <a:xfrm>
            <a:off x="3194999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3" name="Connecteur droit 5042"/>
          <xdr:cNvCxnSpPr/>
        </xdr:nvCxnSpPr>
        <xdr:spPr>
          <a:xfrm>
            <a:off x="3199019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4" name="Connecteur droit 5043"/>
          <xdr:cNvCxnSpPr/>
        </xdr:nvCxnSpPr>
        <xdr:spPr>
          <a:xfrm>
            <a:off x="3203038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5" name="Connecteur droit 5044"/>
          <xdr:cNvCxnSpPr/>
        </xdr:nvCxnSpPr>
        <xdr:spPr>
          <a:xfrm>
            <a:off x="32070579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6" name="Connecteur droit 5045"/>
          <xdr:cNvCxnSpPr/>
        </xdr:nvCxnSpPr>
        <xdr:spPr>
          <a:xfrm>
            <a:off x="3211077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7" name="Connecteur droit 5046"/>
          <xdr:cNvCxnSpPr/>
        </xdr:nvCxnSpPr>
        <xdr:spPr>
          <a:xfrm>
            <a:off x="3215097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8" name="Connecteur droit 5047"/>
          <xdr:cNvCxnSpPr/>
        </xdr:nvCxnSpPr>
        <xdr:spPr>
          <a:xfrm>
            <a:off x="3219116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9" name="Connecteur droit 5048"/>
          <xdr:cNvCxnSpPr/>
        </xdr:nvCxnSpPr>
        <xdr:spPr>
          <a:xfrm>
            <a:off x="322313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0" name="Connecteur droit 5049"/>
          <xdr:cNvCxnSpPr/>
        </xdr:nvCxnSpPr>
        <xdr:spPr>
          <a:xfrm>
            <a:off x="3227155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1" name="Connecteur droit 5050"/>
          <xdr:cNvCxnSpPr/>
        </xdr:nvCxnSpPr>
        <xdr:spPr>
          <a:xfrm>
            <a:off x="3231175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2" name="Connecteur droit 5051"/>
          <xdr:cNvCxnSpPr/>
        </xdr:nvCxnSpPr>
        <xdr:spPr>
          <a:xfrm>
            <a:off x="323519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3" name="Connecteur droit 5052"/>
          <xdr:cNvCxnSpPr/>
        </xdr:nvCxnSpPr>
        <xdr:spPr>
          <a:xfrm>
            <a:off x="3239214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4" name="Connecteur droit 5053"/>
          <xdr:cNvCxnSpPr/>
        </xdr:nvCxnSpPr>
        <xdr:spPr>
          <a:xfrm>
            <a:off x="3243234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5" name="Connecteur droit 5054"/>
          <xdr:cNvCxnSpPr/>
        </xdr:nvCxnSpPr>
        <xdr:spPr>
          <a:xfrm>
            <a:off x="3247253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6" name="Connecteur droit 5055"/>
          <xdr:cNvCxnSpPr/>
        </xdr:nvCxnSpPr>
        <xdr:spPr>
          <a:xfrm>
            <a:off x="3251273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7" name="Connecteur droit 5056"/>
          <xdr:cNvCxnSpPr/>
        </xdr:nvCxnSpPr>
        <xdr:spPr>
          <a:xfrm>
            <a:off x="3255292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8" name="Connecteur droit 5057"/>
          <xdr:cNvCxnSpPr/>
        </xdr:nvCxnSpPr>
        <xdr:spPr>
          <a:xfrm>
            <a:off x="3259312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9" name="Connecteur droit 5058"/>
          <xdr:cNvCxnSpPr/>
        </xdr:nvCxnSpPr>
        <xdr:spPr>
          <a:xfrm>
            <a:off x="3263331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0" name="Connecteur droit 5059"/>
          <xdr:cNvCxnSpPr/>
        </xdr:nvCxnSpPr>
        <xdr:spPr>
          <a:xfrm>
            <a:off x="3267351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1" name="Connecteur droit 5060"/>
          <xdr:cNvCxnSpPr/>
        </xdr:nvCxnSpPr>
        <xdr:spPr>
          <a:xfrm>
            <a:off x="327137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2" name="Connecteur droit 5061"/>
          <xdr:cNvCxnSpPr/>
        </xdr:nvCxnSpPr>
        <xdr:spPr>
          <a:xfrm>
            <a:off x="3275390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3" name="Connecteur droit 5062"/>
          <xdr:cNvCxnSpPr/>
        </xdr:nvCxnSpPr>
        <xdr:spPr>
          <a:xfrm>
            <a:off x="327940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4" name="Connecteur droit 5063"/>
          <xdr:cNvCxnSpPr/>
        </xdr:nvCxnSpPr>
        <xdr:spPr>
          <a:xfrm>
            <a:off x="3283429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5" name="Connecteur droit 5064"/>
          <xdr:cNvCxnSpPr/>
        </xdr:nvCxnSpPr>
        <xdr:spPr>
          <a:xfrm>
            <a:off x="32874490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6" name="Connecteur droit 5065"/>
          <xdr:cNvCxnSpPr/>
        </xdr:nvCxnSpPr>
        <xdr:spPr>
          <a:xfrm>
            <a:off x="3291468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7" name="Connecteur droit 5066"/>
          <xdr:cNvCxnSpPr/>
        </xdr:nvCxnSpPr>
        <xdr:spPr>
          <a:xfrm>
            <a:off x="3295488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8" name="Connecteur droit 5067"/>
          <xdr:cNvCxnSpPr/>
        </xdr:nvCxnSpPr>
        <xdr:spPr>
          <a:xfrm>
            <a:off x="3299507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9" name="Connecteur droit 5068"/>
          <xdr:cNvCxnSpPr/>
        </xdr:nvCxnSpPr>
        <xdr:spPr>
          <a:xfrm>
            <a:off x="3303527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0" name="Connecteur droit 5069"/>
          <xdr:cNvCxnSpPr/>
        </xdr:nvCxnSpPr>
        <xdr:spPr>
          <a:xfrm>
            <a:off x="33075466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1" name="Connecteur droit 5070"/>
          <xdr:cNvCxnSpPr/>
        </xdr:nvCxnSpPr>
        <xdr:spPr>
          <a:xfrm>
            <a:off x="3311566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2" name="Connecteur droit 5071"/>
          <xdr:cNvCxnSpPr/>
        </xdr:nvCxnSpPr>
        <xdr:spPr>
          <a:xfrm>
            <a:off x="3315585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3" name="Connecteur droit 5072"/>
          <xdr:cNvCxnSpPr/>
        </xdr:nvCxnSpPr>
        <xdr:spPr>
          <a:xfrm>
            <a:off x="3319605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4" name="Connecteur droit 5073"/>
          <xdr:cNvCxnSpPr/>
        </xdr:nvCxnSpPr>
        <xdr:spPr>
          <a:xfrm>
            <a:off x="33236250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5" name="Connecteur droit 5074"/>
          <xdr:cNvCxnSpPr/>
        </xdr:nvCxnSpPr>
        <xdr:spPr>
          <a:xfrm>
            <a:off x="3327644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6" name="Connecteur droit 5075"/>
          <xdr:cNvCxnSpPr/>
        </xdr:nvCxnSpPr>
        <xdr:spPr>
          <a:xfrm>
            <a:off x="3331663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7" name="Connecteur droit 5076"/>
          <xdr:cNvCxnSpPr/>
        </xdr:nvCxnSpPr>
        <xdr:spPr>
          <a:xfrm>
            <a:off x="3335683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8" name="Connecteur droit 5077"/>
          <xdr:cNvCxnSpPr/>
        </xdr:nvCxnSpPr>
        <xdr:spPr>
          <a:xfrm>
            <a:off x="3339703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9" name="Connecteur droit 5078"/>
          <xdr:cNvCxnSpPr/>
        </xdr:nvCxnSpPr>
        <xdr:spPr>
          <a:xfrm>
            <a:off x="33437227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0" name="Connecteur droit 5079"/>
          <xdr:cNvCxnSpPr/>
        </xdr:nvCxnSpPr>
        <xdr:spPr>
          <a:xfrm>
            <a:off x="33477423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1" name="Connecteur droit 5080"/>
          <xdr:cNvCxnSpPr/>
        </xdr:nvCxnSpPr>
        <xdr:spPr>
          <a:xfrm>
            <a:off x="3351761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2" name="Connecteur droit 5081"/>
          <xdr:cNvCxnSpPr/>
        </xdr:nvCxnSpPr>
        <xdr:spPr>
          <a:xfrm>
            <a:off x="3355781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3" name="Connecteur droit 5082"/>
          <xdr:cNvCxnSpPr/>
        </xdr:nvCxnSpPr>
        <xdr:spPr>
          <a:xfrm>
            <a:off x="3359800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4" name="Connecteur droit 5083"/>
          <xdr:cNvCxnSpPr/>
        </xdr:nvCxnSpPr>
        <xdr:spPr>
          <a:xfrm>
            <a:off x="3363820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5" name="Connecteur droit 5084"/>
          <xdr:cNvCxnSpPr/>
        </xdr:nvCxnSpPr>
        <xdr:spPr>
          <a:xfrm>
            <a:off x="33678400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6" name="Connecteur droit 5085"/>
          <xdr:cNvCxnSpPr/>
        </xdr:nvCxnSpPr>
        <xdr:spPr>
          <a:xfrm>
            <a:off x="3371859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7" name="Connecteur droit 5086"/>
          <xdr:cNvCxnSpPr/>
        </xdr:nvCxnSpPr>
        <xdr:spPr>
          <a:xfrm>
            <a:off x="33758792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8" name="Connecteur droit 5087"/>
          <xdr:cNvCxnSpPr/>
        </xdr:nvCxnSpPr>
        <xdr:spPr>
          <a:xfrm>
            <a:off x="33798985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9" name="Connecteur droit 5088"/>
          <xdr:cNvCxnSpPr/>
        </xdr:nvCxnSpPr>
        <xdr:spPr>
          <a:xfrm>
            <a:off x="3383918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0" name="Connecteur droit 5089"/>
          <xdr:cNvCxnSpPr/>
        </xdr:nvCxnSpPr>
        <xdr:spPr>
          <a:xfrm>
            <a:off x="33879377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1" name="Connecteur droit 5090"/>
          <xdr:cNvCxnSpPr/>
        </xdr:nvCxnSpPr>
        <xdr:spPr>
          <a:xfrm>
            <a:off x="31909798" y="3829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2" name="Connecteur droit 5091"/>
          <xdr:cNvCxnSpPr/>
        </xdr:nvCxnSpPr>
        <xdr:spPr>
          <a:xfrm>
            <a:off x="31909798" y="3829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93" name="Rectangle 5092"/>
          <xdr:cNvSpPr/>
        </xdr:nvSpPr>
        <xdr:spPr>
          <a:xfrm>
            <a:off x="31909798" y="3829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5094" name="Rectangle 5093"/>
          <xdr:cNvSpPr/>
        </xdr:nvSpPr>
        <xdr:spPr>
          <a:xfrm>
            <a:off x="31909798" y="3829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19050</xdr:colOff>
      <xdr:row>22</xdr:row>
      <xdr:rowOff>34290</xdr:rowOff>
    </xdr:from>
    <xdr:to>
      <xdr:col>41</xdr:col>
      <xdr:colOff>1573910</xdr:colOff>
      <xdr:row>22</xdr:row>
      <xdr:rowOff>140970</xdr:rowOff>
    </xdr:to>
    <xdr:grpSp>
      <xdr:nvGrpSpPr>
        <xdr:cNvPr id="5157" name="SprkR23C41Shape"/>
        <xdr:cNvGrpSpPr/>
      </xdr:nvGrpSpPr>
      <xdr:grpSpPr>
        <a:xfrm>
          <a:off x="32531050" y="4233228"/>
          <a:ext cx="1554860" cy="106680"/>
          <a:chOff x="31889700" y="4225290"/>
          <a:chExt cx="1554860" cy="106680"/>
        </a:xfrm>
      </xdr:grpSpPr>
      <xdr:cxnSp macro="">
        <xdr:nvCxnSpPr>
          <xdr:cNvPr id="5151" name="Connecteur droit 5150"/>
          <xdr:cNvCxnSpPr/>
        </xdr:nvCxnSpPr>
        <xdr:spPr>
          <a:xfrm>
            <a:off x="31889700" y="4278630"/>
            <a:ext cx="155486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2" name="Rectangle 5151"/>
          <xdr:cNvSpPr/>
        </xdr:nvSpPr>
        <xdr:spPr>
          <a:xfrm>
            <a:off x="32282969" y="4225290"/>
            <a:ext cx="42160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3" name="Connecteur droit 5152"/>
          <xdr:cNvCxnSpPr/>
        </xdr:nvCxnSpPr>
        <xdr:spPr>
          <a:xfrm>
            <a:off x="32390894" y="422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4" name="Connecteur droit 5153"/>
          <xdr:cNvCxnSpPr/>
        </xdr:nvCxnSpPr>
        <xdr:spPr>
          <a:xfrm>
            <a:off x="33444560" y="425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5" name="Connecteur droit 5154"/>
          <xdr:cNvCxnSpPr/>
        </xdr:nvCxnSpPr>
        <xdr:spPr>
          <a:xfrm>
            <a:off x="31889700" y="425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6" name="Connecteur droit 5155"/>
          <xdr:cNvCxnSpPr/>
        </xdr:nvCxnSpPr>
        <xdr:spPr>
          <a:xfrm>
            <a:off x="32512825" y="424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910924</xdr:colOff>
      <xdr:row>23</xdr:row>
      <xdr:rowOff>34290</xdr:rowOff>
    </xdr:from>
    <xdr:to>
      <xdr:col>41</xdr:col>
      <xdr:colOff>2028825</xdr:colOff>
      <xdr:row>23</xdr:row>
      <xdr:rowOff>140970</xdr:rowOff>
    </xdr:to>
    <xdr:grpSp>
      <xdr:nvGrpSpPr>
        <xdr:cNvPr id="5164" name="SprkR24C41Shape"/>
        <xdr:cNvGrpSpPr/>
      </xdr:nvGrpSpPr>
      <xdr:grpSpPr>
        <a:xfrm>
          <a:off x="33422924" y="4423728"/>
          <a:ext cx="1117901" cy="106680"/>
          <a:chOff x="32781574" y="4415790"/>
          <a:chExt cx="1117901" cy="106680"/>
        </a:xfrm>
      </xdr:grpSpPr>
      <xdr:cxnSp macro="">
        <xdr:nvCxnSpPr>
          <xdr:cNvPr id="5158" name="Connecteur droit 5157"/>
          <xdr:cNvCxnSpPr/>
        </xdr:nvCxnSpPr>
        <xdr:spPr>
          <a:xfrm>
            <a:off x="32781574" y="4469130"/>
            <a:ext cx="1117901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9" name="Rectangle 5158"/>
          <xdr:cNvSpPr/>
        </xdr:nvSpPr>
        <xdr:spPr>
          <a:xfrm>
            <a:off x="33093177" y="4415790"/>
            <a:ext cx="43973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60" name="Connecteur droit 5159"/>
          <xdr:cNvCxnSpPr/>
        </xdr:nvCxnSpPr>
        <xdr:spPr>
          <a:xfrm>
            <a:off x="33207412" y="4415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1" name="Connecteur droit 5160"/>
          <xdr:cNvCxnSpPr/>
        </xdr:nvCxnSpPr>
        <xdr:spPr>
          <a:xfrm>
            <a:off x="33899475" y="444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2" name="Connecteur droit 5161"/>
          <xdr:cNvCxnSpPr/>
        </xdr:nvCxnSpPr>
        <xdr:spPr>
          <a:xfrm>
            <a:off x="32781574" y="4447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3" name="Connecteur droit 5162"/>
          <xdr:cNvCxnSpPr/>
        </xdr:nvCxnSpPr>
        <xdr:spPr>
          <a:xfrm>
            <a:off x="33296858" y="4437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24</xdr:row>
      <xdr:rowOff>19050</xdr:rowOff>
    </xdr:from>
    <xdr:to>
      <xdr:col>41</xdr:col>
      <xdr:colOff>2008727</xdr:colOff>
      <xdr:row>24</xdr:row>
      <xdr:rowOff>171450</xdr:rowOff>
    </xdr:to>
    <xdr:grpSp>
      <xdr:nvGrpSpPr>
        <xdr:cNvPr id="5219" name="SprkR25C41Shape"/>
        <xdr:cNvGrpSpPr/>
      </xdr:nvGrpSpPr>
      <xdr:grpSpPr>
        <a:xfrm>
          <a:off x="32551148" y="4598988"/>
          <a:ext cx="1969579" cy="152400"/>
          <a:chOff x="31909798" y="4591050"/>
          <a:chExt cx="1969579" cy="152400"/>
        </a:xfrm>
      </xdr:grpSpPr>
      <xdr:cxnSp macro="">
        <xdr:nvCxnSpPr>
          <xdr:cNvPr id="5165" name="Connecteur droit 5164"/>
          <xdr:cNvCxnSpPr/>
        </xdr:nvCxnSpPr>
        <xdr:spPr>
          <a:xfrm>
            <a:off x="319097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6" name="Connecteur droit 5165"/>
          <xdr:cNvCxnSpPr/>
        </xdr:nvCxnSpPr>
        <xdr:spPr>
          <a:xfrm>
            <a:off x="3194999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7" name="Connecteur droit 5166"/>
          <xdr:cNvCxnSpPr/>
        </xdr:nvCxnSpPr>
        <xdr:spPr>
          <a:xfrm>
            <a:off x="3199019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8" name="Connecteur droit 5167"/>
          <xdr:cNvCxnSpPr/>
        </xdr:nvCxnSpPr>
        <xdr:spPr>
          <a:xfrm>
            <a:off x="3203038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9" name="Connecteur droit 5168"/>
          <xdr:cNvCxnSpPr/>
        </xdr:nvCxnSpPr>
        <xdr:spPr>
          <a:xfrm>
            <a:off x="32070579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0" name="Connecteur droit 5169"/>
          <xdr:cNvCxnSpPr/>
        </xdr:nvCxnSpPr>
        <xdr:spPr>
          <a:xfrm>
            <a:off x="3211077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1" name="Connecteur droit 5170"/>
          <xdr:cNvCxnSpPr/>
        </xdr:nvCxnSpPr>
        <xdr:spPr>
          <a:xfrm>
            <a:off x="3215097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2" name="Connecteur droit 5171"/>
          <xdr:cNvCxnSpPr/>
        </xdr:nvCxnSpPr>
        <xdr:spPr>
          <a:xfrm>
            <a:off x="3219116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3" name="Connecteur droit 5172"/>
          <xdr:cNvCxnSpPr/>
        </xdr:nvCxnSpPr>
        <xdr:spPr>
          <a:xfrm>
            <a:off x="322313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4" name="Connecteur droit 5173"/>
          <xdr:cNvCxnSpPr/>
        </xdr:nvCxnSpPr>
        <xdr:spPr>
          <a:xfrm>
            <a:off x="3227155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5" name="Connecteur droit 5174"/>
          <xdr:cNvCxnSpPr/>
        </xdr:nvCxnSpPr>
        <xdr:spPr>
          <a:xfrm>
            <a:off x="3231175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6" name="Connecteur droit 5175"/>
          <xdr:cNvCxnSpPr/>
        </xdr:nvCxnSpPr>
        <xdr:spPr>
          <a:xfrm>
            <a:off x="323519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7" name="Connecteur droit 5176"/>
          <xdr:cNvCxnSpPr/>
        </xdr:nvCxnSpPr>
        <xdr:spPr>
          <a:xfrm>
            <a:off x="3239214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8" name="Connecteur droit 5177"/>
          <xdr:cNvCxnSpPr/>
        </xdr:nvCxnSpPr>
        <xdr:spPr>
          <a:xfrm>
            <a:off x="3243234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9" name="Connecteur droit 5178"/>
          <xdr:cNvCxnSpPr/>
        </xdr:nvCxnSpPr>
        <xdr:spPr>
          <a:xfrm>
            <a:off x="3247253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0" name="Connecteur droit 5179"/>
          <xdr:cNvCxnSpPr/>
        </xdr:nvCxnSpPr>
        <xdr:spPr>
          <a:xfrm>
            <a:off x="3251273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1" name="Connecteur droit 5180"/>
          <xdr:cNvCxnSpPr/>
        </xdr:nvCxnSpPr>
        <xdr:spPr>
          <a:xfrm>
            <a:off x="3255292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2" name="Connecteur droit 5181"/>
          <xdr:cNvCxnSpPr/>
        </xdr:nvCxnSpPr>
        <xdr:spPr>
          <a:xfrm>
            <a:off x="3259312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3" name="Connecteur droit 5182"/>
          <xdr:cNvCxnSpPr/>
        </xdr:nvCxnSpPr>
        <xdr:spPr>
          <a:xfrm>
            <a:off x="3263331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4" name="Connecteur droit 5183"/>
          <xdr:cNvCxnSpPr/>
        </xdr:nvCxnSpPr>
        <xdr:spPr>
          <a:xfrm>
            <a:off x="3267351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5" name="Connecteur droit 5184"/>
          <xdr:cNvCxnSpPr/>
        </xdr:nvCxnSpPr>
        <xdr:spPr>
          <a:xfrm>
            <a:off x="327137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6" name="Connecteur droit 5185"/>
          <xdr:cNvCxnSpPr/>
        </xdr:nvCxnSpPr>
        <xdr:spPr>
          <a:xfrm>
            <a:off x="3275390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7" name="Connecteur droit 5186"/>
          <xdr:cNvCxnSpPr/>
        </xdr:nvCxnSpPr>
        <xdr:spPr>
          <a:xfrm>
            <a:off x="327940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8" name="Connecteur droit 5187"/>
          <xdr:cNvCxnSpPr/>
        </xdr:nvCxnSpPr>
        <xdr:spPr>
          <a:xfrm>
            <a:off x="3283429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9" name="Connecteur droit 5188"/>
          <xdr:cNvCxnSpPr/>
        </xdr:nvCxnSpPr>
        <xdr:spPr>
          <a:xfrm>
            <a:off x="32874490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0" name="Connecteur droit 5189"/>
          <xdr:cNvCxnSpPr/>
        </xdr:nvCxnSpPr>
        <xdr:spPr>
          <a:xfrm>
            <a:off x="3291468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1" name="Connecteur droit 5190"/>
          <xdr:cNvCxnSpPr/>
        </xdr:nvCxnSpPr>
        <xdr:spPr>
          <a:xfrm>
            <a:off x="3295488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2" name="Connecteur droit 5191"/>
          <xdr:cNvCxnSpPr/>
        </xdr:nvCxnSpPr>
        <xdr:spPr>
          <a:xfrm>
            <a:off x="3299507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3" name="Connecteur droit 5192"/>
          <xdr:cNvCxnSpPr/>
        </xdr:nvCxnSpPr>
        <xdr:spPr>
          <a:xfrm>
            <a:off x="3303527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4" name="Connecteur droit 5193"/>
          <xdr:cNvCxnSpPr/>
        </xdr:nvCxnSpPr>
        <xdr:spPr>
          <a:xfrm>
            <a:off x="33075466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5" name="Connecteur droit 5194"/>
          <xdr:cNvCxnSpPr/>
        </xdr:nvCxnSpPr>
        <xdr:spPr>
          <a:xfrm>
            <a:off x="3311566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6" name="Connecteur droit 5195"/>
          <xdr:cNvCxnSpPr/>
        </xdr:nvCxnSpPr>
        <xdr:spPr>
          <a:xfrm>
            <a:off x="3315585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7" name="Connecteur droit 5196"/>
          <xdr:cNvCxnSpPr/>
        </xdr:nvCxnSpPr>
        <xdr:spPr>
          <a:xfrm>
            <a:off x="3319605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8" name="Connecteur droit 5197"/>
          <xdr:cNvCxnSpPr/>
        </xdr:nvCxnSpPr>
        <xdr:spPr>
          <a:xfrm>
            <a:off x="33236250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9" name="Connecteur droit 5198"/>
          <xdr:cNvCxnSpPr/>
        </xdr:nvCxnSpPr>
        <xdr:spPr>
          <a:xfrm>
            <a:off x="3327644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0" name="Connecteur droit 5199"/>
          <xdr:cNvCxnSpPr/>
        </xdr:nvCxnSpPr>
        <xdr:spPr>
          <a:xfrm>
            <a:off x="3331663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1" name="Connecteur droit 5200"/>
          <xdr:cNvCxnSpPr/>
        </xdr:nvCxnSpPr>
        <xdr:spPr>
          <a:xfrm>
            <a:off x="3335683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2" name="Connecteur droit 5201"/>
          <xdr:cNvCxnSpPr/>
        </xdr:nvCxnSpPr>
        <xdr:spPr>
          <a:xfrm>
            <a:off x="3339703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3" name="Connecteur droit 5202"/>
          <xdr:cNvCxnSpPr/>
        </xdr:nvCxnSpPr>
        <xdr:spPr>
          <a:xfrm>
            <a:off x="33437227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4" name="Connecteur droit 5203"/>
          <xdr:cNvCxnSpPr/>
        </xdr:nvCxnSpPr>
        <xdr:spPr>
          <a:xfrm>
            <a:off x="33477423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5" name="Connecteur droit 5204"/>
          <xdr:cNvCxnSpPr/>
        </xdr:nvCxnSpPr>
        <xdr:spPr>
          <a:xfrm>
            <a:off x="3351761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6" name="Connecteur droit 5205"/>
          <xdr:cNvCxnSpPr/>
        </xdr:nvCxnSpPr>
        <xdr:spPr>
          <a:xfrm>
            <a:off x="3355781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7" name="Connecteur droit 5206"/>
          <xdr:cNvCxnSpPr/>
        </xdr:nvCxnSpPr>
        <xdr:spPr>
          <a:xfrm>
            <a:off x="3359800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8" name="Connecteur droit 5207"/>
          <xdr:cNvCxnSpPr/>
        </xdr:nvCxnSpPr>
        <xdr:spPr>
          <a:xfrm>
            <a:off x="3363820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9" name="Connecteur droit 5208"/>
          <xdr:cNvCxnSpPr/>
        </xdr:nvCxnSpPr>
        <xdr:spPr>
          <a:xfrm>
            <a:off x="33678400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0" name="Connecteur droit 5209"/>
          <xdr:cNvCxnSpPr/>
        </xdr:nvCxnSpPr>
        <xdr:spPr>
          <a:xfrm>
            <a:off x="3371859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1" name="Connecteur droit 5210"/>
          <xdr:cNvCxnSpPr/>
        </xdr:nvCxnSpPr>
        <xdr:spPr>
          <a:xfrm>
            <a:off x="33758792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2" name="Connecteur droit 5211"/>
          <xdr:cNvCxnSpPr/>
        </xdr:nvCxnSpPr>
        <xdr:spPr>
          <a:xfrm>
            <a:off x="33798985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3" name="Connecteur droit 5212"/>
          <xdr:cNvCxnSpPr/>
        </xdr:nvCxnSpPr>
        <xdr:spPr>
          <a:xfrm>
            <a:off x="3383918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4" name="Connecteur droit 5213"/>
          <xdr:cNvCxnSpPr/>
        </xdr:nvCxnSpPr>
        <xdr:spPr>
          <a:xfrm>
            <a:off x="33879377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5" name="Connecteur droit 5214"/>
          <xdr:cNvCxnSpPr/>
        </xdr:nvCxnSpPr>
        <xdr:spPr>
          <a:xfrm>
            <a:off x="31909798" y="4591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6" name="Connecteur droit 5215"/>
          <xdr:cNvCxnSpPr/>
        </xdr:nvCxnSpPr>
        <xdr:spPr>
          <a:xfrm>
            <a:off x="31909798" y="4591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17" name="Rectangle 5216"/>
          <xdr:cNvSpPr/>
        </xdr:nvSpPr>
        <xdr:spPr>
          <a:xfrm>
            <a:off x="31909798" y="459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218" name="Rectangle 5217"/>
          <xdr:cNvSpPr/>
        </xdr:nvSpPr>
        <xdr:spPr>
          <a:xfrm>
            <a:off x="31909798" y="4591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</xdr:grpSp>
    <xdr:clientData/>
  </xdr:twoCellAnchor>
  <xdr:twoCellAnchor>
    <xdr:from>
      <xdr:col>41</xdr:col>
      <xdr:colOff>19050</xdr:colOff>
      <xdr:row>26</xdr:row>
      <xdr:rowOff>34290</xdr:rowOff>
    </xdr:from>
    <xdr:to>
      <xdr:col>41</xdr:col>
      <xdr:colOff>1838362</xdr:colOff>
      <xdr:row>26</xdr:row>
      <xdr:rowOff>140970</xdr:rowOff>
    </xdr:to>
    <xdr:grpSp>
      <xdr:nvGrpSpPr>
        <xdr:cNvPr id="5368" name="SprkR27C41Shape"/>
        <xdr:cNvGrpSpPr/>
      </xdr:nvGrpSpPr>
      <xdr:grpSpPr>
        <a:xfrm>
          <a:off x="32531050" y="4995228"/>
          <a:ext cx="1819312" cy="106680"/>
          <a:chOff x="31889700" y="4987290"/>
          <a:chExt cx="1819312" cy="106680"/>
        </a:xfrm>
      </xdr:grpSpPr>
      <xdr:cxnSp macro="">
        <xdr:nvCxnSpPr>
          <xdr:cNvPr id="5362" name="Connecteur droit 5361"/>
          <xdr:cNvCxnSpPr/>
        </xdr:nvCxnSpPr>
        <xdr:spPr>
          <a:xfrm>
            <a:off x="31889700" y="5040630"/>
            <a:ext cx="1819312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63" name="Rectangle 5362"/>
          <xdr:cNvSpPr/>
        </xdr:nvSpPr>
        <xdr:spPr>
          <a:xfrm>
            <a:off x="32753585" y="4987290"/>
            <a:ext cx="44617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4" name="Connecteur droit 5363"/>
          <xdr:cNvCxnSpPr/>
        </xdr:nvCxnSpPr>
        <xdr:spPr>
          <a:xfrm>
            <a:off x="33066465" y="4987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5" name="Connecteur droit 5364"/>
          <xdr:cNvCxnSpPr/>
        </xdr:nvCxnSpPr>
        <xdr:spPr>
          <a:xfrm>
            <a:off x="33709012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6" name="Connecteur droit 5365"/>
          <xdr:cNvCxnSpPr/>
        </xdr:nvCxnSpPr>
        <xdr:spPr>
          <a:xfrm>
            <a:off x="31889700" y="5019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7" name="Connecteur droit 5366"/>
          <xdr:cNvCxnSpPr/>
        </xdr:nvCxnSpPr>
        <xdr:spPr>
          <a:xfrm>
            <a:off x="32978319" y="5008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1874602</xdr:colOff>
      <xdr:row>27</xdr:row>
      <xdr:rowOff>34290</xdr:rowOff>
    </xdr:from>
    <xdr:to>
      <xdr:col>41</xdr:col>
      <xdr:colOff>2028825</xdr:colOff>
      <xdr:row>27</xdr:row>
      <xdr:rowOff>140970</xdr:rowOff>
    </xdr:to>
    <xdr:grpSp>
      <xdr:nvGrpSpPr>
        <xdr:cNvPr id="5375" name="SprkR28C41Shape"/>
        <xdr:cNvGrpSpPr/>
      </xdr:nvGrpSpPr>
      <xdr:grpSpPr>
        <a:xfrm>
          <a:off x="34386602" y="5185728"/>
          <a:ext cx="154223" cy="106680"/>
          <a:chOff x="33745252" y="5177790"/>
          <a:chExt cx="154223" cy="106680"/>
        </a:xfrm>
      </xdr:grpSpPr>
      <xdr:cxnSp macro="">
        <xdr:nvCxnSpPr>
          <xdr:cNvPr id="5369" name="Connecteur droit 5368"/>
          <xdr:cNvCxnSpPr/>
        </xdr:nvCxnSpPr>
        <xdr:spPr>
          <a:xfrm>
            <a:off x="33745252" y="5231130"/>
            <a:ext cx="154223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70" name="Rectangle 5369"/>
          <xdr:cNvSpPr/>
        </xdr:nvSpPr>
        <xdr:spPr>
          <a:xfrm>
            <a:off x="33768429" y="5177790"/>
            <a:ext cx="5517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71" name="Connecteur droit 5370"/>
          <xdr:cNvCxnSpPr/>
        </xdr:nvCxnSpPr>
        <xdr:spPr>
          <a:xfrm>
            <a:off x="33781625" y="5177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2" name="Connecteur droit 5371"/>
          <xdr:cNvCxnSpPr/>
        </xdr:nvCxnSpPr>
        <xdr:spPr>
          <a:xfrm>
            <a:off x="33899475" y="520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3" name="Connecteur droit 5372"/>
          <xdr:cNvCxnSpPr/>
        </xdr:nvCxnSpPr>
        <xdr:spPr>
          <a:xfrm>
            <a:off x="33745252" y="5209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4" name="Connecteur droit 5373"/>
          <xdr:cNvCxnSpPr/>
        </xdr:nvCxnSpPr>
        <xdr:spPr>
          <a:xfrm>
            <a:off x="33796960" y="5199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39148</xdr:colOff>
      <xdr:row>28</xdr:row>
      <xdr:rowOff>19050</xdr:rowOff>
    </xdr:from>
    <xdr:to>
      <xdr:col>41</xdr:col>
      <xdr:colOff>2008727</xdr:colOff>
      <xdr:row>28</xdr:row>
      <xdr:rowOff>171450</xdr:rowOff>
    </xdr:to>
    <xdr:grpSp>
      <xdr:nvGrpSpPr>
        <xdr:cNvPr id="5430" name="SprkR29C41Shape"/>
        <xdr:cNvGrpSpPr/>
      </xdr:nvGrpSpPr>
      <xdr:grpSpPr>
        <a:xfrm>
          <a:off x="32551148" y="5360988"/>
          <a:ext cx="1969579" cy="152400"/>
          <a:chOff x="31909798" y="5353050"/>
          <a:chExt cx="1969579" cy="152400"/>
        </a:xfrm>
      </xdr:grpSpPr>
      <xdr:cxnSp macro="">
        <xdr:nvCxnSpPr>
          <xdr:cNvPr id="5376" name="Connecteur droit 5375"/>
          <xdr:cNvCxnSpPr/>
        </xdr:nvCxnSpPr>
        <xdr:spPr>
          <a:xfrm>
            <a:off x="319097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7" name="Connecteur droit 5376"/>
          <xdr:cNvCxnSpPr/>
        </xdr:nvCxnSpPr>
        <xdr:spPr>
          <a:xfrm>
            <a:off x="3194999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8" name="Connecteur droit 5377"/>
          <xdr:cNvCxnSpPr/>
        </xdr:nvCxnSpPr>
        <xdr:spPr>
          <a:xfrm>
            <a:off x="3199019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9" name="Connecteur droit 5378"/>
          <xdr:cNvCxnSpPr/>
        </xdr:nvCxnSpPr>
        <xdr:spPr>
          <a:xfrm>
            <a:off x="3203038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0" name="Connecteur droit 5379"/>
          <xdr:cNvCxnSpPr/>
        </xdr:nvCxnSpPr>
        <xdr:spPr>
          <a:xfrm>
            <a:off x="32070579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1" name="Connecteur droit 5380"/>
          <xdr:cNvCxnSpPr/>
        </xdr:nvCxnSpPr>
        <xdr:spPr>
          <a:xfrm>
            <a:off x="3211077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2" name="Connecteur droit 5381"/>
          <xdr:cNvCxnSpPr/>
        </xdr:nvCxnSpPr>
        <xdr:spPr>
          <a:xfrm>
            <a:off x="3215097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3" name="Connecteur droit 5382"/>
          <xdr:cNvCxnSpPr/>
        </xdr:nvCxnSpPr>
        <xdr:spPr>
          <a:xfrm>
            <a:off x="3219116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4" name="Connecteur droit 5383"/>
          <xdr:cNvCxnSpPr/>
        </xdr:nvCxnSpPr>
        <xdr:spPr>
          <a:xfrm>
            <a:off x="32231363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5" name="Connecteur droit 5384"/>
          <xdr:cNvCxnSpPr/>
        </xdr:nvCxnSpPr>
        <xdr:spPr>
          <a:xfrm>
            <a:off x="3227155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6" name="Connecteur droit 5385"/>
          <xdr:cNvCxnSpPr/>
        </xdr:nvCxnSpPr>
        <xdr:spPr>
          <a:xfrm>
            <a:off x="3231175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7" name="Connecteur droit 5386"/>
          <xdr:cNvCxnSpPr/>
        </xdr:nvCxnSpPr>
        <xdr:spPr>
          <a:xfrm>
            <a:off x="3235194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8" name="Connecteur droit 5387"/>
          <xdr:cNvCxnSpPr/>
        </xdr:nvCxnSpPr>
        <xdr:spPr>
          <a:xfrm>
            <a:off x="3239214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89" name="Connecteur droit 5388"/>
          <xdr:cNvCxnSpPr/>
        </xdr:nvCxnSpPr>
        <xdr:spPr>
          <a:xfrm>
            <a:off x="3243234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0" name="Connecteur droit 5389"/>
          <xdr:cNvCxnSpPr/>
        </xdr:nvCxnSpPr>
        <xdr:spPr>
          <a:xfrm>
            <a:off x="3247253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1" name="Connecteur droit 5390"/>
          <xdr:cNvCxnSpPr/>
        </xdr:nvCxnSpPr>
        <xdr:spPr>
          <a:xfrm>
            <a:off x="3251273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2" name="Connecteur droit 5391"/>
          <xdr:cNvCxnSpPr/>
        </xdr:nvCxnSpPr>
        <xdr:spPr>
          <a:xfrm>
            <a:off x="3255292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3" name="Connecteur droit 5392"/>
          <xdr:cNvCxnSpPr/>
        </xdr:nvCxnSpPr>
        <xdr:spPr>
          <a:xfrm>
            <a:off x="3259312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4" name="Connecteur droit 5393"/>
          <xdr:cNvCxnSpPr/>
        </xdr:nvCxnSpPr>
        <xdr:spPr>
          <a:xfrm>
            <a:off x="3263331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5" name="Connecteur droit 5394"/>
          <xdr:cNvCxnSpPr/>
        </xdr:nvCxnSpPr>
        <xdr:spPr>
          <a:xfrm>
            <a:off x="3267351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6" name="Connecteur droit 5395"/>
          <xdr:cNvCxnSpPr/>
        </xdr:nvCxnSpPr>
        <xdr:spPr>
          <a:xfrm>
            <a:off x="3271370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7" name="Connecteur droit 5396"/>
          <xdr:cNvCxnSpPr/>
        </xdr:nvCxnSpPr>
        <xdr:spPr>
          <a:xfrm>
            <a:off x="3275390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8" name="Connecteur droit 5397"/>
          <xdr:cNvCxnSpPr/>
        </xdr:nvCxnSpPr>
        <xdr:spPr>
          <a:xfrm>
            <a:off x="3279409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99" name="Connecteur droit 5398"/>
          <xdr:cNvCxnSpPr/>
        </xdr:nvCxnSpPr>
        <xdr:spPr>
          <a:xfrm>
            <a:off x="3283429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0" name="Connecteur droit 5399"/>
          <xdr:cNvCxnSpPr/>
        </xdr:nvCxnSpPr>
        <xdr:spPr>
          <a:xfrm>
            <a:off x="32874490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1" name="Connecteur droit 5400"/>
          <xdr:cNvCxnSpPr/>
        </xdr:nvCxnSpPr>
        <xdr:spPr>
          <a:xfrm>
            <a:off x="3291468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2" name="Connecteur droit 5401"/>
          <xdr:cNvCxnSpPr/>
        </xdr:nvCxnSpPr>
        <xdr:spPr>
          <a:xfrm>
            <a:off x="3295488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3" name="Connecteur droit 5402"/>
          <xdr:cNvCxnSpPr/>
        </xdr:nvCxnSpPr>
        <xdr:spPr>
          <a:xfrm>
            <a:off x="3299507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4" name="Connecteur droit 5403"/>
          <xdr:cNvCxnSpPr/>
        </xdr:nvCxnSpPr>
        <xdr:spPr>
          <a:xfrm>
            <a:off x="3303527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5" name="Connecteur droit 5404"/>
          <xdr:cNvCxnSpPr/>
        </xdr:nvCxnSpPr>
        <xdr:spPr>
          <a:xfrm>
            <a:off x="33075466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6" name="Connecteur droit 5405"/>
          <xdr:cNvCxnSpPr/>
        </xdr:nvCxnSpPr>
        <xdr:spPr>
          <a:xfrm>
            <a:off x="3311566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7" name="Connecteur droit 5406"/>
          <xdr:cNvCxnSpPr/>
        </xdr:nvCxnSpPr>
        <xdr:spPr>
          <a:xfrm>
            <a:off x="3315585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8" name="Connecteur droit 5407"/>
          <xdr:cNvCxnSpPr/>
        </xdr:nvCxnSpPr>
        <xdr:spPr>
          <a:xfrm>
            <a:off x="3319605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09" name="Connecteur droit 5408"/>
          <xdr:cNvCxnSpPr/>
        </xdr:nvCxnSpPr>
        <xdr:spPr>
          <a:xfrm>
            <a:off x="33236250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0" name="Connecteur droit 5409"/>
          <xdr:cNvCxnSpPr/>
        </xdr:nvCxnSpPr>
        <xdr:spPr>
          <a:xfrm>
            <a:off x="3327644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1" name="Connecteur droit 5410"/>
          <xdr:cNvCxnSpPr/>
        </xdr:nvCxnSpPr>
        <xdr:spPr>
          <a:xfrm>
            <a:off x="3331663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2" name="Connecteur droit 5411"/>
          <xdr:cNvCxnSpPr/>
        </xdr:nvCxnSpPr>
        <xdr:spPr>
          <a:xfrm>
            <a:off x="3335683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3" name="Connecteur droit 5412"/>
          <xdr:cNvCxnSpPr/>
        </xdr:nvCxnSpPr>
        <xdr:spPr>
          <a:xfrm>
            <a:off x="3339703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4" name="Connecteur droit 5413"/>
          <xdr:cNvCxnSpPr/>
        </xdr:nvCxnSpPr>
        <xdr:spPr>
          <a:xfrm>
            <a:off x="33437227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5" name="Connecteur droit 5414"/>
          <xdr:cNvCxnSpPr/>
        </xdr:nvCxnSpPr>
        <xdr:spPr>
          <a:xfrm>
            <a:off x="33477423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6" name="Connecteur droit 5415"/>
          <xdr:cNvCxnSpPr/>
        </xdr:nvCxnSpPr>
        <xdr:spPr>
          <a:xfrm>
            <a:off x="33517619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7" name="Connecteur droit 5416"/>
          <xdr:cNvCxnSpPr/>
        </xdr:nvCxnSpPr>
        <xdr:spPr>
          <a:xfrm>
            <a:off x="3355781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8" name="Connecteur droit 5417"/>
          <xdr:cNvCxnSpPr/>
        </xdr:nvCxnSpPr>
        <xdr:spPr>
          <a:xfrm>
            <a:off x="33598008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19" name="Connecteur droit 5418"/>
          <xdr:cNvCxnSpPr/>
        </xdr:nvCxnSpPr>
        <xdr:spPr>
          <a:xfrm>
            <a:off x="33638204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0" name="Connecteur droit 5419"/>
          <xdr:cNvCxnSpPr/>
        </xdr:nvCxnSpPr>
        <xdr:spPr>
          <a:xfrm>
            <a:off x="33678400" y="535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1" name="Connecteur droit 5420"/>
          <xdr:cNvCxnSpPr/>
        </xdr:nvCxnSpPr>
        <xdr:spPr>
          <a:xfrm>
            <a:off x="33718596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2" name="Connecteur droit 5421"/>
          <xdr:cNvCxnSpPr/>
        </xdr:nvCxnSpPr>
        <xdr:spPr>
          <a:xfrm>
            <a:off x="33758792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3" name="Connecteur droit 5422"/>
          <xdr:cNvCxnSpPr/>
        </xdr:nvCxnSpPr>
        <xdr:spPr>
          <a:xfrm>
            <a:off x="33798985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4" name="Connecteur droit 5423"/>
          <xdr:cNvCxnSpPr/>
        </xdr:nvCxnSpPr>
        <xdr:spPr>
          <a:xfrm>
            <a:off x="33839181" y="535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5" name="Connecteur droit 5424"/>
          <xdr:cNvCxnSpPr/>
        </xdr:nvCxnSpPr>
        <xdr:spPr>
          <a:xfrm>
            <a:off x="33879377" y="535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6" name="Connecteur droit 5425"/>
          <xdr:cNvCxnSpPr/>
        </xdr:nvCxnSpPr>
        <xdr:spPr>
          <a:xfrm>
            <a:off x="31909798" y="5353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27" name="Connecteur droit 5426"/>
          <xdr:cNvCxnSpPr/>
        </xdr:nvCxnSpPr>
        <xdr:spPr>
          <a:xfrm>
            <a:off x="31909798" y="5353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28" name="Rectangle 5427"/>
          <xdr:cNvSpPr/>
        </xdr:nvSpPr>
        <xdr:spPr>
          <a:xfrm>
            <a:off x="31909798" y="535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5429" name="Rectangle 5428"/>
          <xdr:cNvSpPr/>
        </xdr:nvSpPr>
        <xdr:spPr>
          <a:xfrm>
            <a:off x="31909798" y="5353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1695450</xdr:colOff>
      <xdr:row>5</xdr:row>
      <xdr:rowOff>140970</xdr:rowOff>
    </xdr:to>
    <xdr:grpSp>
      <xdr:nvGrpSpPr>
        <xdr:cNvPr id="11897" name="SprkR6C35Shape"/>
        <xdr:cNvGrpSpPr/>
      </xdr:nvGrpSpPr>
      <xdr:grpSpPr>
        <a:xfrm>
          <a:off x="25617488" y="994728"/>
          <a:ext cx="1676400" cy="106680"/>
          <a:chOff x="25584150" y="996315"/>
          <a:chExt cx="1676400" cy="106680"/>
        </a:xfrm>
      </xdr:grpSpPr>
      <xdr:cxnSp macro="">
        <xdr:nvCxnSpPr>
          <xdr:cNvPr id="11891" name="Connecteur droit 11890"/>
          <xdr:cNvCxnSpPr/>
        </xdr:nvCxnSpPr>
        <xdr:spPr>
          <a:xfrm>
            <a:off x="25584150" y="1049655"/>
            <a:ext cx="1676400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92" name="Rectangle 11891"/>
          <xdr:cNvSpPr/>
        </xdr:nvSpPr>
        <xdr:spPr>
          <a:xfrm>
            <a:off x="26156896" y="996315"/>
            <a:ext cx="701319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893" name="Connecteur droit 11892"/>
          <xdr:cNvCxnSpPr/>
        </xdr:nvCxnSpPr>
        <xdr:spPr>
          <a:xfrm>
            <a:off x="26405074" y="996315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4" name="Connecteur droit 11893"/>
          <xdr:cNvCxnSpPr/>
        </xdr:nvCxnSpPr>
        <xdr:spPr>
          <a:xfrm>
            <a:off x="27260550" y="1028319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5" name="Connecteur droit 11894"/>
          <xdr:cNvCxnSpPr/>
        </xdr:nvCxnSpPr>
        <xdr:spPr>
          <a:xfrm>
            <a:off x="25584150" y="1028319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6" name="Connecteur droit 11895"/>
          <xdr:cNvCxnSpPr/>
        </xdr:nvCxnSpPr>
        <xdr:spPr>
          <a:xfrm>
            <a:off x="26474499" y="1017651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24</xdr:row>
      <xdr:rowOff>20637</xdr:rowOff>
    </xdr:from>
    <xdr:to>
      <xdr:col>41</xdr:col>
      <xdr:colOff>1976977</xdr:colOff>
      <xdr:row>24</xdr:row>
      <xdr:rowOff>173037</xdr:rowOff>
    </xdr:to>
    <xdr:grpSp>
      <xdr:nvGrpSpPr>
        <xdr:cNvPr id="5120" name="SprkR25C42Shape"/>
        <xdr:cNvGrpSpPr/>
      </xdr:nvGrpSpPr>
      <xdr:grpSpPr>
        <a:xfrm>
          <a:off x="32519398" y="4600575"/>
          <a:ext cx="1969579" cy="152400"/>
          <a:chOff x="32519398" y="4600575"/>
          <a:chExt cx="1969579" cy="152400"/>
        </a:xfrm>
      </xdr:grpSpPr>
      <xdr:cxnSp macro="">
        <xdr:nvCxnSpPr>
          <xdr:cNvPr id="2" name="Connecteur droit 1"/>
          <xdr:cNvCxnSpPr/>
        </xdr:nvCxnSpPr>
        <xdr:spPr>
          <a:xfrm>
            <a:off x="3251939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" name="Connecteur droit 2"/>
          <xdr:cNvCxnSpPr/>
        </xdr:nvCxnSpPr>
        <xdr:spPr>
          <a:xfrm>
            <a:off x="3255959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Connecteur droit 3"/>
          <xdr:cNvCxnSpPr/>
        </xdr:nvCxnSpPr>
        <xdr:spPr>
          <a:xfrm>
            <a:off x="3259979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Connecteur droit 4"/>
          <xdr:cNvCxnSpPr/>
        </xdr:nvCxnSpPr>
        <xdr:spPr>
          <a:xfrm>
            <a:off x="32639983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Connecteur droit 5"/>
          <xdr:cNvCxnSpPr/>
        </xdr:nvCxnSpPr>
        <xdr:spPr>
          <a:xfrm>
            <a:off x="32680179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eur droit 6"/>
          <xdr:cNvCxnSpPr/>
        </xdr:nvCxnSpPr>
        <xdr:spPr>
          <a:xfrm>
            <a:off x="3272037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Connecteur droit 7"/>
          <xdr:cNvCxnSpPr/>
        </xdr:nvCxnSpPr>
        <xdr:spPr>
          <a:xfrm>
            <a:off x="3276057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Connecteur droit 8"/>
          <xdr:cNvCxnSpPr/>
        </xdr:nvCxnSpPr>
        <xdr:spPr>
          <a:xfrm>
            <a:off x="3280076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Connecteur droit 9"/>
          <xdr:cNvCxnSpPr/>
        </xdr:nvCxnSpPr>
        <xdr:spPr>
          <a:xfrm>
            <a:off x="32840963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Connecteur droit 10"/>
          <xdr:cNvCxnSpPr/>
        </xdr:nvCxnSpPr>
        <xdr:spPr>
          <a:xfrm>
            <a:off x="3288115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Connecteur droit 11"/>
          <xdr:cNvCxnSpPr/>
        </xdr:nvCxnSpPr>
        <xdr:spPr>
          <a:xfrm>
            <a:off x="3292135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eur droit 12"/>
          <xdr:cNvCxnSpPr/>
        </xdr:nvCxnSpPr>
        <xdr:spPr>
          <a:xfrm>
            <a:off x="3296154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Connecteur droit 13"/>
          <xdr:cNvCxnSpPr/>
        </xdr:nvCxnSpPr>
        <xdr:spPr>
          <a:xfrm>
            <a:off x="3300174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Connecteur droit 14"/>
          <xdr:cNvCxnSpPr/>
        </xdr:nvCxnSpPr>
        <xdr:spPr>
          <a:xfrm>
            <a:off x="3304194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Connecteur droit 15"/>
          <xdr:cNvCxnSpPr/>
        </xdr:nvCxnSpPr>
        <xdr:spPr>
          <a:xfrm>
            <a:off x="3308213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Connecteur droit 16"/>
          <xdr:cNvCxnSpPr/>
        </xdr:nvCxnSpPr>
        <xdr:spPr>
          <a:xfrm>
            <a:off x="3312233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Connecteur droit 17"/>
          <xdr:cNvCxnSpPr/>
        </xdr:nvCxnSpPr>
        <xdr:spPr>
          <a:xfrm>
            <a:off x="3316252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Connecteur droit 18"/>
          <xdr:cNvCxnSpPr/>
        </xdr:nvCxnSpPr>
        <xdr:spPr>
          <a:xfrm>
            <a:off x="3320272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Connecteur droit 19"/>
          <xdr:cNvCxnSpPr/>
        </xdr:nvCxnSpPr>
        <xdr:spPr>
          <a:xfrm>
            <a:off x="3324291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Connecteur droit 20"/>
          <xdr:cNvCxnSpPr/>
        </xdr:nvCxnSpPr>
        <xdr:spPr>
          <a:xfrm>
            <a:off x="3328311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Connecteur droit 21"/>
          <xdr:cNvCxnSpPr/>
        </xdr:nvCxnSpPr>
        <xdr:spPr>
          <a:xfrm>
            <a:off x="3332330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Connecteur droit 22"/>
          <xdr:cNvCxnSpPr/>
        </xdr:nvCxnSpPr>
        <xdr:spPr>
          <a:xfrm>
            <a:off x="3336350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necteur droit 23"/>
          <xdr:cNvCxnSpPr/>
        </xdr:nvCxnSpPr>
        <xdr:spPr>
          <a:xfrm>
            <a:off x="3340369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Connecteur droit 24"/>
          <xdr:cNvCxnSpPr/>
        </xdr:nvCxnSpPr>
        <xdr:spPr>
          <a:xfrm>
            <a:off x="3344389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Connecteur droit 25"/>
          <xdr:cNvCxnSpPr/>
        </xdr:nvCxnSpPr>
        <xdr:spPr>
          <a:xfrm>
            <a:off x="33484090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Connecteur droit 26"/>
          <xdr:cNvCxnSpPr/>
        </xdr:nvCxnSpPr>
        <xdr:spPr>
          <a:xfrm>
            <a:off x="3352428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Connecteur droit 27"/>
          <xdr:cNvCxnSpPr/>
        </xdr:nvCxnSpPr>
        <xdr:spPr>
          <a:xfrm>
            <a:off x="3356448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necteur droit 28"/>
          <xdr:cNvCxnSpPr/>
        </xdr:nvCxnSpPr>
        <xdr:spPr>
          <a:xfrm>
            <a:off x="3360467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Connecteur droit 29"/>
          <xdr:cNvCxnSpPr/>
        </xdr:nvCxnSpPr>
        <xdr:spPr>
          <a:xfrm>
            <a:off x="3364487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Connecteur droit 30"/>
          <xdr:cNvCxnSpPr/>
        </xdr:nvCxnSpPr>
        <xdr:spPr>
          <a:xfrm>
            <a:off x="33685066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6" name="Connecteur droit 5095"/>
          <xdr:cNvCxnSpPr/>
        </xdr:nvCxnSpPr>
        <xdr:spPr>
          <a:xfrm>
            <a:off x="3372526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7" name="Connecteur droit 5096"/>
          <xdr:cNvCxnSpPr/>
        </xdr:nvCxnSpPr>
        <xdr:spPr>
          <a:xfrm>
            <a:off x="3376545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8" name="Connecteur droit 5097"/>
          <xdr:cNvCxnSpPr/>
        </xdr:nvCxnSpPr>
        <xdr:spPr>
          <a:xfrm>
            <a:off x="3380565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9" name="Connecteur droit 5098"/>
          <xdr:cNvCxnSpPr/>
        </xdr:nvCxnSpPr>
        <xdr:spPr>
          <a:xfrm>
            <a:off x="33845850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0" name="Connecteur droit 5099"/>
          <xdr:cNvCxnSpPr/>
        </xdr:nvCxnSpPr>
        <xdr:spPr>
          <a:xfrm>
            <a:off x="3388604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1" name="Connecteur droit 5100"/>
          <xdr:cNvCxnSpPr/>
        </xdr:nvCxnSpPr>
        <xdr:spPr>
          <a:xfrm>
            <a:off x="3392623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2" name="Connecteur droit 5101"/>
          <xdr:cNvCxnSpPr/>
        </xdr:nvCxnSpPr>
        <xdr:spPr>
          <a:xfrm>
            <a:off x="3396643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3" name="Connecteur droit 5102"/>
          <xdr:cNvCxnSpPr/>
        </xdr:nvCxnSpPr>
        <xdr:spPr>
          <a:xfrm>
            <a:off x="3400663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4" name="Connecteur droit 5103"/>
          <xdr:cNvCxnSpPr/>
        </xdr:nvCxnSpPr>
        <xdr:spPr>
          <a:xfrm>
            <a:off x="34046827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5" name="Connecteur droit 5104"/>
          <xdr:cNvCxnSpPr/>
        </xdr:nvCxnSpPr>
        <xdr:spPr>
          <a:xfrm>
            <a:off x="34087023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6" name="Connecteur droit 5105"/>
          <xdr:cNvCxnSpPr/>
        </xdr:nvCxnSpPr>
        <xdr:spPr>
          <a:xfrm>
            <a:off x="34127219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7" name="Connecteur droit 5106"/>
          <xdr:cNvCxnSpPr/>
        </xdr:nvCxnSpPr>
        <xdr:spPr>
          <a:xfrm>
            <a:off x="3416741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8" name="Connecteur droit 5107"/>
          <xdr:cNvCxnSpPr/>
        </xdr:nvCxnSpPr>
        <xdr:spPr>
          <a:xfrm>
            <a:off x="34207608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9" name="Connecteur droit 5108"/>
          <xdr:cNvCxnSpPr/>
        </xdr:nvCxnSpPr>
        <xdr:spPr>
          <a:xfrm>
            <a:off x="34247804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0" name="Connecteur droit 5109"/>
          <xdr:cNvCxnSpPr/>
        </xdr:nvCxnSpPr>
        <xdr:spPr>
          <a:xfrm>
            <a:off x="34288000" y="460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1" name="Connecteur droit 5110"/>
          <xdr:cNvCxnSpPr/>
        </xdr:nvCxnSpPr>
        <xdr:spPr>
          <a:xfrm>
            <a:off x="34328196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2" name="Connecteur droit 5111"/>
          <xdr:cNvCxnSpPr/>
        </xdr:nvCxnSpPr>
        <xdr:spPr>
          <a:xfrm>
            <a:off x="34368392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3" name="Connecteur droit 5112"/>
          <xdr:cNvCxnSpPr/>
        </xdr:nvCxnSpPr>
        <xdr:spPr>
          <a:xfrm>
            <a:off x="34408585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4" name="Connecteur droit 5113"/>
          <xdr:cNvCxnSpPr/>
        </xdr:nvCxnSpPr>
        <xdr:spPr>
          <a:xfrm>
            <a:off x="34448781" y="460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5" name="Connecteur droit 5114"/>
          <xdr:cNvCxnSpPr/>
        </xdr:nvCxnSpPr>
        <xdr:spPr>
          <a:xfrm>
            <a:off x="34488977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6" name="Connecteur droit 5115"/>
          <xdr:cNvCxnSpPr/>
        </xdr:nvCxnSpPr>
        <xdr:spPr>
          <a:xfrm>
            <a:off x="32519398" y="4600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7" name="Connecteur droit 5116"/>
          <xdr:cNvCxnSpPr/>
        </xdr:nvCxnSpPr>
        <xdr:spPr>
          <a:xfrm>
            <a:off x="32519398" y="460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18" name="Rectangle 5117"/>
          <xdr:cNvSpPr/>
        </xdr:nvSpPr>
        <xdr:spPr>
          <a:xfrm>
            <a:off x="32519398" y="460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119" name="Rectangle 5118"/>
          <xdr:cNvSpPr/>
        </xdr:nvSpPr>
        <xdr:spPr>
          <a:xfrm>
            <a:off x="32519398" y="460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</xdr:grpSp>
    <xdr:clientData/>
  </xdr:twoCellAnchor>
  <xdr:twoCellAnchor>
    <xdr:from>
      <xdr:col>41</xdr:col>
      <xdr:colOff>392106</xdr:colOff>
      <xdr:row>19</xdr:row>
      <xdr:rowOff>35877</xdr:rowOff>
    </xdr:from>
    <xdr:to>
      <xdr:col>41</xdr:col>
      <xdr:colOff>936296</xdr:colOff>
      <xdr:row>19</xdr:row>
      <xdr:rowOff>142557</xdr:rowOff>
    </xdr:to>
    <xdr:grpSp>
      <xdr:nvGrpSpPr>
        <xdr:cNvPr id="5127" name="SprkR20C42Shape"/>
        <xdr:cNvGrpSpPr/>
      </xdr:nvGrpSpPr>
      <xdr:grpSpPr>
        <a:xfrm>
          <a:off x="32904106" y="3663315"/>
          <a:ext cx="544190" cy="106680"/>
          <a:chOff x="32904106" y="3663315"/>
          <a:chExt cx="544190" cy="106680"/>
        </a:xfrm>
      </xdr:grpSpPr>
      <xdr:cxnSp macro="">
        <xdr:nvCxnSpPr>
          <xdr:cNvPr id="5121" name="Connecteur droit 5120"/>
          <xdr:cNvCxnSpPr/>
        </xdr:nvCxnSpPr>
        <xdr:spPr>
          <a:xfrm>
            <a:off x="32904106" y="3716655"/>
            <a:ext cx="54419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22" name="Rectangle 5121"/>
          <xdr:cNvSpPr/>
        </xdr:nvSpPr>
        <xdr:spPr>
          <a:xfrm>
            <a:off x="33038213" y="3663315"/>
            <a:ext cx="18391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23" name="Connecteur droit 5122"/>
          <xdr:cNvCxnSpPr/>
        </xdr:nvCxnSpPr>
        <xdr:spPr>
          <a:xfrm>
            <a:off x="33099930" y="3663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4" name="Connecteur droit 5123"/>
          <xdr:cNvCxnSpPr/>
        </xdr:nvCxnSpPr>
        <xdr:spPr>
          <a:xfrm>
            <a:off x="33448296" y="3695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5" name="Connecteur droit 5124"/>
          <xdr:cNvCxnSpPr/>
        </xdr:nvCxnSpPr>
        <xdr:spPr>
          <a:xfrm>
            <a:off x="32904106" y="3695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6" name="Connecteur droit 5125"/>
          <xdr:cNvCxnSpPr/>
        </xdr:nvCxnSpPr>
        <xdr:spPr>
          <a:xfrm>
            <a:off x="33146305" y="3684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14</xdr:row>
      <xdr:rowOff>35877</xdr:rowOff>
    </xdr:from>
    <xdr:to>
      <xdr:col>41</xdr:col>
      <xdr:colOff>1997075</xdr:colOff>
      <xdr:row>14</xdr:row>
      <xdr:rowOff>142557</xdr:rowOff>
    </xdr:to>
    <xdr:grpSp>
      <xdr:nvGrpSpPr>
        <xdr:cNvPr id="5134" name="SprkR15C42Shape"/>
        <xdr:cNvGrpSpPr/>
      </xdr:nvGrpSpPr>
      <xdr:grpSpPr>
        <a:xfrm>
          <a:off x="32499300" y="2710815"/>
          <a:ext cx="2009775" cy="106680"/>
          <a:chOff x="32499300" y="2710815"/>
          <a:chExt cx="2009775" cy="106680"/>
        </a:xfrm>
      </xdr:grpSpPr>
      <xdr:cxnSp macro="">
        <xdr:nvCxnSpPr>
          <xdr:cNvPr id="5128" name="Connecteur droit 5127"/>
          <xdr:cNvCxnSpPr/>
        </xdr:nvCxnSpPr>
        <xdr:spPr>
          <a:xfrm>
            <a:off x="32499300" y="2764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29" name="Rectangle 5128"/>
          <xdr:cNvSpPr/>
        </xdr:nvSpPr>
        <xdr:spPr>
          <a:xfrm>
            <a:off x="32982145" y="2710815"/>
            <a:ext cx="103220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30" name="Connecteur droit 5129"/>
          <xdr:cNvCxnSpPr/>
        </xdr:nvCxnSpPr>
        <xdr:spPr>
          <a:xfrm>
            <a:off x="33302606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1" name="Connecteur droit 5130"/>
          <xdr:cNvCxnSpPr/>
        </xdr:nvCxnSpPr>
        <xdr:spPr>
          <a:xfrm>
            <a:off x="34509075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2" name="Connecteur droit 5131"/>
          <xdr:cNvCxnSpPr/>
        </xdr:nvCxnSpPr>
        <xdr:spPr>
          <a:xfrm>
            <a:off x="3249930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3" name="Connecteur droit 5132"/>
          <xdr:cNvCxnSpPr/>
        </xdr:nvCxnSpPr>
        <xdr:spPr>
          <a:xfrm>
            <a:off x="33452532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8</xdr:row>
      <xdr:rowOff>20637</xdr:rowOff>
    </xdr:from>
    <xdr:to>
      <xdr:col>41</xdr:col>
      <xdr:colOff>1976977</xdr:colOff>
      <xdr:row>8</xdr:row>
      <xdr:rowOff>173037</xdr:rowOff>
    </xdr:to>
    <xdr:grpSp>
      <xdr:nvGrpSpPr>
        <xdr:cNvPr id="12927" name="SprkR9C42Shape"/>
        <xdr:cNvGrpSpPr/>
      </xdr:nvGrpSpPr>
      <xdr:grpSpPr>
        <a:xfrm>
          <a:off x="32519398" y="1552575"/>
          <a:ext cx="1969579" cy="152400"/>
          <a:chOff x="32519398" y="1552575"/>
          <a:chExt cx="1969579" cy="152400"/>
        </a:xfrm>
      </xdr:grpSpPr>
      <xdr:cxnSp macro="">
        <xdr:nvCxnSpPr>
          <xdr:cNvPr id="5135" name="Connecteur droit 5134"/>
          <xdr:cNvCxnSpPr/>
        </xdr:nvCxnSpPr>
        <xdr:spPr>
          <a:xfrm>
            <a:off x="3251939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6" name="Connecteur droit 5135"/>
          <xdr:cNvCxnSpPr/>
        </xdr:nvCxnSpPr>
        <xdr:spPr>
          <a:xfrm>
            <a:off x="3255959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7" name="Connecteur droit 5136"/>
          <xdr:cNvCxnSpPr/>
        </xdr:nvCxnSpPr>
        <xdr:spPr>
          <a:xfrm>
            <a:off x="3259979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8" name="Connecteur droit 5137"/>
          <xdr:cNvCxnSpPr/>
        </xdr:nvCxnSpPr>
        <xdr:spPr>
          <a:xfrm>
            <a:off x="32639983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9" name="Connecteur droit 5138"/>
          <xdr:cNvCxnSpPr/>
        </xdr:nvCxnSpPr>
        <xdr:spPr>
          <a:xfrm>
            <a:off x="32680179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0" name="Connecteur droit 5139"/>
          <xdr:cNvCxnSpPr/>
        </xdr:nvCxnSpPr>
        <xdr:spPr>
          <a:xfrm>
            <a:off x="3272037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1" name="Connecteur droit 5140"/>
          <xdr:cNvCxnSpPr/>
        </xdr:nvCxnSpPr>
        <xdr:spPr>
          <a:xfrm>
            <a:off x="3276057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2" name="Connecteur droit 5141"/>
          <xdr:cNvCxnSpPr/>
        </xdr:nvCxnSpPr>
        <xdr:spPr>
          <a:xfrm>
            <a:off x="3280076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3" name="Connecteur droit 5142"/>
          <xdr:cNvCxnSpPr/>
        </xdr:nvCxnSpPr>
        <xdr:spPr>
          <a:xfrm>
            <a:off x="32840963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4" name="Connecteur droit 5143"/>
          <xdr:cNvCxnSpPr/>
        </xdr:nvCxnSpPr>
        <xdr:spPr>
          <a:xfrm>
            <a:off x="3288115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5" name="Connecteur droit 5144"/>
          <xdr:cNvCxnSpPr/>
        </xdr:nvCxnSpPr>
        <xdr:spPr>
          <a:xfrm>
            <a:off x="3292135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6" name="Connecteur droit 5145"/>
          <xdr:cNvCxnSpPr/>
        </xdr:nvCxnSpPr>
        <xdr:spPr>
          <a:xfrm>
            <a:off x="3296154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7" name="Connecteur droit 5146"/>
          <xdr:cNvCxnSpPr/>
        </xdr:nvCxnSpPr>
        <xdr:spPr>
          <a:xfrm>
            <a:off x="3300174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8" name="Connecteur droit 5147"/>
          <xdr:cNvCxnSpPr/>
        </xdr:nvCxnSpPr>
        <xdr:spPr>
          <a:xfrm>
            <a:off x="3304194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9" name="Connecteur droit 5148"/>
          <xdr:cNvCxnSpPr/>
        </xdr:nvCxnSpPr>
        <xdr:spPr>
          <a:xfrm>
            <a:off x="3308213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0" name="Connecteur droit 5149"/>
          <xdr:cNvCxnSpPr/>
        </xdr:nvCxnSpPr>
        <xdr:spPr>
          <a:xfrm>
            <a:off x="3312233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0" name="Connecteur droit 5219"/>
          <xdr:cNvCxnSpPr/>
        </xdr:nvCxnSpPr>
        <xdr:spPr>
          <a:xfrm>
            <a:off x="3316252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1" name="Connecteur droit 5220"/>
          <xdr:cNvCxnSpPr/>
        </xdr:nvCxnSpPr>
        <xdr:spPr>
          <a:xfrm>
            <a:off x="3320272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2" name="Connecteur droit 5221"/>
          <xdr:cNvCxnSpPr/>
        </xdr:nvCxnSpPr>
        <xdr:spPr>
          <a:xfrm>
            <a:off x="3324291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3" name="Connecteur droit 5222"/>
          <xdr:cNvCxnSpPr/>
        </xdr:nvCxnSpPr>
        <xdr:spPr>
          <a:xfrm>
            <a:off x="3328311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4" name="Connecteur droit 5223"/>
          <xdr:cNvCxnSpPr/>
        </xdr:nvCxnSpPr>
        <xdr:spPr>
          <a:xfrm>
            <a:off x="3332330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5" name="Connecteur droit 5224"/>
          <xdr:cNvCxnSpPr/>
        </xdr:nvCxnSpPr>
        <xdr:spPr>
          <a:xfrm>
            <a:off x="3336350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6" name="Connecteur droit 5225"/>
          <xdr:cNvCxnSpPr/>
        </xdr:nvCxnSpPr>
        <xdr:spPr>
          <a:xfrm>
            <a:off x="3340369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7" name="Connecteur droit 5226"/>
          <xdr:cNvCxnSpPr/>
        </xdr:nvCxnSpPr>
        <xdr:spPr>
          <a:xfrm>
            <a:off x="3344389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8" name="Connecteur droit 5227"/>
          <xdr:cNvCxnSpPr/>
        </xdr:nvCxnSpPr>
        <xdr:spPr>
          <a:xfrm>
            <a:off x="33484090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9" name="Connecteur droit 5228"/>
          <xdr:cNvCxnSpPr/>
        </xdr:nvCxnSpPr>
        <xdr:spPr>
          <a:xfrm>
            <a:off x="3352428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0" name="Connecteur droit 5229"/>
          <xdr:cNvCxnSpPr/>
        </xdr:nvCxnSpPr>
        <xdr:spPr>
          <a:xfrm>
            <a:off x="3356448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1" name="Connecteur droit 5230"/>
          <xdr:cNvCxnSpPr/>
        </xdr:nvCxnSpPr>
        <xdr:spPr>
          <a:xfrm>
            <a:off x="3360467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2" name="Connecteur droit 5231"/>
          <xdr:cNvCxnSpPr/>
        </xdr:nvCxnSpPr>
        <xdr:spPr>
          <a:xfrm>
            <a:off x="3364487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3" name="Connecteur droit 5232"/>
          <xdr:cNvCxnSpPr/>
        </xdr:nvCxnSpPr>
        <xdr:spPr>
          <a:xfrm>
            <a:off x="33685066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4" name="Connecteur droit 5233"/>
          <xdr:cNvCxnSpPr/>
        </xdr:nvCxnSpPr>
        <xdr:spPr>
          <a:xfrm>
            <a:off x="3372526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5" name="Connecteur droit 5234"/>
          <xdr:cNvCxnSpPr/>
        </xdr:nvCxnSpPr>
        <xdr:spPr>
          <a:xfrm>
            <a:off x="3376545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6" name="Connecteur droit 5235"/>
          <xdr:cNvCxnSpPr/>
        </xdr:nvCxnSpPr>
        <xdr:spPr>
          <a:xfrm>
            <a:off x="3380565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7" name="Connecteur droit 5236"/>
          <xdr:cNvCxnSpPr/>
        </xdr:nvCxnSpPr>
        <xdr:spPr>
          <a:xfrm>
            <a:off x="33845850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8" name="Connecteur droit 5237"/>
          <xdr:cNvCxnSpPr/>
        </xdr:nvCxnSpPr>
        <xdr:spPr>
          <a:xfrm>
            <a:off x="3388604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9" name="Connecteur droit 5238"/>
          <xdr:cNvCxnSpPr/>
        </xdr:nvCxnSpPr>
        <xdr:spPr>
          <a:xfrm>
            <a:off x="3392623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0" name="Connecteur droit 5239"/>
          <xdr:cNvCxnSpPr/>
        </xdr:nvCxnSpPr>
        <xdr:spPr>
          <a:xfrm>
            <a:off x="3396643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1" name="Connecteur droit 5240"/>
          <xdr:cNvCxnSpPr/>
        </xdr:nvCxnSpPr>
        <xdr:spPr>
          <a:xfrm>
            <a:off x="3400663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2" name="Connecteur droit 5241"/>
          <xdr:cNvCxnSpPr/>
        </xdr:nvCxnSpPr>
        <xdr:spPr>
          <a:xfrm>
            <a:off x="34046827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3" name="Connecteur droit 5242"/>
          <xdr:cNvCxnSpPr/>
        </xdr:nvCxnSpPr>
        <xdr:spPr>
          <a:xfrm>
            <a:off x="34087023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4" name="Connecteur droit 5243"/>
          <xdr:cNvCxnSpPr/>
        </xdr:nvCxnSpPr>
        <xdr:spPr>
          <a:xfrm>
            <a:off x="34127219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5" name="Connecteur droit 5244"/>
          <xdr:cNvCxnSpPr/>
        </xdr:nvCxnSpPr>
        <xdr:spPr>
          <a:xfrm>
            <a:off x="3416741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6" name="Connecteur droit 5245"/>
          <xdr:cNvCxnSpPr/>
        </xdr:nvCxnSpPr>
        <xdr:spPr>
          <a:xfrm>
            <a:off x="34207608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7" name="Connecteur droit 5246"/>
          <xdr:cNvCxnSpPr/>
        </xdr:nvCxnSpPr>
        <xdr:spPr>
          <a:xfrm>
            <a:off x="34247804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7" name="Connecteur droit 12916"/>
          <xdr:cNvCxnSpPr/>
        </xdr:nvCxnSpPr>
        <xdr:spPr>
          <a:xfrm>
            <a:off x="34288000" y="155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8" name="Connecteur droit 12917"/>
          <xdr:cNvCxnSpPr/>
        </xdr:nvCxnSpPr>
        <xdr:spPr>
          <a:xfrm>
            <a:off x="34328196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19" name="Connecteur droit 12918"/>
          <xdr:cNvCxnSpPr/>
        </xdr:nvCxnSpPr>
        <xdr:spPr>
          <a:xfrm>
            <a:off x="34368392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0" name="Connecteur droit 12919"/>
          <xdr:cNvCxnSpPr/>
        </xdr:nvCxnSpPr>
        <xdr:spPr>
          <a:xfrm>
            <a:off x="34408585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1" name="Connecteur droit 12920"/>
          <xdr:cNvCxnSpPr/>
        </xdr:nvCxnSpPr>
        <xdr:spPr>
          <a:xfrm>
            <a:off x="34448781" y="155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2" name="Connecteur droit 12921"/>
          <xdr:cNvCxnSpPr/>
        </xdr:nvCxnSpPr>
        <xdr:spPr>
          <a:xfrm>
            <a:off x="34488977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3" name="Connecteur droit 12922"/>
          <xdr:cNvCxnSpPr/>
        </xdr:nvCxnSpPr>
        <xdr:spPr>
          <a:xfrm>
            <a:off x="32519398" y="1552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24" name="Connecteur droit 12923"/>
          <xdr:cNvCxnSpPr/>
        </xdr:nvCxnSpPr>
        <xdr:spPr>
          <a:xfrm>
            <a:off x="32519398" y="155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25" name="Rectangle 12924"/>
          <xdr:cNvSpPr/>
        </xdr:nvSpPr>
        <xdr:spPr>
          <a:xfrm>
            <a:off x="32519398" y="155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2926" name="Rectangle 12925"/>
          <xdr:cNvSpPr/>
        </xdr:nvSpPr>
        <xdr:spPr>
          <a:xfrm>
            <a:off x="32519398" y="155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970958</xdr:colOff>
      <xdr:row>3</xdr:row>
      <xdr:rowOff>35877</xdr:rowOff>
    </xdr:from>
    <xdr:to>
      <xdr:col>41</xdr:col>
      <xdr:colOff>1780053</xdr:colOff>
      <xdr:row>3</xdr:row>
      <xdr:rowOff>142557</xdr:rowOff>
    </xdr:to>
    <xdr:grpSp>
      <xdr:nvGrpSpPr>
        <xdr:cNvPr id="5350" name="SprkR4C42Shape"/>
        <xdr:cNvGrpSpPr/>
      </xdr:nvGrpSpPr>
      <xdr:grpSpPr>
        <a:xfrm>
          <a:off x="33482958" y="615315"/>
          <a:ext cx="809095" cy="106680"/>
          <a:chOff x="33482958" y="615315"/>
          <a:chExt cx="809095" cy="106680"/>
        </a:xfrm>
      </xdr:grpSpPr>
      <xdr:cxnSp macro="">
        <xdr:nvCxnSpPr>
          <xdr:cNvPr id="5344" name="Connecteur droit 5343"/>
          <xdr:cNvCxnSpPr/>
        </xdr:nvCxnSpPr>
        <xdr:spPr>
          <a:xfrm>
            <a:off x="33482958" y="668655"/>
            <a:ext cx="8090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45" name="Rectangle 5344"/>
          <xdr:cNvSpPr/>
        </xdr:nvSpPr>
        <xdr:spPr>
          <a:xfrm>
            <a:off x="33573014" y="615315"/>
            <a:ext cx="1201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46" name="Connecteur droit 5345"/>
          <xdr:cNvCxnSpPr/>
        </xdr:nvCxnSpPr>
        <xdr:spPr>
          <a:xfrm>
            <a:off x="33589007" y="61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7" name="Connecteur droit 5346"/>
          <xdr:cNvCxnSpPr/>
        </xdr:nvCxnSpPr>
        <xdr:spPr>
          <a:xfrm>
            <a:off x="34292053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8" name="Connecteur droit 5347"/>
          <xdr:cNvCxnSpPr/>
        </xdr:nvCxnSpPr>
        <xdr:spPr>
          <a:xfrm>
            <a:off x="33482958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9" name="Connecteur droit 5348"/>
          <xdr:cNvCxnSpPr/>
        </xdr:nvCxnSpPr>
        <xdr:spPr>
          <a:xfrm>
            <a:off x="33701614" y="63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20</xdr:row>
      <xdr:rowOff>35877</xdr:rowOff>
    </xdr:from>
    <xdr:to>
      <xdr:col>37</xdr:col>
      <xdr:colOff>1665287</xdr:colOff>
      <xdr:row>20</xdr:row>
      <xdr:rowOff>142557</xdr:rowOff>
    </xdr:to>
    <xdr:grpSp>
      <xdr:nvGrpSpPr>
        <xdr:cNvPr id="5357" name="SprkR21C38Shape"/>
        <xdr:cNvGrpSpPr/>
      </xdr:nvGrpSpPr>
      <xdr:grpSpPr>
        <a:xfrm>
          <a:off x="28365450" y="3853815"/>
          <a:ext cx="1676400" cy="106680"/>
          <a:chOff x="28365450" y="3853815"/>
          <a:chExt cx="1676400" cy="106680"/>
        </a:xfrm>
      </xdr:grpSpPr>
      <xdr:cxnSp macro="">
        <xdr:nvCxnSpPr>
          <xdr:cNvPr id="5351" name="Connecteur droit 5350"/>
          <xdr:cNvCxnSpPr/>
        </xdr:nvCxnSpPr>
        <xdr:spPr>
          <a:xfrm>
            <a:off x="28365450" y="3907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2" name="Rectangle 5351"/>
          <xdr:cNvSpPr/>
        </xdr:nvSpPr>
        <xdr:spPr>
          <a:xfrm>
            <a:off x="28617379" y="3853815"/>
            <a:ext cx="59974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53" name="Connecteur droit 5352"/>
          <xdr:cNvCxnSpPr/>
        </xdr:nvCxnSpPr>
        <xdr:spPr>
          <a:xfrm>
            <a:off x="28760837" y="3853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4" name="Connecteur droit 5353"/>
          <xdr:cNvCxnSpPr/>
        </xdr:nvCxnSpPr>
        <xdr:spPr>
          <a:xfrm>
            <a:off x="300418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5" name="Connecteur droit 5354"/>
          <xdr:cNvCxnSpPr/>
        </xdr:nvCxnSpPr>
        <xdr:spPr>
          <a:xfrm>
            <a:off x="283654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6" name="Connecteur droit 5355"/>
          <xdr:cNvCxnSpPr/>
        </xdr:nvCxnSpPr>
        <xdr:spPr>
          <a:xfrm>
            <a:off x="28927540" y="3875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17</xdr:row>
      <xdr:rowOff>35877</xdr:rowOff>
    </xdr:from>
    <xdr:to>
      <xdr:col>37</xdr:col>
      <xdr:colOff>1665287</xdr:colOff>
      <xdr:row>17</xdr:row>
      <xdr:rowOff>142557</xdr:rowOff>
    </xdr:to>
    <xdr:grpSp>
      <xdr:nvGrpSpPr>
        <xdr:cNvPr id="5433" name="SprkR18C38Shape"/>
        <xdr:cNvGrpSpPr/>
      </xdr:nvGrpSpPr>
      <xdr:grpSpPr>
        <a:xfrm>
          <a:off x="28365450" y="3282315"/>
          <a:ext cx="1676400" cy="106680"/>
          <a:chOff x="28365450" y="3282315"/>
          <a:chExt cx="1676400" cy="106680"/>
        </a:xfrm>
      </xdr:grpSpPr>
      <xdr:cxnSp macro="">
        <xdr:nvCxnSpPr>
          <xdr:cNvPr id="5358" name="Connecteur droit 5357"/>
          <xdr:cNvCxnSpPr/>
        </xdr:nvCxnSpPr>
        <xdr:spPr>
          <a:xfrm>
            <a:off x="28365450" y="3335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9" name="Rectangle 5358"/>
          <xdr:cNvSpPr/>
        </xdr:nvSpPr>
        <xdr:spPr>
          <a:xfrm>
            <a:off x="28832730" y="3282315"/>
            <a:ext cx="6594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0" name="Connecteur droit 5359"/>
          <xdr:cNvCxnSpPr/>
        </xdr:nvCxnSpPr>
        <xdr:spPr>
          <a:xfrm>
            <a:off x="29004037" y="3282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1" name="Connecteur droit 5360"/>
          <xdr:cNvCxnSpPr/>
        </xdr:nvCxnSpPr>
        <xdr:spPr>
          <a:xfrm>
            <a:off x="300418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1" name="Connecteur droit 5430"/>
          <xdr:cNvCxnSpPr/>
        </xdr:nvCxnSpPr>
        <xdr:spPr>
          <a:xfrm>
            <a:off x="283654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2" name="Connecteur droit 5431"/>
          <xdr:cNvCxnSpPr/>
        </xdr:nvCxnSpPr>
        <xdr:spPr>
          <a:xfrm>
            <a:off x="29138169" y="3303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14</xdr:row>
      <xdr:rowOff>35877</xdr:rowOff>
    </xdr:from>
    <xdr:to>
      <xdr:col>37</xdr:col>
      <xdr:colOff>1665287</xdr:colOff>
      <xdr:row>14</xdr:row>
      <xdr:rowOff>142557</xdr:rowOff>
    </xdr:to>
    <xdr:grpSp>
      <xdr:nvGrpSpPr>
        <xdr:cNvPr id="10594" name="SprkR15C38Shape"/>
        <xdr:cNvGrpSpPr/>
      </xdr:nvGrpSpPr>
      <xdr:grpSpPr>
        <a:xfrm>
          <a:off x="28365450" y="2710815"/>
          <a:ext cx="1676400" cy="106680"/>
          <a:chOff x="28365450" y="2710815"/>
          <a:chExt cx="1676400" cy="106680"/>
        </a:xfrm>
      </xdr:grpSpPr>
      <xdr:cxnSp macro="">
        <xdr:nvCxnSpPr>
          <xdr:cNvPr id="5434" name="Connecteur droit 5433"/>
          <xdr:cNvCxnSpPr/>
        </xdr:nvCxnSpPr>
        <xdr:spPr>
          <a:xfrm>
            <a:off x="28365450" y="2764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35" name="Rectangle 5434"/>
          <xdr:cNvSpPr/>
        </xdr:nvSpPr>
        <xdr:spPr>
          <a:xfrm>
            <a:off x="28778566" y="2710815"/>
            <a:ext cx="56656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436" name="Connecteur droit 5435"/>
          <xdr:cNvCxnSpPr/>
        </xdr:nvCxnSpPr>
        <xdr:spPr>
          <a:xfrm>
            <a:off x="28968691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7" name="Connecteur droit 5436"/>
          <xdr:cNvCxnSpPr/>
        </xdr:nvCxnSpPr>
        <xdr:spPr>
          <a:xfrm>
            <a:off x="300418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8" name="Connecteur droit 5437"/>
          <xdr:cNvCxnSpPr/>
        </xdr:nvCxnSpPr>
        <xdr:spPr>
          <a:xfrm>
            <a:off x="283654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9" name="Connecteur droit 5438"/>
          <xdr:cNvCxnSpPr/>
        </xdr:nvCxnSpPr>
        <xdr:spPr>
          <a:xfrm>
            <a:off x="29111553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11</xdr:row>
      <xdr:rowOff>35877</xdr:rowOff>
    </xdr:from>
    <xdr:to>
      <xdr:col>37</xdr:col>
      <xdr:colOff>1665287</xdr:colOff>
      <xdr:row>11</xdr:row>
      <xdr:rowOff>142557</xdr:rowOff>
    </xdr:to>
    <xdr:grpSp>
      <xdr:nvGrpSpPr>
        <xdr:cNvPr id="10601" name="SprkR12C38Shape"/>
        <xdr:cNvGrpSpPr/>
      </xdr:nvGrpSpPr>
      <xdr:grpSpPr>
        <a:xfrm>
          <a:off x="28365450" y="2139315"/>
          <a:ext cx="1676400" cy="106680"/>
          <a:chOff x="28365450" y="2139315"/>
          <a:chExt cx="1676400" cy="106680"/>
        </a:xfrm>
      </xdr:grpSpPr>
      <xdr:cxnSp macro="">
        <xdr:nvCxnSpPr>
          <xdr:cNvPr id="10595" name="Connecteur droit 10594"/>
          <xdr:cNvCxnSpPr/>
        </xdr:nvCxnSpPr>
        <xdr:spPr>
          <a:xfrm>
            <a:off x="28365450" y="2192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596" name="Rectangle 10595"/>
          <xdr:cNvSpPr/>
        </xdr:nvSpPr>
        <xdr:spPr>
          <a:xfrm>
            <a:off x="28907473" y="2139315"/>
            <a:ext cx="50468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597" name="Connecteur droit 10596"/>
          <xdr:cNvCxnSpPr/>
        </xdr:nvCxnSpPr>
        <xdr:spPr>
          <a:xfrm>
            <a:off x="29115755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8" name="Connecteur droit 10597"/>
          <xdr:cNvCxnSpPr/>
        </xdr:nvCxnSpPr>
        <xdr:spPr>
          <a:xfrm>
            <a:off x="300418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599" name="Connecteur droit 10598"/>
          <xdr:cNvCxnSpPr/>
        </xdr:nvCxnSpPr>
        <xdr:spPr>
          <a:xfrm>
            <a:off x="283654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0" name="Connecteur droit 10599"/>
          <xdr:cNvCxnSpPr/>
        </xdr:nvCxnSpPr>
        <xdr:spPr>
          <a:xfrm>
            <a:off x="29131174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8</xdr:row>
      <xdr:rowOff>35877</xdr:rowOff>
    </xdr:from>
    <xdr:to>
      <xdr:col>37</xdr:col>
      <xdr:colOff>1665287</xdr:colOff>
      <xdr:row>8</xdr:row>
      <xdr:rowOff>142557</xdr:rowOff>
    </xdr:to>
    <xdr:grpSp>
      <xdr:nvGrpSpPr>
        <xdr:cNvPr id="10608" name="SprkR9C38Shape"/>
        <xdr:cNvGrpSpPr/>
      </xdr:nvGrpSpPr>
      <xdr:grpSpPr>
        <a:xfrm>
          <a:off x="28365450" y="1567815"/>
          <a:ext cx="1676400" cy="106680"/>
          <a:chOff x="28365450" y="1567815"/>
          <a:chExt cx="1676400" cy="106680"/>
        </a:xfrm>
      </xdr:grpSpPr>
      <xdr:cxnSp macro="">
        <xdr:nvCxnSpPr>
          <xdr:cNvPr id="10602" name="Connecteur droit 10601"/>
          <xdr:cNvCxnSpPr/>
        </xdr:nvCxnSpPr>
        <xdr:spPr>
          <a:xfrm>
            <a:off x="28365450" y="1621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03" name="Rectangle 10602"/>
          <xdr:cNvSpPr/>
        </xdr:nvSpPr>
        <xdr:spPr>
          <a:xfrm>
            <a:off x="28923456" y="1567815"/>
            <a:ext cx="56091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04" name="Connecteur droit 10603"/>
          <xdr:cNvCxnSpPr/>
        </xdr:nvCxnSpPr>
        <xdr:spPr>
          <a:xfrm>
            <a:off x="29048075" y="1567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5" name="Connecteur droit 10604"/>
          <xdr:cNvCxnSpPr/>
        </xdr:nvCxnSpPr>
        <xdr:spPr>
          <a:xfrm>
            <a:off x="300418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6" name="Connecteur droit 10605"/>
          <xdr:cNvCxnSpPr/>
        </xdr:nvCxnSpPr>
        <xdr:spPr>
          <a:xfrm>
            <a:off x="283654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07" name="Connecteur droit 10606"/>
          <xdr:cNvCxnSpPr/>
        </xdr:nvCxnSpPr>
        <xdr:spPr>
          <a:xfrm>
            <a:off x="29160788" y="1589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5</xdr:row>
      <xdr:rowOff>35877</xdr:rowOff>
    </xdr:from>
    <xdr:to>
      <xdr:col>37</xdr:col>
      <xdr:colOff>1665287</xdr:colOff>
      <xdr:row>5</xdr:row>
      <xdr:rowOff>142557</xdr:rowOff>
    </xdr:to>
    <xdr:grpSp>
      <xdr:nvGrpSpPr>
        <xdr:cNvPr id="10615" name="SprkR6C38Shape"/>
        <xdr:cNvGrpSpPr/>
      </xdr:nvGrpSpPr>
      <xdr:grpSpPr>
        <a:xfrm>
          <a:off x="28365450" y="996315"/>
          <a:ext cx="1676400" cy="106680"/>
          <a:chOff x="28365450" y="996315"/>
          <a:chExt cx="1676400" cy="106680"/>
        </a:xfrm>
      </xdr:grpSpPr>
      <xdr:cxnSp macro="">
        <xdr:nvCxnSpPr>
          <xdr:cNvPr id="10609" name="Connecteur droit 10608"/>
          <xdr:cNvCxnSpPr/>
        </xdr:nvCxnSpPr>
        <xdr:spPr>
          <a:xfrm>
            <a:off x="28365450" y="1049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10" name="Rectangle 10609"/>
          <xdr:cNvSpPr/>
        </xdr:nvSpPr>
        <xdr:spPr>
          <a:xfrm>
            <a:off x="28715546" y="996315"/>
            <a:ext cx="5110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11" name="Connecteur droit 10610"/>
          <xdr:cNvCxnSpPr/>
        </xdr:nvCxnSpPr>
        <xdr:spPr>
          <a:xfrm>
            <a:off x="29093775" y="996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2" name="Connecteur droit 10611"/>
          <xdr:cNvCxnSpPr/>
        </xdr:nvCxnSpPr>
        <xdr:spPr>
          <a:xfrm>
            <a:off x="300418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3" name="Connecteur droit 10612"/>
          <xdr:cNvCxnSpPr/>
        </xdr:nvCxnSpPr>
        <xdr:spPr>
          <a:xfrm>
            <a:off x="283654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4" name="Connecteur droit 10613"/>
          <xdr:cNvCxnSpPr/>
        </xdr:nvCxnSpPr>
        <xdr:spPr>
          <a:xfrm>
            <a:off x="29076241" y="1017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36</xdr:col>
      <xdr:colOff>703262</xdr:colOff>
      <xdr:row>2</xdr:row>
      <xdr:rowOff>35877</xdr:rowOff>
    </xdr:from>
    <xdr:to>
      <xdr:col>37</xdr:col>
      <xdr:colOff>1665287</xdr:colOff>
      <xdr:row>2</xdr:row>
      <xdr:rowOff>142557</xdr:rowOff>
    </xdr:to>
    <xdr:grpSp>
      <xdr:nvGrpSpPr>
        <xdr:cNvPr id="10622" name="SprkR3C38Shape"/>
        <xdr:cNvGrpSpPr/>
      </xdr:nvGrpSpPr>
      <xdr:grpSpPr>
        <a:xfrm>
          <a:off x="28365450" y="424815"/>
          <a:ext cx="1676400" cy="106680"/>
          <a:chOff x="28365450" y="424815"/>
          <a:chExt cx="1676400" cy="106680"/>
        </a:xfrm>
      </xdr:grpSpPr>
      <xdr:cxnSp macro="">
        <xdr:nvCxnSpPr>
          <xdr:cNvPr id="10616" name="Connecteur droit 10615"/>
          <xdr:cNvCxnSpPr/>
        </xdr:nvCxnSpPr>
        <xdr:spPr>
          <a:xfrm>
            <a:off x="28365450" y="478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17" name="Rectangle 10616"/>
          <xdr:cNvSpPr/>
        </xdr:nvSpPr>
        <xdr:spPr>
          <a:xfrm>
            <a:off x="28552046" y="424815"/>
            <a:ext cx="24898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618" name="Connecteur droit 10617"/>
          <xdr:cNvCxnSpPr/>
        </xdr:nvCxnSpPr>
        <xdr:spPr>
          <a:xfrm>
            <a:off x="28585179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19" name="Connecteur droit 10618"/>
          <xdr:cNvCxnSpPr/>
        </xdr:nvCxnSpPr>
        <xdr:spPr>
          <a:xfrm>
            <a:off x="300418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0" name="Connecteur droit 10619"/>
          <xdr:cNvCxnSpPr/>
        </xdr:nvCxnSpPr>
        <xdr:spPr>
          <a:xfrm>
            <a:off x="283654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621" name="Connecteur droit 10620"/>
          <xdr:cNvCxnSpPr/>
        </xdr:nvCxnSpPr>
        <xdr:spPr>
          <a:xfrm>
            <a:off x="28818495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20</xdr:row>
      <xdr:rowOff>20637</xdr:rowOff>
    </xdr:from>
    <xdr:to>
      <xdr:col>41</xdr:col>
      <xdr:colOff>1976977</xdr:colOff>
      <xdr:row>20</xdr:row>
      <xdr:rowOff>173037</xdr:rowOff>
    </xdr:to>
    <xdr:grpSp>
      <xdr:nvGrpSpPr>
        <xdr:cNvPr id="3768" name="SprkR21C42Shape"/>
        <xdr:cNvGrpSpPr/>
      </xdr:nvGrpSpPr>
      <xdr:grpSpPr>
        <a:xfrm>
          <a:off x="32519398" y="3838575"/>
          <a:ext cx="1969579" cy="152400"/>
          <a:chOff x="32519398" y="3838575"/>
          <a:chExt cx="1969579" cy="152400"/>
        </a:xfrm>
      </xdr:grpSpPr>
      <xdr:cxnSp macro="">
        <xdr:nvCxnSpPr>
          <xdr:cNvPr id="10623" name="Connecteur droit 10622"/>
          <xdr:cNvCxnSpPr/>
        </xdr:nvCxnSpPr>
        <xdr:spPr>
          <a:xfrm>
            <a:off x="3251939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2" name="Connecteur droit 3551"/>
          <xdr:cNvCxnSpPr/>
        </xdr:nvCxnSpPr>
        <xdr:spPr>
          <a:xfrm>
            <a:off x="3255959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3" name="Connecteur droit 3552"/>
          <xdr:cNvCxnSpPr/>
        </xdr:nvCxnSpPr>
        <xdr:spPr>
          <a:xfrm>
            <a:off x="3259979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4" name="Connecteur droit 3553"/>
          <xdr:cNvCxnSpPr/>
        </xdr:nvCxnSpPr>
        <xdr:spPr>
          <a:xfrm>
            <a:off x="32639983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5" name="Connecteur droit 3554"/>
          <xdr:cNvCxnSpPr/>
        </xdr:nvCxnSpPr>
        <xdr:spPr>
          <a:xfrm>
            <a:off x="32680179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6" name="Connecteur droit 3555"/>
          <xdr:cNvCxnSpPr/>
        </xdr:nvCxnSpPr>
        <xdr:spPr>
          <a:xfrm>
            <a:off x="3272037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7" name="Connecteur droit 3556"/>
          <xdr:cNvCxnSpPr/>
        </xdr:nvCxnSpPr>
        <xdr:spPr>
          <a:xfrm>
            <a:off x="3276057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8" name="Connecteur droit 3557"/>
          <xdr:cNvCxnSpPr/>
        </xdr:nvCxnSpPr>
        <xdr:spPr>
          <a:xfrm>
            <a:off x="3280076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9" name="Connecteur droit 3558"/>
          <xdr:cNvCxnSpPr/>
        </xdr:nvCxnSpPr>
        <xdr:spPr>
          <a:xfrm>
            <a:off x="32840963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0" name="Connecteur droit 3559"/>
          <xdr:cNvCxnSpPr/>
        </xdr:nvCxnSpPr>
        <xdr:spPr>
          <a:xfrm>
            <a:off x="3288115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1" name="Connecteur droit 3560"/>
          <xdr:cNvCxnSpPr/>
        </xdr:nvCxnSpPr>
        <xdr:spPr>
          <a:xfrm>
            <a:off x="3292135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2" name="Connecteur droit 3561"/>
          <xdr:cNvCxnSpPr/>
        </xdr:nvCxnSpPr>
        <xdr:spPr>
          <a:xfrm>
            <a:off x="3296154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3" name="Connecteur droit 3562"/>
          <xdr:cNvCxnSpPr/>
        </xdr:nvCxnSpPr>
        <xdr:spPr>
          <a:xfrm>
            <a:off x="3300174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4" name="Connecteur droit 3563"/>
          <xdr:cNvCxnSpPr/>
        </xdr:nvCxnSpPr>
        <xdr:spPr>
          <a:xfrm>
            <a:off x="3304194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89" name="Connecteur droit 3688"/>
          <xdr:cNvCxnSpPr/>
        </xdr:nvCxnSpPr>
        <xdr:spPr>
          <a:xfrm>
            <a:off x="3308213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0" name="Connecteur droit 3689"/>
          <xdr:cNvCxnSpPr/>
        </xdr:nvCxnSpPr>
        <xdr:spPr>
          <a:xfrm>
            <a:off x="3312233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1" name="Connecteur droit 3690"/>
          <xdr:cNvCxnSpPr/>
        </xdr:nvCxnSpPr>
        <xdr:spPr>
          <a:xfrm>
            <a:off x="3316252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2" name="Connecteur droit 3691"/>
          <xdr:cNvCxnSpPr/>
        </xdr:nvCxnSpPr>
        <xdr:spPr>
          <a:xfrm>
            <a:off x="3320272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3" name="Connecteur droit 3692"/>
          <xdr:cNvCxnSpPr/>
        </xdr:nvCxnSpPr>
        <xdr:spPr>
          <a:xfrm>
            <a:off x="3324291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4" name="Connecteur droit 3693"/>
          <xdr:cNvCxnSpPr/>
        </xdr:nvCxnSpPr>
        <xdr:spPr>
          <a:xfrm>
            <a:off x="3328311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5" name="Connecteur droit 3694"/>
          <xdr:cNvCxnSpPr/>
        </xdr:nvCxnSpPr>
        <xdr:spPr>
          <a:xfrm>
            <a:off x="3332330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6" name="Connecteur droit 3695"/>
          <xdr:cNvCxnSpPr/>
        </xdr:nvCxnSpPr>
        <xdr:spPr>
          <a:xfrm>
            <a:off x="3336350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7" name="Connecteur droit 3696"/>
          <xdr:cNvCxnSpPr/>
        </xdr:nvCxnSpPr>
        <xdr:spPr>
          <a:xfrm>
            <a:off x="3340369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8" name="Connecteur droit 3697"/>
          <xdr:cNvCxnSpPr/>
        </xdr:nvCxnSpPr>
        <xdr:spPr>
          <a:xfrm>
            <a:off x="3344389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99" name="Connecteur droit 3698"/>
          <xdr:cNvCxnSpPr/>
        </xdr:nvCxnSpPr>
        <xdr:spPr>
          <a:xfrm>
            <a:off x="33484090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0" name="Connecteur droit 3699"/>
          <xdr:cNvCxnSpPr/>
        </xdr:nvCxnSpPr>
        <xdr:spPr>
          <a:xfrm>
            <a:off x="3352428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1" name="Connecteur droit 3700"/>
          <xdr:cNvCxnSpPr/>
        </xdr:nvCxnSpPr>
        <xdr:spPr>
          <a:xfrm>
            <a:off x="3356448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2" name="Connecteur droit 3701"/>
          <xdr:cNvCxnSpPr/>
        </xdr:nvCxnSpPr>
        <xdr:spPr>
          <a:xfrm>
            <a:off x="3360467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3" name="Connecteur droit 3702"/>
          <xdr:cNvCxnSpPr/>
        </xdr:nvCxnSpPr>
        <xdr:spPr>
          <a:xfrm>
            <a:off x="3364487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4" name="Connecteur droit 3703"/>
          <xdr:cNvCxnSpPr/>
        </xdr:nvCxnSpPr>
        <xdr:spPr>
          <a:xfrm>
            <a:off x="33685066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5" name="Connecteur droit 3704"/>
          <xdr:cNvCxnSpPr/>
        </xdr:nvCxnSpPr>
        <xdr:spPr>
          <a:xfrm>
            <a:off x="3372526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6" name="Connecteur droit 3705"/>
          <xdr:cNvCxnSpPr/>
        </xdr:nvCxnSpPr>
        <xdr:spPr>
          <a:xfrm>
            <a:off x="3376545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7" name="Connecteur droit 3706"/>
          <xdr:cNvCxnSpPr/>
        </xdr:nvCxnSpPr>
        <xdr:spPr>
          <a:xfrm>
            <a:off x="3380565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8" name="Connecteur droit 3707"/>
          <xdr:cNvCxnSpPr/>
        </xdr:nvCxnSpPr>
        <xdr:spPr>
          <a:xfrm>
            <a:off x="33845850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09" name="Connecteur droit 3708"/>
          <xdr:cNvCxnSpPr/>
        </xdr:nvCxnSpPr>
        <xdr:spPr>
          <a:xfrm>
            <a:off x="3388604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0" name="Connecteur droit 3709"/>
          <xdr:cNvCxnSpPr/>
        </xdr:nvCxnSpPr>
        <xdr:spPr>
          <a:xfrm>
            <a:off x="3392623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11" name="Connecteur droit 3710"/>
          <xdr:cNvCxnSpPr/>
        </xdr:nvCxnSpPr>
        <xdr:spPr>
          <a:xfrm>
            <a:off x="3396643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4" name="Connecteur droit 3743"/>
          <xdr:cNvCxnSpPr/>
        </xdr:nvCxnSpPr>
        <xdr:spPr>
          <a:xfrm>
            <a:off x="3400663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5" name="Connecteur droit 3744"/>
          <xdr:cNvCxnSpPr/>
        </xdr:nvCxnSpPr>
        <xdr:spPr>
          <a:xfrm>
            <a:off x="34046827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6" name="Connecteur droit 3745"/>
          <xdr:cNvCxnSpPr/>
        </xdr:nvCxnSpPr>
        <xdr:spPr>
          <a:xfrm>
            <a:off x="34087023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7" name="Connecteur droit 3746"/>
          <xdr:cNvCxnSpPr/>
        </xdr:nvCxnSpPr>
        <xdr:spPr>
          <a:xfrm>
            <a:off x="34127219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8" name="Connecteur droit 3747"/>
          <xdr:cNvCxnSpPr/>
        </xdr:nvCxnSpPr>
        <xdr:spPr>
          <a:xfrm>
            <a:off x="3416741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9" name="Connecteur droit 3748"/>
          <xdr:cNvCxnSpPr/>
        </xdr:nvCxnSpPr>
        <xdr:spPr>
          <a:xfrm>
            <a:off x="34207608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0" name="Connecteur droit 3749"/>
          <xdr:cNvCxnSpPr/>
        </xdr:nvCxnSpPr>
        <xdr:spPr>
          <a:xfrm>
            <a:off x="34247804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1" name="Connecteur droit 3750"/>
          <xdr:cNvCxnSpPr/>
        </xdr:nvCxnSpPr>
        <xdr:spPr>
          <a:xfrm>
            <a:off x="34288000" y="3838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2" name="Connecteur droit 3751"/>
          <xdr:cNvCxnSpPr/>
        </xdr:nvCxnSpPr>
        <xdr:spPr>
          <a:xfrm>
            <a:off x="34328196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3" name="Connecteur droit 3752"/>
          <xdr:cNvCxnSpPr/>
        </xdr:nvCxnSpPr>
        <xdr:spPr>
          <a:xfrm>
            <a:off x="34368392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4" name="Connecteur droit 3753"/>
          <xdr:cNvCxnSpPr/>
        </xdr:nvCxnSpPr>
        <xdr:spPr>
          <a:xfrm>
            <a:off x="34408585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5" name="Connecteur droit 3754"/>
          <xdr:cNvCxnSpPr/>
        </xdr:nvCxnSpPr>
        <xdr:spPr>
          <a:xfrm>
            <a:off x="34448781" y="3838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6" name="Connecteur droit 3755"/>
          <xdr:cNvCxnSpPr/>
        </xdr:nvCxnSpPr>
        <xdr:spPr>
          <a:xfrm>
            <a:off x="34488977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7" name="Connecteur droit 3756"/>
          <xdr:cNvCxnSpPr/>
        </xdr:nvCxnSpPr>
        <xdr:spPr>
          <a:xfrm>
            <a:off x="32519398" y="3838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8" name="Connecteur droit 3757"/>
          <xdr:cNvCxnSpPr/>
        </xdr:nvCxnSpPr>
        <xdr:spPr>
          <a:xfrm>
            <a:off x="32519398" y="3838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59" name="Rectangle 3758"/>
          <xdr:cNvSpPr/>
        </xdr:nvSpPr>
        <xdr:spPr>
          <a:xfrm>
            <a:off x="32519398" y="3838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3767" name="Rectangle 3766"/>
          <xdr:cNvSpPr/>
        </xdr:nvSpPr>
        <xdr:spPr>
          <a:xfrm>
            <a:off x="32519398" y="3838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34</xdr:col>
      <xdr:colOff>2475</xdr:colOff>
      <xdr:row>18</xdr:row>
      <xdr:rowOff>1587</xdr:rowOff>
    </xdr:from>
    <xdr:to>
      <xdr:col>34</xdr:col>
      <xdr:colOff>1645347</xdr:colOff>
      <xdr:row>18</xdr:row>
      <xdr:rowOff>173037</xdr:rowOff>
    </xdr:to>
    <xdr:grpSp>
      <xdr:nvGrpSpPr>
        <xdr:cNvPr id="4582" name="SprkR19C35Shape"/>
        <xdr:cNvGrpSpPr/>
      </xdr:nvGrpSpPr>
      <xdr:grpSpPr>
        <a:xfrm>
          <a:off x="25600913" y="3438525"/>
          <a:ext cx="1642872" cy="171450"/>
          <a:chOff x="25600913" y="3438525"/>
          <a:chExt cx="1642872" cy="171450"/>
        </a:xfrm>
      </xdr:grpSpPr>
      <xdr:cxnSp macro="">
        <xdr:nvCxnSpPr>
          <xdr:cNvPr id="3769" name="Connecteur droit 3768"/>
          <xdr:cNvCxnSpPr/>
        </xdr:nvCxnSpPr>
        <xdr:spPr>
          <a:xfrm>
            <a:off x="2560091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0" name="Connecteur droit 3769"/>
          <xdr:cNvCxnSpPr/>
        </xdr:nvCxnSpPr>
        <xdr:spPr>
          <a:xfrm>
            <a:off x="256344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1" name="Connecteur droit 3770"/>
          <xdr:cNvCxnSpPr/>
        </xdr:nvCxnSpPr>
        <xdr:spPr>
          <a:xfrm>
            <a:off x="2566797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2" name="Connecteur droit 3771"/>
          <xdr:cNvCxnSpPr/>
        </xdr:nvCxnSpPr>
        <xdr:spPr>
          <a:xfrm>
            <a:off x="257014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3" name="Connecteur droit 3772"/>
          <xdr:cNvCxnSpPr/>
        </xdr:nvCxnSpPr>
        <xdr:spPr>
          <a:xfrm>
            <a:off x="2573502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1" name="Connecteur droit 3780"/>
          <xdr:cNvCxnSpPr/>
        </xdr:nvCxnSpPr>
        <xdr:spPr>
          <a:xfrm>
            <a:off x="257685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2" name="Connecteur droit 3781"/>
          <xdr:cNvCxnSpPr/>
        </xdr:nvCxnSpPr>
        <xdr:spPr>
          <a:xfrm>
            <a:off x="2580208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3" name="Connecteur droit 3782"/>
          <xdr:cNvCxnSpPr/>
        </xdr:nvCxnSpPr>
        <xdr:spPr>
          <a:xfrm>
            <a:off x="258356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4" name="Connecteur droit 3783"/>
          <xdr:cNvCxnSpPr/>
        </xdr:nvCxnSpPr>
        <xdr:spPr>
          <a:xfrm>
            <a:off x="258691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5" name="Connecteur droit 3784"/>
          <xdr:cNvCxnSpPr/>
        </xdr:nvCxnSpPr>
        <xdr:spPr>
          <a:xfrm>
            <a:off x="2590266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6" name="Connecteur droit 3785"/>
          <xdr:cNvCxnSpPr/>
        </xdr:nvCxnSpPr>
        <xdr:spPr>
          <a:xfrm>
            <a:off x="259361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7" name="Connecteur droit 3786"/>
          <xdr:cNvCxnSpPr/>
        </xdr:nvCxnSpPr>
        <xdr:spPr>
          <a:xfrm>
            <a:off x="2596972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8" name="Connecteur droit 3787"/>
          <xdr:cNvCxnSpPr/>
        </xdr:nvCxnSpPr>
        <xdr:spPr>
          <a:xfrm>
            <a:off x="260032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9" name="Connecteur droit 3788"/>
          <xdr:cNvCxnSpPr/>
        </xdr:nvCxnSpPr>
        <xdr:spPr>
          <a:xfrm>
            <a:off x="260367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0" name="Connecteur droit 3789"/>
          <xdr:cNvCxnSpPr/>
        </xdr:nvCxnSpPr>
        <xdr:spPr>
          <a:xfrm>
            <a:off x="260703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1" name="Connecteur droit 3790"/>
          <xdr:cNvCxnSpPr/>
        </xdr:nvCxnSpPr>
        <xdr:spPr>
          <a:xfrm>
            <a:off x="261038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2" name="Connecteur droit 3791"/>
          <xdr:cNvCxnSpPr/>
        </xdr:nvCxnSpPr>
        <xdr:spPr>
          <a:xfrm>
            <a:off x="261373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3" name="Connecteur droit 3792"/>
          <xdr:cNvCxnSpPr/>
        </xdr:nvCxnSpPr>
        <xdr:spPr>
          <a:xfrm>
            <a:off x="261708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4" name="Connecteur droit 3793"/>
          <xdr:cNvCxnSpPr/>
        </xdr:nvCxnSpPr>
        <xdr:spPr>
          <a:xfrm>
            <a:off x="262044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5" name="Connecteur droit 3794"/>
          <xdr:cNvCxnSpPr/>
        </xdr:nvCxnSpPr>
        <xdr:spPr>
          <a:xfrm>
            <a:off x="262379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6" name="Connecteur droit 3795"/>
          <xdr:cNvCxnSpPr/>
        </xdr:nvCxnSpPr>
        <xdr:spPr>
          <a:xfrm>
            <a:off x="262714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7" name="Connecteur droit 3796"/>
          <xdr:cNvCxnSpPr/>
        </xdr:nvCxnSpPr>
        <xdr:spPr>
          <a:xfrm>
            <a:off x="263050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8" name="Connecteur droit 3797"/>
          <xdr:cNvCxnSpPr/>
        </xdr:nvCxnSpPr>
        <xdr:spPr>
          <a:xfrm>
            <a:off x="263385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99" name="Connecteur droit 3798"/>
          <xdr:cNvCxnSpPr/>
        </xdr:nvCxnSpPr>
        <xdr:spPr>
          <a:xfrm>
            <a:off x="263720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0" name="Connecteur droit 3799"/>
          <xdr:cNvCxnSpPr/>
        </xdr:nvCxnSpPr>
        <xdr:spPr>
          <a:xfrm>
            <a:off x="264055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1" name="Connecteur droit 3800"/>
          <xdr:cNvCxnSpPr/>
        </xdr:nvCxnSpPr>
        <xdr:spPr>
          <a:xfrm>
            <a:off x="264391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2" name="Connecteur droit 3801"/>
          <xdr:cNvCxnSpPr/>
        </xdr:nvCxnSpPr>
        <xdr:spPr>
          <a:xfrm>
            <a:off x="264726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3" name="Connecteur droit 3802"/>
          <xdr:cNvCxnSpPr/>
        </xdr:nvCxnSpPr>
        <xdr:spPr>
          <a:xfrm>
            <a:off x="265061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4" name="Connecteur droit 3803"/>
          <xdr:cNvCxnSpPr/>
        </xdr:nvCxnSpPr>
        <xdr:spPr>
          <a:xfrm>
            <a:off x="265396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5" name="Connecteur droit 3804"/>
          <xdr:cNvCxnSpPr/>
        </xdr:nvCxnSpPr>
        <xdr:spPr>
          <a:xfrm>
            <a:off x="265732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6" name="Connecteur droit 3805"/>
          <xdr:cNvCxnSpPr/>
        </xdr:nvCxnSpPr>
        <xdr:spPr>
          <a:xfrm>
            <a:off x="266067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7" name="Connecteur droit 3806"/>
          <xdr:cNvCxnSpPr/>
        </xdr:nvCxnSpPr>
        <xdr:spPr>
          <a:xfrm>
            <a:off x="266402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0" name="Connecteur droit 11519"/>
          <xdr:cNvCxnSpPr/>
        </xdr:nvCxnSpPr>
        <xdr:spPr>
          <a:xfrm>
            <a:off x="266738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1" name="Connecteur droit 11520"/>
          <xdr:cNvCxnSpPr/>
        </xdr:nvCxnSpPr>
        <xdr:spPr>
          <a:xfrm>
            <a:off x="267073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2" name="Connecteur droit 11521"/>
          <xdr:cNvCxnSpPr/>
        </xdr:nvCxnSpPr>
        <xdr:spPr>
          <a:xfrm>
            <a:off x="267408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3" name="Connecteur droit 11522"/>
          <xdr:cNvCxnSpPr/>
        </xdr:nvCxnSpPr>
        <xdr:spPr>
          <a:xfrm>
            <a:off x="267743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4" name="Connecteur droit 11523"/>
          <xdr:cNvCxnSpPr/>
        </xdr:nvCxnSpPr>
        <xdr:spPr>
          <a:xfrm>
            <a:off x="268079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5" name="Connecteur droit 11524"/>
          <xdr:cNvCxnSpPr/>
        </xdr:nvCxnSpPr>
        <xdr:spPr>
          <a:xfrm>
            <a:off x="268414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6" name="Connecteur droit 11525"/>
          <xdr:cNvCxnSpPr/>
        </xdr:nvCxnSpPr>
        <xdr:spPr>
          <a:xfrm>
            <a:off x="268749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7" name="Connecteur droit 11526"/>
          <xdr:cNvCxnSpPr/>
        </xdr:nvCxnSpPr>
        <xdr:spPr>
          <a:xfrm>
            <a:off x="269085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8" name="Connecteur droit 11527"/>
          <xdr:cNvCxnSpPr/>
        </xdr:nvCxnSpPr>
        <xdr:spPr>
          <a:xfrm>
            <a:off x="269420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29" name="Connecteur droit 11528"/>
          <xdr:cNvCxnSpPr/>
        </xdr:nvCxnSpPr>
        <xdr:spPr>
          <a:xfrm>
            <a:off x="269755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0" name="Connecteur droit 11529"/>
          <xdr:cNvCxnSpPr/>
        </xdr:nvCxnSpPr>
        <xdr:spPr>
          <a:xfrm>
            <a:off x="270090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1" name="Connecteur droit 11530"/>
          <xdr:cNvCxnSpPr/>
        </xdr:nvCxnSpPr>
        <xdr:spPr>
          <a:xfrm>
            <a:off x="270426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2" name="Connecteur droit 11531"/>
          <xdr:cNvCxnSpPr/>
        </xdr:nvCxnSpPr>
        <xdr:spPr>
          <a:xfrm>
            <a:off x="270761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3" name="Connecteur droit 11532"/>
          <xdr:cNvCxnSpPr/>
        </xdr:nvCxnSpPr>
        <xdr:spPr>
          <a:xfrm>
            <a:off x="271096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4" name="Connecteur droit 11533"/>
          <xdr:cNvCxnSpPr/>
        </xdr:nvCxnSpPr>
        <xdr:spPr>
          <a:xfrm>
            <a:off x="271432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5" name="Connecteur droit 11534"/>
          <xdr:cNvCxnSpPr/>
        </xdr:nvCxnSpPr>
        <xdr:spPr>
          <a:xfrm>
            <a:off x="271767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6" name="Connecteur droit 11535"/>
          <xdr:cNvCxnSpPr/>
        </xdr:nvCxnSpPr>
        <xdr:spPr>
          <a:xfrm>
            <a:off x="272102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37" name="Connecteur droit 11536"/>
          <xdr:cNvCxnSpPr/>
        </xdr:nvCxnSpPr>
        <xdr:spPr>
          <a:xfrm>
            <a:off x="272437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76" name="Connecteur droit 4575"/>
          <xdr:cNvCxnSpPr/>
        </xdr:nvCxnSpPr>
        <xdr:spPr>
          <a:xfrm>
            <a:off x="25600913" y="3457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77" name="Connecteur droit 4576"/>
          <xdr:cNvCxnSpPr/>
        </xdr:nvCxnSpPr>
        <xdr:spPr>
          <a:xfrm>
            <a:off x="25600913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78" name="Rectangle 4577"/>
          <xdr:cNvSpPr/>
        </xdr:nvSpPr>
        <xdr:spPr>
          <a:xfrm>
            <a:off x="25600913" y="3457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4579" name="Rectangle 4578"/>
          <xdr:cNvSpPr/>
        </xdr:nvSpPr>
        <xdr:spPr>
          <a:xfrm>
            <a:off x="25600913" y="3457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4580" name="Connecteur droit 4579"/>
          <xdr:cNvCxnSpPr/>
        </xdr:nvCxnSpPr>
        <xdr:spPr>
          <a:xfrm>
            <a:off x="26237946" y="3438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81" name="Rectangle 4580"/>
          <xdr:cNvSpPr/>
        </xdr:nvSpPr>
        <xdr:spPr>
          <a:xfrm>
            <a:off x="26237946" y="3457575"/>
            <a:ext cx="10058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0,277</a:t>
            </a:r>
          </a:p>
        </xdr:txBody>
      </xdr:sp>
    </xdr:grpSp>
    <xdr:clientData/>
  </xdr:twoCellAnchor>
  <xdr:twoCellAnchor>
    <xdr:from>
      <xdr:col>34</xdr:col>
      <xdr:colOff>2475</xdr:colOff>
      <xdr:row>6</xdr:row>
      <xdr:rowOff>1587</xdr:rowOff>
    </xdr:from>
    <xdr:to>
      <xdr:col>34</xdr:col>
      <xdr:colOff>1645347</xdr:colOff>
      <xdr:row>6</xdr:row>
      <xdr:rowOff>173037</xdr:rowOff>
    </xdr:to>
    <xdr:grpSp>
      <xdr:nvGrpSpPr>
        <xdr:cNvPr id="4740" name="SprkR7C35Shape"/>
        <xdr:cNvGrpSpPr/>
      </xdr:nvGrpSpPr>
      <xdr:grpSpPr>
        <a:xfrm>
          <a:off x="25600913" y="1152525"/>
          <a:ext cx="1642872" cy="171450"/>
          <a:chOff x="25600913" y="1152525"/>
          <a:chExt cx="1642872" cy="171450"/>
        </a:xfrm>
      </xdr:grpSpPr>
      <xdr:cxnSp macro="">
        <xdr:nvCxnSpPr>
          <xdr:cNvPr id="4583" name="Connecteur droit 4582"/>
          <xdr:cNvCxnSpPr/>
        </xdr:nvCxnSpPr>
        <xdr:spPr>
          <a:xfrm>
            <a:off x="2560091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4" name="Connecteur droit 4583"/>
          <xdr:cNvCxnSpPr/>
        </xdr:nvCxnSpPr>
        <xdr:spPr>
          <a:xfrm>
            <a:off x="256344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5" name="Connecteur droit 4584"/>
          <xdr:cNvCxnSpPr/>
        </xdr:nvCxnSpPr>
        <xdr:spPr>
          <a:xfrm>
            <a:off x="2566797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6" name="Connecteur droit 4585"/>
          <xdr:cNvCxnSpPr/>
        </xdr:nvCxnSpPr>
        <xdr:spPr>
          <a:xfrm>
            <a:off x="257014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7" name="Connecteur droit 4586"/>
          <xdr:cNvCxnSpPr/>
        </xdr:nvCxnSpPr>
        <xdr:spPr>
          <a:xfrm>
            <a:off x="2573502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8" name="Connecteur droit 4587"/>
          <xdr:cNvCxnSpPr/>
        </xdr:nvCxnSpPr>
        <xdr:spPr>
          <a:xfrm>
            <a:off x="257685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89" name="Connecteur droit 4588"/>
          <xdr:cNvCxnSpPr/>
        </xdr:nvCxnSpPr>
        <xdr:spPr>
          <a:xfrm>
            <a:off x="2580208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0" name="Connecteur droit 4589"/>
          <xdr:cNvCxnSpPr/>
        </xdr:nvCxnSpPr>
        <xdr:spPr>
          <a:xfrm>
            <a:off x="258356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1" name="Connecteur droit 4590"/>
          <xdr:cNvCxnSpPr/>
        </xdr:nvCxnSpPr>
        <xdr:spPr>
          <a:xfrm>
            <a:off x="258691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2" name="Connecteur droit 4591"/>
          <xdr:cNvCxnSpPr/>
        </xdr:nvCxnSpPr>
        <xdr:spPr>
          <a:xfrm>
            <a:off x="2590266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3" name="Connecteur droit 4592"/>
          <xdr:cNvCxnSpPr/>
        </xdr:nvCxnSpPr>
        <xdr:spPr>
          <a:xfrm>
            <a:off x="259361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4" name="Connecteur droit 4593"/>
          <xdr:cNvCxnSpPr/>
        </xdr:nvCxnSpPr>
        <xdr:spPr>
          <a:xfrm>
            <a:off x="2596972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5" name="Connecteur droit 4594"/>
          <xdr:cNvCxnSpPr/>
        </xdr:nvCxnSpPr>
        <xdr:spPr>
          <a:xfrm>
            <a:off x="260032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6" name="Connecteur droit 4595"/>
          <xdr:cNvCxnSpPr/>
        </xdr:nvCxnSpPr>
        <xdr:spPr>
          <a:xfrm>
            <a:off x="260367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7" name="Connecteur droit 4596"/>
          <xdr:cNvCxnSpPr/>
        </xdr:nvCxnSpPr>
        <xdr:spPr>
          <a:xfrm>
            <a:off x="260703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98" name="Connecteur droit 4597"/>
          <xdr:cNvCxnSpPr/>
        </xdr:nvCxnSpPr>
        <xdr:spPr>
          <a:xfrm>
            <a:off x="261038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6" name="Connecteur droit 4605"/>
          <xdr:cNvCxnSpPr/>
        </xdr:nvCxnSpPr>
        <xdr:spPr>
          <a:xfrm>
            <a:off x="261373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7" name="Connecteur droit 4606"/>
          <xdr:cNvCxnSpPr/>
        </xdr:nvCxnSpPr>
        <xdr:spPr>
          <a:xfrm>
            <a:off x="261708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8" name="Connecteur droit 4607"/>
          <xdr:cNvCxnSpPr/>
        </xdr:nvCxnSpPr>
        <xdr:spPr>
          <a:xfrm>
            <a:off x="262044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09" name="Connecteur droit 4608"/>
          <xdr:cNvCxnSpPr/>
        </xdr:nvCxnSpPr>
        <xdr:spPr>
          <a:xfrm>
            <a:off x="262379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0" name="Connecteur droit 4609"/>
          <xdr:cNvCxnSpPr/>
        </xdr:nvCxnSpPr>
        <xdr:spPr>
          <a:xfrm>
            <a:off x="262714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1" name="Connecteur droit 4610"/>
          <xdr:cNvCxnSpPr/>
        </xdr:nvCxnSpPr>
        <xdr:spPr>
          <a:xfrm>
            <a:off x="263050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12" name="Connecteur droit 4611"/>
          <xdr:cNvCxnSpPr/>
        </xdr:nvCxnSpPr>
        <xdr:spPr>
          <a:xfrm>
            <a:off x="263385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0" name="Connecteur droit 4619"/>
          <xdr:cNvCxnSpPr/>
        </xdr:nvCxnSpPr>
        <xdr:spPr>
          <a:xfrm>
            <a:off x="263720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1" name="Connecteur droit 4620"/>
          <xdr:cNvCxnSpPr/>
        </xdr:nvCxnSpPr>
        <xdr:spPr>
          <a:xfrm>
            <a:off x="264055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2" name="Connecteur droit 4621"/>
          <xdr:cNvCxnSpPr/>
        </xdr:nvCxnSpPr>
        <xdr:spPr>
          <a:xfrm>
            <a:off x="264391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3" name="Connecteur droit 4622"/>
          <xdr:cNvCxnSpPr/>
        </xdr:nvCxnSpPr>
        <xdr:spPr>
          <a:xfrm>
            <a:off x="264726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4" name="Connecteur droit 4623"/>
          <xdr:cNvCxnSpPr/>
        </xdr:nvCxnSpPr>
        <xdr:spPr>
          <a:xfrm>
            <a:off x="265061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5" name="Connecteur droit 4624"/>
          <xdr:cNvCxnSpPr/>
        </xdr:nvCxnSpPr>
        <xdr:spPr>
          <a:xfrm>
            <a:off x="265396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26" name="Connecteur droit 4625"/>
          <xdr:cNvCxnSpPr/>
        </xdr:nvCxnSpPr>
        <xdr:spPr>
          <a:xfrm>
            <a:off x="265732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2" name="Connecteur droit 4681"/>
          <xdr:cNvCxnSpPr/>
        </xdr:nvCxnSpPr>
        <xdr:spPr>
          <a:xfrm>
            <a:off x="266067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3" name="Connecteur droit 4682"/>
          <xdr:cNvCxnSpPr/>
        </xdr:nvCxnSpPr>
        <xdr:spPr>
          <a:xfrm>
            <a:off x="266402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4" name="Connecteur droit 4683"/>
          <xdr:cNvCxnSpPr/>
        </xdr:nvCxnSpPr>
        <xdr:spPr>
          <a:xfrm>
            <a:off x="266738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5" name="Connecteur droit 4684"/>
          <xdr:cNvCxnSpPr/>
        </xdr:nvCxnSpPr>
        <xdr:spPr>
          <a:xfrm>
            <a:off x="267073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6" name="Connecteur droit 4685"/>
          <xdr:cNvCxnSpPr/>
        </xdr:nvCxnSpPr>
        <xdr:spPr>
          <a:xfrm>
            <a:off x="267408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7" name="Connecteur droit 4686"/>
          <xdr:cNvCxnSpPr/>
        </xdr:nvCxnSpPr>
        <xdr:spPr>
          <a:xfrm>
            <a:off x="267743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8" name="Connecteur droit 4687"/>
          <xdr:cNvCxnSpPr/>
        </xdr:nvCxnSpPr>
        <xdr:spPr>
          <a:xfrm>
            <a:off x="268079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89" name="Connecteur droit 4688"/>
          <xdr:cNvCxnSpPr/>
        </xdr:nvCxnSpPr>
        <xdr:spPr>
          <a:xfrm>
            <a:off x="268414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0" name="Connecteur droit 4689"/>
          <xdr:cNvCxnSpPr/>
        </xdr:nvCxnSpPr>
        <xdr:spPr>
          <a:xfrm>
            <a:off x="268749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1" name="Connecteur droit 4690"/>
          <xdr:cNvCxnSpPr/>
        </xdr:nvCxnSpPr>
        <xdr:spPr>
          <a:xfrm>
            <a:off x="269085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2" name="Connecteur droit 4691"/>
          <xdr:cNvCxnSpPr/>
        </xdr:nvCxnSpPr>
        <xdr:spPr>
          <a:xfrm>
            <a:off x="269420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3" name="Connecteur droit 4692"/>
          <xdr:cNvCxnSpPr/>
        </xdr:nvCxnSpPr>
        <xdr:spPr>
          <a:xfrm>
            <a:off x="269755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4" name="Connecteur droit 4693"/>
          <xdr:cNvCxnSpPr/>
        </xdr:nvCxnSpPr>
        <xdr:spPr>
          <a:xfrm>
            <a:off x="270090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5" name="Connecteur droit 4694"/>
          <xdr:cNvCxnSpPr/>
        </xdr:nvCxnSpPr>
        <xdr:spPr>
          <a:xfrm>
            <a:off x="270426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6" name="Connecteur droit 4695"/>
          <xdr:cNvCxnSpPr/>
        </xdr:nvCxnSpPr>
        <xdr:spPr>
          <a:xfrm>
            <a:off x="270761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7" name="Connecteur droit 4696"/>
          <xdr:cNvCxnSpPr/>
        </xdr:nvCxnSpPr>
        <xdr:spPr>
          <a:xfrm>
            <a:off x="271096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8" name="Connecteur droit 4697"/>
          <xdr:cNvCxnSpPr/>
        </xdr:nvCxnSpPr>
        <xdr:spPr>
          <a:xfrm>
            <a:off x="271432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99" name="Connecteur droit 4698"/>
          <xdr:cNvCxnSpPr/>
        </xdr:nvCxnSpPr>
        <xdr:spPr>
          <a:xfrm>
            <a:off x="271767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0" name="Connecteur droit 4699"/>
          <xdr:cNvCxnSpPr/>
        </xdr:nvCxnSpPr>
        <xdr:spPr>
          <a:xfrm>
            <a:off x="272102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1" name="Connecteur droit 4700"/>
          <xdr:cNvCxnSpPr/>
        </xdr:nvCxnSpPr>
        <xdr:spPr>
          <a:xfrm>
            <a:off x="272437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2" name="Connecteur droit 4701"/>
          <xdr:cNvCxnSpPr/>
        </xdr:nvCxnSpPr>
        <xdr:spPr>
          <a:xfrm>
            <a:off x="25600913" y="1171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03" name="Connecteur droit 4702"/>
          <xdr:cNvCxnSpPr/>
        </xdr:nvCxnSpPr>
        <xdr:spPr>
          <a:xfrm>
            <a:off x="25600913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6" name="Rectangle 4735"/>
          <xdr:cNvSpPr/>
        </xdr:nvSpPr>
        <xdr:spPr>
          <a:xfrm>
            <a:off x="25600913" y="1171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4737" name="Rectangle 4736"/>
          <xdr:cNvSpPr/>
        </xdr:nvSpPr>
        <xdr:spPr>
          <a:xfrm>
            <a:off x="25600913" y="1171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4738" name="Connecteur droit 4737"/>
          <xdr:cNvCxnSpPr/>
        </xdr:nvCxnSpPr>
        <xdr:spPr>
          <a:xfrm>
            <a:off x="26472642" y="1152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39" name="Rectangle 4738"/>
          <xdr:cNvSpPr/>
        </xdr:nvSpPr>
        <xdr:spPr>
          <a:xfrm>
            <a:off x="25600913" y="1171575"/>
            <a:ext cx="8568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14,777</a:t>
            </a:r>
          </a:p>
        </xdr:txBody>
      </xdr:sp>
    </xdr:grpSp>
    <xdr:clientData/>
  </xdr:twoCellAnchor>
  <xdr:twoCellAnchor>
    <xdr:from>
      <xdr:col>41</xdr:col>
      <xdr:colOff>7398</xdr:colOff>
      <xdr:row>28</xdr:row>
      <xdr:rowOff>20637</xdr:rowOff>
    </xdr:from>
    <xdr:to>
      <xdr:col>41</xdr:col>
      <xdr:colOff>1976977</xdr:colOff>
      <xdr:row>28</xdr:row>
      <xdr:rowOff>173037</xdr:rowOff>
    </xdr:to>
    <xdr:grpSp>
      <xdr:nvGrpSpPr>
        <xdr:cNvPr id="12930" name="SprkR29C42Shape"/>
        <xdr:cNvGrpSpPr/>
      </xdr:nvGrpSpPr>
      <xdr:grpSpPr>
        <a:xfrm>
          <a:off x="32519398" y="5362575"/>
          <a:ext cx="1969579" cy="152400"/>
          <a:chOff x="32519398" y="5362575"/>
          <a:chExt cx="1969579" cy="152400"/>
        </a:xfrm>
      </xdr:grpSpPr>
      <xdr:cxnSp macro="">
        <xdr:nvCxnSpPr>
          <xdr:cNvPr id="4741" name="Connecteur droit 4740"/>
          <xdr:cNvCxnSpPr/>
        </xdr:nvCxnSpPr>
        <xdr:spPr>
          <a:xfrm>
            <a:off x="3251939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2" name="Connecteur droit 4741"/>
          <xdr:cNvCxnSpPr/>
        </xdr:nvCxnSpPr>
        <xdr:spPr>
          <a:xfrm>
            <a:off x="3255959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3" name="Connecteur droit 4742"/>
          <xdr:cNvCxnSpPr/>
        </xdr:nvCxnSpPr>
        <xdr:spPr>
          <a:xfrm>
            <a:off x="3259979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4" name="Connecteur droit 4743"/>
          <xdr:cNvCxnSpPr/>
        </xdr:nvCxnSpPr>
        <xdr:spPr>
          <a:xfrm>
            <a:off x="32639983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5" name="Connecteur droit 4744"/>
          <xdr:cNvCxnSpPr/>
        </xdr:nvCxnSpPr>
        <xdr:spPr>
          <a:xfrm>
            <a:off x="32680179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6" name="Connecteur droit 4745"/>
          <xdr:cNvCxnSpPr/>
        </xdr:nvCxnSpPr>
        <xdr:spPr>
          <a:xfrm>
            <a:off x="3272037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7" name="Connecteur droit 4746"/>
          <xdr:cNvCxnSpPr/>
        </xdr:nvCxnSpPr>
        <xdr:spPr>
          <a:xfrm>
            <a:off x="3276057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8" name="Connecteur droit 4747"/>
          <xdr:cNvCxnSpPr/>
        </xdr:nvCxnSpPr>
        <xdr:spPr>
          <a:xfrm>
            <a:off x="3280076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49" name="Connecteur droit 4748"/>
          <xdr:cNvCxnSpPr/>
        </xdr:nvCxnSpPr>
        <xdr:spPr>
          <a:xfrm>
            <a:off x="32840963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50" name="Connecteur droit 4749"/>
          <xdr:cNvCxnSpPr/>
        </xdr:nvCxnSpPr>
        <xdr:spPr>
          <a:xfrm>
            <a:off x="3288115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3" name="Connecteur droit 4812"/>
          <xdr:cNvCxnSpPr/>
        </xdr:nvCxnSpPr>
        <xdr:spPr>
          <a:xfrm>
            <a:off x="3292135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4" name="Connecteur droit 4813"/>
          <xdr:cNvCxnSpPr/>
        </xdr:nvCxnSpPr>
        <xdr:spPr>
          <a:xfrm>
            <a:off x="3296154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5" name="Connecteur droit 4814"/>
          <xdr:cNvCxnSpPr/>
        </xdr:nvCxnSpPr>
        <xdr:spPr>
          <a:xfrm>
            <a:off x="3300174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6" name="Connecteur droit 4815"/>
          <xdr:cNvCxnSpPr/>
        </xdr:nvCxnSpPr>
        <xdr:spPr>
          <a:xfrm>
            <a:off x="3304194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7" name="Connecteur droit 4816"/>
          <xdr:cNvCxnSpPr/>
        </xdr:nvCxnSpPr>
        <xdr:spPr>
          <a:xfrm>
            <a:off x="3308213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8" name="Connecteur droit 4817"/>
          <xdr:cNvCxnSpPr/>
        </xdr:nvCxnSpPr>
        <xdr:spPr>
          <a:xfrm>
            <a:off x="3312233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19" name="Connecteur droit 4818"/>
          <xdr:cNvCxnSpPr/>
        </xdr:nvCxnSpPr>
        <xdr:spPr>
          <a:xfrm>
            <a:off x="3316252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7" name="Connecteur droit 4826"/>
          <xdr:cNvCxnSpPr/>
        </xdr:nvCxnSpPr>
        <xdr:spPr>
          <a:xfrm>
            <a:off x="3320272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8" name="Connecteur droit 4827"/>
          <xdr:cNvCxnSpPr/>
        </xdr:nvCxnSpPr>
        <xdr:spPr>
          <a:xfrm>
            <a:off x="3324291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29" name="Connecteur droit 4828"/>
          <xdr:cNvCxnSpPr/>
        </xdr:nvCxnSpPr>
        <xdr:spPr>
          <a:xfrm>
            <a:off x="3328311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0" name="Connecteur droit 4829"/>
          <xdr:cNvCxnSpPr/>
        </xdr:nvCxnSpPr>
        <xdr:spPr>
          <a:xfrm>
            <a:off x="3332330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1" name="Connecteur droit 4830"/>
          <xdr:cNvCxnSpPr/>
        </xdr:nvCxnSpPr>
        <xdr:spPr>
          <a:xfrm>
            <a:off x="3336350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2" name="Connecteur droit 4991"/>
          <xdr:cNvCxnSpPr/>
        </xdr:nvCxnSpPr>
        <xdr:spPr>
          <a:xfrm>
            <a:off x="3340369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3" name="Connecteur droit 4992"/>
          <xdr:cNvCxnSpPr/>
        </xdr:nvCxnSpPr>
        <xdr:spPr>
          <a:xfrm>
            <a:off x="3344389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4" name="Connecteur droit 4993"/>
          <xdr:cNvCxnSpPr/>
        </xdr:nvCxnSpPr>
        <xdr:spPr>
          <a:xfrm>
            <a:off x="33484090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5" name="Connecteur droit 4994"/>
          <xdr:cNvCxnSpPr/>
        </xdr:nvCxnSpPr>
        <xdr:spPr>
          <a:xfrm>
            <a:off x="3352428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6" name="Connecteur droit 4995"/>
          <xdr:cNvCxnSpPr/>
        </xdr:nvCxnSpPr>
        <xdr:spPr>
          <a:xfrm>
            <a:off x="3356448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7" name="Connecteur droit 4996"/>
          <xdr:cNvCxnSpPr/>
        </xdr:nvCxnSpPr>
        <xdr:spPr>
          <a:xfrm>
            <a:off x="3360467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8" name="Connecteur droit 4997"/>
          <xdr:cNvCxnSpPr/>
        </xdr:nvCxnSpPr>
        <xdr:spPr>
          <a:xfrm>
            <a:off x="3364487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9" name="Connecteur droit 4998"/>
          <xdr:cNvCxnSpPr/>
        </xdr:nvCxnSpPr>
        <xdr:spPr>
          <a:xfrm>
            <a:off x="33685066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0" name="Connecteur droit 4999"/>
          <xdr:cNvCxnSpPr/>
        </xdr:nvCxnSpPr>
        <xdr:spPr>
          <a:xfrm>
            <a:off x="3372526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1" name="Connecteur droit 5000"/>
          <xdr:cNvCxnSpPr/>
        </xdr:nvCxnSpPr>
        <xdr:spPr>
          <a:xfrm>
            <a:off x="3376545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2" name="Connecteur droit 5001"/>
          <xdr:cNvCxnSpPr/>
        </xdr:nvCxnSpPr>
        <xdr:spPr>
          <a:xfrm>
            <a:off x="3380565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3" name="Connecteur droit 5002"/>
          <xdr:cNvCxnSpPr/>
        </xdr:nvCxnSpPr>
        <xdr:spPr>
          <a:xfrm>
            <a:off x="33845850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4" name="Connecteur droit 5003"/>
          <xdr:cNvCxnSpPr/>
        </xdr:nvCxnSpPr>
        <xdr:spPr>
          <a:xfrm>
            <a:off x="3388604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5" name="Connecteur droit 5004"/>
          <xdr:cNvCxnSpPr/>
        </xdr:nvCxnSpPr>
        <xdr:spPr>
          <a:xfrm>
            <a:off x="3392623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6" name="Connecteur droit 5005"/>
          <xdr:cNvCxnSpPr/>
        </xdr:nvCxnSpPr>
        <xdr:spPr>
          <a:xfrm>
            <a:off x="3396643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7" name="Connecteur droit 5006"/>
          <xdr:cNvCxnSpPr/>
        </xdr:nvCxnSpPr>
        <xdr:spPr>
          <a:xfrm>
            <a:off x="3400663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8" name="Connecteur droit 5007"/>
          <xdr:cNvCxnSpPr/>
        </xdr:nvCxnSpPr>
        <xdr:spPr>
          <a:xfrm>
            <a:off x="34046827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9" name="Connecteur droit 5008"/>
          <xdr:cNvCxnSpPr/>
        </xdr:nvCxnSpPr>
        <xdr:spPr>
          <a:xfrm>
            <a:off x="34087023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0" name="Connecteur droit 5009"/>
          <xdr:cNvCxnSpPr/>
        </xdr:nvCxnSpPr>
        <xdr:spPr>
          <a:xfrm>
            <a:off x="34127219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1" name="Connecteur droit 5010"/>
          <xdr:cNvCxnSpPr/>
        </xdr:nvCxnSpPr>
        <xdr:spPr>
          <a:xfrm>
            <a:off x="3416741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2" name="Connecteur droit 5011"/>
          <xdr:cNvCxnSpPr/>
        </xdr:nvCxnSpPr>
        <xdr:spPr>
          <a:xfrm>
            <a:off x="34207608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0" name="Connecteur droit 5019"/>
          <xdr:cNvCxnSpPr/>
        </xdr:nvCxnSpPr>
        <xdr:spPr>
          <a:xfrm>
            <a:off x="34247804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1" name="Connecteur droit 5020"/>
          <xdr:cNvCxnSpPr/>
        </xdr:nvCxnSpPr>
        <xdr:spPr>
          <a:xfrm>
            <a:off x="34288000" y="5362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2" name="Connecteur droit 5021"/>
          <xdr:cNvCxnSpPr/>
        </xdr:nvCxnSpPr>
        <xdr:spPr>
          <a:xfrm>
            <a:off x="34328196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3" name="Connecteur droit 5022"/>
          <xdr:cNvCxnSpPr/>
        </xdr:nvCxnSpPr>
        <xdr:spPr>
          <a:xfrm>
            <a:off x="34368392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4" name="Connecteur droit 5023"/>
          <xdr:cNvCxnSpPr/>
        </xdr:nvCxnSpPr>
        <xdr:spPr>
          <a:xfrm>
            <a:off x="34408585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5" name="Connecteur droit 5024"/>
          <xdr:cNvCxnSpPr/>
        </xdr:nvCxnSpPr>
        <xdr:spPr>
          <a:xfrm>
            <a:off x="34448781" y="5362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6" name="Connecteur droit 5025"/>
          <xdr:cNvCxnSpPr/>
        </xdr:nvCxnSpPr>
        <xdr:spPr>
          <a:xfrm>
            <a:off x="34488977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4" name="Connecteur droit 5033"/>
          <xdr:cNvCxnSpPr/>
        </xdr:nvCxnSpPr>
        <xdr:spPr>
          <a:xfrm>
            <a:off x="32519398" y="5362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5" name="Connecteur droit 5034"/>
          <xdr:cNvCxnSpPr/>
        </xdr:nvCxnSpPr>
        <xdr:spPr>
          <a:xfrm>
            <a:off x="32519398" y="5362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28" name="Rectangle 12927"/>
          <xdr:cNvSpPr/>
        </xdr:nvSpPr>
        <xdr:spPr>
          <a:xfrm>
            <a:off x="32519398" y="536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2929" name="Rectangle 12928"/>
          <xdr:cNvSpPr/>
        </xdr:nvSpPr>
        <xdr:spPr>
          <a:xfrm>
            <a:off x="32519398" y="5362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</xdr:grpSp>
    <xdr:clientData/>
  </xdr:twoCellAnchor>
  <xdr:twoCellAnchor>
    <xdr:from>
      <xdr:col>41</xdr:col>
      <xdr:colOff>879174</xdr:colOff>
      <xdr:row>23</xdr:row>
      <xdr:rowOff>35877</xdr:rowOff>
    </xdr:from>
    <xdr:to>
      <xdr:col>41</xdr:col>
      <xdr:colOff>1997075</xdr:colOff>
      <xdr:row>23</xdr:row>
      <xdr:rowOff>142557</xdr:rowOff>
    </xdr:to>
    <xdr:grpSp>
      <xdr:nvGrpSpPr>
        <xdr:cNvPr id="12937" name="SprkR24C42Shape"/>
        <xdr:cNvGrpSpPr/>
      </xdr:nvGrpSpPr>
      <xdr:grpSpPr>
        <a:xfrm>
          <a:off x="33391174" y="4425315"/>
          <a:ext cx="1117901" cy="106680"/>
          <a:chOff x="33391174" y="4425315"/>
          <a:chExt cx="1117901" cy="106680"/>
        </a:xfrm>
      </xdr:grpSpPr>
      <xdr:cxnSp macro="">
        <xdr:nvCxnSpPr>
          <xdr:cNvPr id="12931" name="Connecteur droit 12930"/>
          <xdr:cNvCxnSpPr/>
        </xdr:nvCxnSpPr>
        <xdr:spPr>
          <a:xfrm>
            <a:off x="33391174" y="4478655"/>
            <a:ext cx="1117901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32" name="Rectangle 12931"/>
          <xdr:cNvSpPr/>
        </xdr:nvSpPr>
        <xdr:spPr>
          <a:xfrm>
            <a:off x="33702777" y="4425315"/>
            <a:ext cx="4397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33" name="Connecteur droit 12932"/>
          <xdr:cNvCxnSpPr/>
        </xdr:nvCxnSpPr>
        <xdr:spPr>
          <a:xfrm>
            <a:off x="33817012" y="442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4" name="Connecteur droit 12933"/>
          <xdr:cNvCxnSpPr/>
        </xdr:nvCxnSpPr>
        <xdr:spPr>
          <a:xfrm>
            <a:off x="34509075" y="445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5" name="Connecteur droit 12934"/>
          <xdr:cNvCxnSpPr/>
        </xdr:nvCxnSpPr>
        <xdr:spPr>
          <a:xfrm>
            <a:off x="33391174" y="445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36" name="Connecteur droit 12935"/>
          <xdr:cNvCxnSpPr/>
        </xdr:nvCxnSpPr>
        <xdr:spPr>
          <a:xfrm>
            <a:off x="33906458" y="444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18</xdr:row>
      <xdr:rowOff>35877</xdr:rowOff>
    </xdr:from>
    <xdr:to>
      <xdr:col>41</xdr:col>
      <xdr:colOff>1997075</xdr:colOff>
      <xdr:row>18</xdr:row>
      <xdr:rowOff>142557</xdr:rowOff>
    </xdr:to>
    <xdr:grpSp>
      <xdr:nvGrpSpPr>
        <xdr:cNvPr id="12944" name="SprkR19C42Shape"/>
        <xdr:cNvGrpSpPr/>
      </xdr:nvGrpSpPr>
      <xdr:grpSpPr>
        <a:xfrm>
          <a:off x="32499300" y="3472815"/>
          <a:ext cx="2009775" cy="106680"/>
          <a:chOff x="32499300" y="3472815"/>
          <a:chExt cx="2009775" cy="106680"/>
        </a:xfrm>
      </xdr:grpSpPr>
      <xdr:cxnSp macro="">
        <xdr:nvCxnSpPr>
          <xdr:cNvPr id="12938" name="Connecteur droit 12937"/>
          <xdr:cNvCxnSpPr/>
        </xdr:nvCxnSpPr>
        <xdr:spPr>
          <a:xfrm>
            <a:off x="32499300" y="3526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39" name="Rectangle 12938"/>
          <xdr:cNvSpPr/>
        </xdr:nvSpPr>
        <xdr:spPr>
          <a:xfrm>
            <a:off x="32615423" y="3472815"/>
            <a:ext cx="68714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2940" name="Connecteur droit 12939"/>
          <xdr:cNvCxnSpPr/>
        </xdr:nvCxnSpPr>
        <xdr:spPr>
          <a:xfrm>
            <a:off x="32924855" y="3472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1" name="Connecteur droit 12940"/>
          <xdr:cNvCxnSpPr/>
        </xdr:nvCxnSpPr>
        <xdr:spPr>
          <a:xfrm>
            <a:off x="34509075" y="3504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2" name="Connecteur droit 12941"/>
          <xdr:cNvCxnSpPr/>
        </xdr:nvCxnSpPr>
        <xdr:spPr>
          <a:xfrm>
            <a:off x="32499300" y="3504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3" name="Connecteur droit 12942"/>
          <xdr:cNvCxnSpPr/>
        </xdr:nvCxnSpPr>
        <xdr:spPr>
          <a:xfrm>
            <a:off x="33069929" y="3494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12</xdr:row>
      <xdr:rowOff>20637</xdr:rowOff>
    </xdr:from>
    <xdr:to>
      <xdr:col>41</xdr:col>
      <xdr:colOff>1976977</xdr:colOff>
      <xdr:row>12</xdr:row>
      <xdr:rowOff>173037</xdr:rowOff>
    </xdr:to>
    <xdr:grpSp>
      <xdr:nvGrpSpPr>
        <xdr:cNvPr id="12999" name="SprkR13C42Shape"/>
        <xdr:cNvGrpSpPr/>
      </xdr:nvGrpSpPr>
      <xdr:grpSpPr>
        <a:xfrm>
          <a:off x="32519398" y="2314575"/>
          <a:ext cx="1969579" cy="152400"/>
          <a:chOff x="32519398" y="2314575"/>
          <a:chExt cx="1969579" cy="152400"/>
        </a:xfrm>
      </xdr:grpSpPr>
      <xdr:cxnSp macro="">
        <xdr:nvCxnSpPr>
          <xdr:cNvPr id="12945" name="Connecteur droit 12944"/>
          <xdr:cNvCxnSpPr/>
        </xdr:nvCxnSpPr>
        <xdr:spPr>
          <a:xfrm>
            <a:off x="325193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6" name="Connecteur droit 12945"/>
          <xdr:cNvCxnSpPr/>
        </xdr:nvCxnSpPr>
        <xdr:spPr>
          <a:xfrm>
            <a:off x="325595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7" name="Connecteur droit 12946"/>
          <xdr:cNvCxnSpPr/>
        </xdr:nvCxnSpPr>
        <xdr:spPr>
          <a:xfrm>
            <a:off x="3259979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8" name="Connecteur droit 12947"/>
          <xdr:cNvCxnSpPr/>
        </xdr:nvCxnSpPr>
        <xdr:spPr>
          <a:xfrm>
            <a:off x="3263998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49" name="Connecteur droit 12948"/>
          <xdr:cNvCxnSpPr/>
        </xdr:nvCxnSpPr>
        <xdr:spPr>
          <a:xfrm>
            <a:off x="32680179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0" name="Connecteur droit 12949"/>
          <xdr:cNvCxnSpPr/>
        </xdr:nvCxnSpPr>
        <xdr:spPr>
          <a:xfrm>
            <a:off x="327203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1" name="Connecteur droit 12950"/>
          <xdr:cNvCxnSpPr/>
        </xdr:nvCxnSpPr>
        <xdr:spPr>
          <a:xfrm>
            <a:off x="327605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2" name="Connecteur droit 12951"/>
          <xdr:cNvCxnSpPr/>
        </xdr:nvCxnSpPr>
        <xdr:spPr>
          <a:xfrm>
            <a:off x="3280076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3" name="Connecteur droit 12952"/>
          <xdr:cNvCxnSpPr/>
        </xdr:nvCxnSpPr>
        <xdr:spPr>
          <a:xfrm>
            <a:off x="328409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4" name="Connecteur droit 12953"/>
          <xdr:cNvCxnSpPr/>
        </xdr:nvCxnSpPr>
        <xdr:spPr>
          <a:xfrm>
            <a:off x="3288115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5" name="Connecteur droit 12954"/>
          <xdr:cNvCxnSpPr/>
        </xdr:nvCxnSpPr>
        <xdr:spPr>
          <a:xfrm>
            <a:off x="3292135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6" name="Connecteur droit 12955"/>
          <xdr:cNvCxnSpPr/>
        </xdr:nvCxnSpPr>
        <xdr:spPr>
          <a:xfrm>
            <a:off x="3296154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7" name="Connecteur droit 12956"/>
          <xdr:cNvCxnSpPr/>
        </xdr:nvCxnSpPr>
        <xdr:spPr>
          <a:xfrm>
            <a:off x="3300174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8" name="Connecteur droit 12957"/>
          <xdr:cNvCxnSpPr/>
        </xdr:nvCxnSpPr>
        <xdr:spPr>
          <a:xfrm>
            <a:off x="3304194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59" name="Connecteur droit 12958"/>
          <xdr:cNvCxnSpPr/>
        </xdr:nvCxnSpPr>
        <xdr:spPr>
          <a:xfrm>
            <a:off x="3308213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0" name="Connecteur droit 12959"/>
          <xdr:cNvCxnSpPr/>
        </xdr:nvCxnSpPr>
        <xdr:spPr>
          <a:xfrm>
            <a:off x="3312233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1" name="Connecteur droit 12960"/>
          <xdr:cNvCxnSpPr/>
        </xdr:nvCxnSpPr>
        <xdr:spPr>
          <a:xfrm>
            <a:off x="3316252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2" name="Connecteur droit 12961"/>
          <xdr:cNvCxnSpPr/>
        </xdr:nvCxnSpPr>
        <xdr:spPr>
          <a:xfrm>
            <a:off x="3320272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3" name="Connecteur droit 12962"/>
          <xdr:cNvCxnSpPr/>
        </xdr:nvCxnSpPr>
        <xdr:spPr>
          <a:xfrm>
            <a:off x="3324291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4" name="Connecteur droit 12963"/>
          <xdr:cNvCxnSpPr/>
        </xdr:nvCxnSpPr>
        <xdr:spPr>
          <a:xfrm>
            <a:off x="3328311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5" name="Connecteur droit 12964"/>
          <xdr:cNvCxnSpPr/>
        </xdr:nvCxnSpPr>
        <xdr:spPr>
          <a:xfrm>
            <a:off x="3332330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6" name="Connecteur droit 12965"/>
          <xdr:cNvCxnSpPr/>
        </xdr:nvCxnSpPr>
        <xdr:spPr>
          <a:xfrm>
            <a:off x="3336350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7" name="Connecteur droit 12966"/>
          <xdr:cNvCxnSpPr/>
        </xdr:nvCxnSpPr>
        <xdr:spPr>
          <a:xfrm>
            <a:off x="334036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8" name="Connecteur droit 12967"/>
          <xdr:cNvCxnSpPr/>
        </xdr:nvCxnSpPr>
        <xdr:spPr>
          <a:xfrm>
            <a:off x="334438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69" name="Connecteur droit 12968"/>
          <xdr:cNvCxnSpPr/>
        </xdr:nvCxnSpPr>
        <xdr:spPr>
          <a:xfrm>
            <a:off x="33484090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0" name="Connecteur droit 12969"/>
          <xdr:cNvCxnSpPr/>
        </xdr:nvCxnSpPr>
        <xdr:spPr>
          <a:xfrm>
            <a:off x="3352428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1" name="Connecteur droit 12970"/>
          <xdr:cNvCxnSpPr/>
        </xdr:nvCxnSpPr>
        <xdr:spPr>
          <a:xfrm>
            <a:off x="335644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2" name="Connecteur droit 12971"/>
          <xdr:cNvCxnSpPr/>
        </xdr:nvCxnSpPr>
        <xdr:spPr>
          <a:xfrm>
            <a:off x="336046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3" name="Connecteur droit 12972"/>
          <xdr:cNvCxnSpPr/>
        </xdr:nvCxnSpPr>
        <xdr:spPr>
          <a:xfrm>
            <a:off x="3364487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4" name="Connecteur droit 12973"/>
          <xdr:cNvCxnSpPr/>
        </xdr:nvCxnSpPr>
        <xdr:spPr>
          <a:xfrm>
            <a:off x="3368506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5" name="Connecteur droit 12974"/>
          <xdr:cNvCxnSpPr/>
        </xdr:nvCxnSpPr>
        <xdr:spPr>
          <a:xfrm>
            <a:off x="3372526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6" name="Connecteur droit 12975"/>
          <xdr:cNvCxnSpPr/>
        </xdr:nvCxnSpPr>
        <xdr:spPr>
          <a:xfrm>
            <a:off x="337654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7" name="Connecteur droit 12976"/>
          <xdr:cNvCxnSpPr/>
        </xdr:nvCxnSpPr>
        <xdr:spPr>
          <a:xfrm>
            <a:off x="338056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8" name="Connecteur droit 12977"/>
          <xdr:cNvCxnSpPr/>
        </xdr:nvCxnSpPr>
        <xdr:spPr>
          <a:xfrm>
            <a:off x="338458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79" name="Connecteur droit 12978"/>
          <xdr:cNvCxnSpPr/>
        </xdr:nvCxnSpPr>
        <xdr:spPr>
          <a:xfrm>
            <a:off x="3388604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0" name="Connecteur droit 12979"/>
          <xdr:cNvCxnSpPr/>
        </xdr:nvCxnSpPr>
        <xdr:spPr>
          <a:xfrm>
            <a:off x="3392623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1" name="Connecteur droit 12980"/>
          <xdr:cNvCxnSpPr/>
        </xdr:nvCxnSpPr>
        <xdr:spPr>
          <a:xfrm>
            <a:off x="3396643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2" name="Connecteur droit 12981"/>
          <xdr:cNvCxnSpPr/>
        </xdr:nvCxnSpPr>
        <xdr:spPr>
          <a:xfrm>
            <a:off x="3400663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3" name="Connecteur droit 12982"/>
          <xdr:cNvCxnSpPr/>
        </xdr:nvCxnSpPr>
        <xdr:spPr>
          <a:xfrm>
            <a:off x="3404682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4" name="Connecteur droit 12983"/>
          <xdr:cNvCxnSpPr/>
        </xdr:nvCxnSpPr>
        <xdr:spPr>
          <a:xfrm>
            <a:off x="34087023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5" name="Connecteur droit 12984"/>
          <xdr:cNvCxnSpPr/>
        </xdr:nvCxnSpPr>
        <xdr:spPr>
          <a:xfrm>
            <a:off x="341272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6" name="Connecteur droit 12985"/>
          <xdr:cNvCxnSpPr/>
        </xdr:nvCxnSpPr>
        <xdr:spPr>
          <a:xfrm>
            <a:off x="3416741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7" name="Connecteur droit 12986"/>
          <xdr:cNvCxnSpPr/>
        </xdr:nvCxnSpPr>
        <xdr:spPr>
          <a:xfrm>
            <a:off x="3420760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8" name="Connecteur droit 12987"/>
          <xdr:cNvCxnSpPr/>
        </xdr:nvCxnSpPr>
        <xdr:spPr>
          <a:xfrm>
            <a:off x="3424780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89" name="Connecteur droit 12988"/>
          <xdr:cNvCxnSpPr/>
        </xdr:nvCxnSpPr>
        <xdr:spPr>
          <a:xfrm>
            <a:off x="34288000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0" name="Connecteur droit 12989"/>
          <xdr:cNvCxnSpPr/>
        </xdr:nvCxnSpPr>
        <xdr:spPr>
          <a:xfrm>
            <a:off x="34328196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1" name="Connecteur droit 12990"/>
          <xdr:cNvCxnSpPr/>
        </xdr:nvCxnSpPr>
        <xdr:spPr>
          <a:xfrm>
            <a:off x="3436839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2" name="Connecteur droit 12991"/>
          <xdr:cNvCxnSpPr/>
        </xdr:nvCxnSpPr>
        <xdr:spPr>
          <a:xfrm>
            <a:off x="3440858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3" name="Connecteur droit 12992"/>
          <xdr:cNvCxnSpPr/>
        </xdr:nvCxnSpPr>
        <xdr:spPr>
          <a:xfrm>
            <a:off x="344487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4" name="Connecteur droit 12993"/>
          <xdr:cNvCxnSpPr/>
        </xdr:nvCxnSpPr>
        <xdr:spPr>
          <a:xfrm>
            <a:off x="34488977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5" name="Connecteur droit 12994"/>
          <xdr:cNvCxnSpPr/>
        </xdr:nvCxnSpPr>
        <xdr:spPr>
          <a:xfrm>
            <a:off x="32519398" y="2314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96" name="Connecteur droit 12995"/>
          <xdr:cNvCxnSpPr/>
        </xdr:nvCxnSpPr>
        <xdr:spPr>
          <a:xfrm>
            <a:off x="32519398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997" name="Rectangle 12996"/>
          <xdr:cNvSpPr/>
        </xdr:nvSpPr>
        <xdr:spPr>
          <a:xfrm>
            <a:off x="32519398" y="2314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2998" name="Rectangle 12997"/>
          <xdr:cNvSpPr/>
        </xdr:nvSpPr>
        <xdr:spPr>
          <a:xfrm>
            <a:off x="32519398" y="2314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</xdr:grpSp>
    <xdr:clientData/>
  </xdr:twoCellAnchor>
  <xdr:twoCellAnchor>
    <xdr:from>
      <xdr:col>40</xdr:col>
      <xdr:colOff>1035050</xdr:colOff>
      <xdr:row>7</xdr:row>
      <xdr:rowOff>35877</xdr:rowOff>
    </xdr:from>
    <xdr:to>
      <xdr:col>41</xdr:col>
      <xdr:colOff>690302</xdr:colOff>
      <xdr:row>7</xdr:row>
      <xdr:rowOff>142557</xdr:rowOff>
    </xdr:to>
    <xdr:grpSp>
      <xdr:nvGrpSpPr>
        <xdr:cNvPr id="13006" name="SprkR8C42Shape"/>
        <xdr:cNvGrpSpPr/>
      </xdr:nvGrpSpPr>
      <xdr:grpSpPr>
        <a:xfrm>
          <a:off x="32499300" y="1377315"/>
          <a:ext cx="703002" cy="106680"/>
          <a:chOff x="32499300" y="1377315"/>
          <a:chExt cx="703002" cy="106680"/>
        </a:xfrm>
      </xdr:grpSpPr>
      <xdr:cxnSp macro="">
        <xdr:nvCxnSpPr>
          <xdr:cNvPr id="13000" name="Connecteur droit 12999"/>
          <xdr:cNvCxnSpPr/>
        </xdr:nvCxnSpPr>
        <xdr:spPr>
          <a:xfrm>
            <a:off x="32499300" y="1430655"/>
            <a:ext cx="70300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01" name="Rectangle 13000"/>
          <xdr:cNvSpPr/>
        </xdr:nvSpPr>
        <xdr:spPr>
          <a:xfrm>
            <a:off x="32646113" y="1377315"/>
            <a:ext cx="2143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02" name="Connecteur droit 13001"/>
          <xdr:cNvCxnSpPr/>
        </xdr:nvCxnSpPr>
        <xdr:spPr>
          <a:xfrm>
            <a:off x="32804726" y="1377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3" name="Connecteur droit 13002"/>
          <xdr:cNvCxnSpPr/>
        </xdr:nvCxnSpPr>
        <xdr:spPr>
          <a:xfrm>
            <a:off x="33202302" y="140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4" name="Connecteur droit 13003"/>
          <xdr:cNvCxnSpPr/>
        </xdr:nvCxnSpPr>
        <xdr:spPr>
          <a:xfrm>
            <a:off x="32499300" y="140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05" name="Connecteur droit 13004"/>
          <xdr:cNvCxnSpPr/>
        </xdr:nvCxnSpPr>
        <xdr:spPr>
          <a:xfrm>
            <a:off x="32797372" y="1398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2</xdr:row>
      <xdr:rowOff>35877</xdr:rowOff>
    </xdr:from>
    <xdr:to>
      <xdr:col>41</xdr:col>
      <xdr:colOff>1997075</xdr:colOff>
      <xdr:row>2</xdr:row>
      <xdr:rowOff>142557</xdr:rowOff>
    </xdr:to>
    <xdr:grpSp>
      <xdr:nvGrpSpPr>
        <xdr:cNvPr id="13013" name="SprkR3C42Shape"/>
        <xdr:cNvGrpSpPr/>
      </xdr:nvGrpSpPr>
      <xdr:grpSpPr>
        <a:xfrm>
          <a:off x="32499300" y="424815"/>
          <a:ext cx="2009775" cy="106680"/>
          <a:chOff x="32499300" y="424815"/>
          <a:chExt cx="2009775" cy="106680"/>
        </a:xfrm>
      </xdr:grpSpPr>
      <xdr:cxnSp macro="">
        <xdr:nvCxnSpPr>
          <xdr:cNvPr id="13007" name="Connecteur droit 13006"/>
          <xdr:cNvCxnSpPr/>
        </xdr:nvCxnSpPr>
        <xdr:spPr>
          <a:xfrm>
            <a:off x="32499300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08" name="Rectangle 13007"/>
          <xdr:cNvSpPr/>
        </xdr:nvSpPr>
        <xdr:spPr>
          <a:xfrm>
            <a:off x="32972456" y="424815"/>
            <a:ext cx="9980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09" name="Connecteur droit 13008"/>
          <xdr:cNvCxnSpPr/>
        </xdr:nvCxnSpPr>
        <xdr:spPr>
          <a:xfrm>
            <a:off x="33495416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0" name="Connecteur droit 13009"/>
          <xdr:cNvCxnSpPr/>
        </xdr:nvCxnSpPr>
        <xdr:spPr>
          <a:xfrm>
            <a:off x="3450907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1" name="Connecteur droit 13010"/>
          <xdr:cNvCxnSpPr/>
        </xdr:nvCxnSpPr>
        <xdr:spPr>
          <a:xfrm>
            <a:off x="324993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2" name="Connecteur droit 13011"/>
          <xdr:cNvCxnSpPr/>
        </xdr:nvCxnSpPr>
        <xdr:spPr>
          <a:xfrm>
            <a:off x="33463517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20</xdr:row>
      <xdr:rowOff>35877</xdr:rowOff>
    </xdr:from>
    <xdr:to>
      <xdr:col>34</xdr:col>
      <xdr:colOff>1662112</xdr:colOff>
      <xdr:row>20</xdr:row>
      <xdr:rowOff>142557</xdr:rowOff>
    </xdr:to>
    <xdr:grpSp>
      <xdr:nvGrpSpPr>
        <xdr:cNvPr id="13020" name="SprkR21C35Shape"/>
        <xdr:cNvGrpSpPr/>
      </xdr:nvGrpSpPr>
      <xdr:grpSpPr>
        <a:xfrm>
          <a:off x="25584150" y="3853815"/>
          <a:ext cx="1676400" cy="106680"/>
          <a:chOff x="25584150" y="3853815"/>
          <a:chExt cx="1676400" cy="106680"/>
        </a:xfrm>
      </xdr:grpSpPr>
      <xdr:cxnSp macro="">
        <xdr:nvCxnSpPr>
          <xdr:cNvPr id="13014" name="Connecteur droit 13013"/>
          <xdr:cNvCxnSpPr/>
        </xdr:nvCxnSpPr>
        <xdr:spPr>
          <a:xfrm>
            <a:off x="25584150" y="3907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15" name="Rectangle 13014"/>
          <xdr:cNvSpPr/>
        </xdr:nvSpPr>
        <xdr:spPr>
          <a:xfrm>
            <a:off x="26380173" y="3853815"/>
            <a:ext cx="4111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16" name="Connecteur droit 13015"/>
          <xdr:cNvCxnSpPr/>
        </xdr:nvCxnSpPr>
        <xdr:spPr>
          <a:xfrm>
            <a:off x="26668478" y="3853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7" name="Connecteur droit 13016"/>
          <xdr:cNvCxnSpPr/>
        </xdr:nvCxnSpPr>
        <xdr:spPr>
          <a:xfrm>
            <a:off x="272605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8" name="Connecteur droit 13017"/>
          <xdr:cNvCxnSpPr/>
        </xdr:nvCxnSpPr>
        <xdr:spPr>
          <a:xfrm>
            <a:off x="25584150" y="3885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19" name="Connecteur droit 13018"/>
          <xdr:cNvCxnSpPr/>
        </xdr:nvCxnSpPr>
        <xdr:spPr>
          <a:xfrm>
            <a:off x="26587255" y="3875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17</xdr:row>
      <xdr:rowOff>35877</xdr:rowOff>
    </xdr:from>
    <xdr:to>
      <xdr:col>34</xdr:col>
      <xdr:colOff>1662112</xdr:colOff>
      <xdr:row>17</xdr:row>
      <xdr:rowOff>142557</xdr:rowOff>
    </xdr:to>
    <xdr:grpSp>
      <xdr:nvGrpSpPr>
        <xdr:cNvPr id="13027" name="SprkR18C35Shape"/>
        <xdr:cNvGrpSpPr/>
      </xdr:nvGrpSpPr>
      <xdr:grpSpPr>
        <a:xfrm>
          <a:off x="25584150" y="3282315"/>
          <a:ext cx="1676400" cy="106680"/>
          <a:chOff x="25584150" y="3282315"/>
          <a:chExt cx="1676400" cy="106680"/>
        </a:xfrm>
      </xdr:grpSpPr>
      <xdr:cxnSp macro="">
        <xdr:nvCxnSpPr>
          <xdr:cNvPr id="13021" name="Connecteur droit 13020"/>
          <xdr:cNvCxnSpPr/>
        </xdr:nvCxnSpPr>
        <xdr:spPr>
          <a:xfrm>
            <a:off x="25584150" y="3335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22" name="Rectangle 13021"/>
          <xdr:cNvSpPr/>
        </xdr:nvSpPr>
        <xdr:spPr>
          <a:xfrm>
            <a:off x="26008161" y="3282315"/>
            <a:ext cx="45455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23" name="Connecteur droit 13022"/>
          <xdr:cNvCxnSpPr/>
        </xdr:nvCxnSpPr>
        <xdr:spPr>
          <a:xfrm>
            <a:off x="26124520" y="3282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4" name="Connecteur droit 13023"/>
          <xdr:cNvCxnSpPr/>
        </xdr:nvCxnSpPr>
        <xdr:spPr>
          <a:xfrm>
            <a:off x="272605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5" name="Connecteur droit 13024"/>
          <xdr:cNvCxnSpPr/>
        </xdr:nvCxnSpPr>
        <xdr:spPr>
          <a:xfrm>
            <a:off x="25584150" y="3314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26" name="Connecteur droit 13025"/>
          <xdr:cNvCxnSpPr/>
        </xdr:nvCxnSpPr>
        <xdr:spPr>
          <a:xfrm>
            <a:off x="26255982" y="3303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14</xdr:row>
      <xdr:rowOff>35877</xdr:rowOff>
    </xdr:from>
    <xdr:to>
      <xdr:col>34</xdr:col>
      <xdr:colOff>1662112</xdr:colOff>
      <xdr:row>14</xdr:row>
      <xdr:rowOff>142557</xdr:rowOff>
    </xdr:to>
    <xdr:grpSp>
      <xdr:nvGrpSpPr>
        <xdr:cNvPr id="13034" name="SprkR15C35Shape"/>
        <xdr:cNvGrpSpPr/>
      </xdr:nvGrpSpPr>
      <xdr:grpSpPr>
        <a:xfrm>
          <a:off x="25584150" y="2710815"/>
          <a:ext cx="1676400" cy="106680"/>
          <a:chOff x="25584150" y="2710815"/>
          <a:chExt cx="1676400" cy="106680"/>
        </a:xfrm>
      </xdr:grpSpPr>
      <xdr:cxnSp macro="">
        <xdr:nvCxnSpPr>
          <xdr:cNvPr id="13028" name="Connecteur droit 13027"/>
          <xdr:cNvCxnSpPr/>
        </xdr:nvCxnSpPr>
        <xdr:spPr>
          <a:xfrm>
            <a:off x="25584150" y="2764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29" name="Rectangle 13028"/>
          <xdr:cNvSpPr/>
        </xdr:nvSpPr>
        <xdr:spPr>
          <a:xfrm>
            <a:off x="25681011" y="2710815"/>
            <a:ext cx="57315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30" name="Connecteur droit 13029"/>
          <xdr:cNvCxnSpPr/>
        </xdr:nvCxnSpPr>
        <xdr:spPr>
          <a:xfrm>
            <a:off x="25939114" y="2710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1" name="Connecteur droit 13030"/>
          <xdr:cNvCxnSpPr/>
        </xdr:nvCxnSpPr>
        <xdr:spPr>
          <a:xfrm>
            <a:off x="272605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2" name="Connecteur droit 13031"/>
          <xdr:cNvCxnSpPr/>
        </xdr:nvCxnSpPr>
        <xdr:spPr>
          <a:xfrm>
            <a:off x="25584150" y="2742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3" name="Connecteur droit 13032"/>
          <xdr:cNvCxnSpPr/>
        </xdr:nvCxnSpPr>
        <xdr:spPr>
          <a:xfrm>
            <a:off x="26060124" y="2732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11</xdr:row>
      <xdr:rowOff>35877</xdr:rowOff>
    </xdr:from>
    <xdr:to>
      <xdr:col>34</xdr:col>
      <xdr:colOff>1662112</xdr:colOff>
      <xdr:row>11</xdr:row>
      <xdr:rowOff>142557</xdr:rowOff>
    </xdr:to>
    <xdr:grpSp>
      <xdr:nvGrpSpPr>
        <xdr:cNvPr id="13041" name="SprkR12C35Shape"/>
        <xdr:cNvGrpSpPr/>
      </xdr:nvGrpSpPr>
      <xdr:grpSpPr>
        <a:xfrm>
          <a:off x="25584150" y="2139315"/>
          <a:ext cx="1676400" cy="106680"/>
          <a:chOff x="25584150" y="2139315"/>
          <a:chExt cx="1676400" cy="106680"/>
        </a:xfrm>
      </xdr:grpSpPr>
      <xdr:cxnSp macro="">
        <xdr:nvCxnSpPr>
          <xdr:cNvPr id="13035" name="Connecteur droit 13034"/>
          <xdr:cNvCxnSpPr/>
        </xdr:nvCxnSpPr>
        <xdr:spPr>
          <a:xfrm>
            <a:off x="25584150" y="2192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36" name="Rectangle 13035"/>
          <xdr:cNvSpPr/>
        </xdr:nvSpPr>
        <xdr:spPr>
          <a:xfrm>
            <a:off x="25986902" y="2139315"/>
            <a:ext cx="8609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37" name="Connecteur droit 13036"/>
          <xdr:cNvCxnSpPr/>
        </xdr:nvCxnSpPr>
        <xdr:spPr>
          <a:xfrm>
            <a:off x="26254205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8" name="Connecteur droit 13037"/>
          <xdr:cNvCxnSpPr/>
        </xdr:nvCxnSpPr>
        <xdr:spPr>
          <a:xfrm>
            <a:off x="272605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39" name="Connecteur droit 13038"/>
          <xdr:cNvCxnSpPr/>
        </xdr:nvCxnSpPr>
        <xdr:spPr>
          <a:xfrm>
            <a:off x="2558415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0" name="Connecteur droit 13039"/>
          <xdr:cNvCxnSpPr/>
        </xdr:nvCxnSpPr>
        <xdr:spPr>
          <a:xfrm>
            <a:off x="26379261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8</xdr:row>
      <xdr:rowOff>35877</xdr:rowOff>
    </xdr:from>
    <xdr:to>
      <xdr:col>34</xdr:col>
      <xdr:colOff>1662112</xdr:colOff>
      <xdr:row>8</xdr:row>
      <xdr:rowOff>142557</xdr:rowOff>
    </xdr:to>
    <xdr:grpSp>
      <xdr:nvGrpSpPr>
        <xdr:cNvPr id="13048" name="SprkR9C35Shape"/>
        <xdr:cNvGrpSpPr/>
      </xdr:nvGrpSpPr>
      <xdr:grpSpPr>
        <a:xfrm>
          <a:off x="25584150" y="1567815"/>
          <a:ext cx="1676400" cy="106680"/>
          <a:chOff x="25584150" y="1567815"/>
          <a:chExt cx="1676400" cy="106680"/>
        </a:xfrm>
      </xdr:grpSpPr>
      <xdr:cxnSp macro="">
        <xdr:nvCxnSpPr>
          <xdr:cNvPr id="13042" name="Connecteur droit 13041"/>
          <xdr:cNvCxnSpPr/>
        </xdr:nvCxnSpPr>
        <xdr:spPr>
          <a:xfrm>
            <a:off x="25584150" y="1621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43" name="Rectangle 13042"/>
          <xdr:cNvSpPr/>
        </xdr:nvSpPr>
        <xdr:spPr>
          <a:xfrm>
            <a:off x="25748856" y="1567815"/>
            <a:ext cx="50595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44" name="Connecteur droit 13043"/>
          <xdr:cNvCxnSpPr/>
        </xdr:nvCxnSpPr>
        <xdr:spPr>
          <a:xfrm>
            <a:off x="26028098" y="1567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5" name="Connecteur droit 13044"/>
          <xdr:cNvCxnSpPr/>
        </xdr:nvCxnSpPr>
        <xdr:spPr>
          <a:xfrm>
            <a:off x="272605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6" name="Connecteur droit 13045"/>
          <xdr:cNvCxnSpPr/>
        </xdr:nvCxnSpPr>
        <xdr:spPr>
          <a:xfrm>
            <a:off x="25584150" y="1599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47" name="Connecteur droit 13046"/>
          <xdr:cNvCxnSpPr/>
        </xdr:nvCxnSpPr>
        <xdr:spPr>
          <a:xfrm>
            <a:off x="26079593" y="1589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5</xdr:row>
      <xdr:rowOff>35877</xdr:rowOff>
    </xdr:from>
    <xdr:to>
      <xdr:col>34</xdr:col>
      <xdr:colOff>1662112</xdr:colOff>
      <xdr:row>5</xdr:row>
      <xdr:rowOff>142557</xdr:rowOff>
    </xdr:to>
    <xdr:grpSp>
      <xdr:nvGrpSpPr>
        <xdr:cNvPr id="13055" name="SprkR6C35Shape"/>
        <xdr:cNvGrpSpPr/>
      </xdr:nvGrpSpPr>
      <xdr:grpSpPr>
        <a:xfrm>
          <a:off x="25584150" y="996315"/>
          <a:ext cx="1676400" cy="106680"/>
          <a:chOff x="25584150" y="996315"/>
          <a:chExt cx="1676400" cy="106680"/>
        </a:xfrm>
      </xdr:grpSpPr>
      <xdr:cxnSp macro="">
        <xdr:nvCxnSpPr>
          <xdr:cNvPr id="13049" name="Connecteur droit 13048"/>
          <xdr:cNvCxnSpPr/>
        </xdr:nvCxnSpPr>
        <xdr:spPr>
          <a:xfrm>
            <a:off x="25584150" y="10496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50" name="Rectangle 13049"/>
          <xdr:cNvSpPr/>
        </xdr:nvSpPr>
        <xdr:spPr>
          <a:xfrm>
            <a:off x="26156896" y="996315"/>
            <a:ext cx="70131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51" name="Connecteur droit 13050"/>
          <xdr:cNvCxnSpPr/>
        </xdr:nvCxnSpPr>
        <xdr:spPr>
          <a:xfrm>
            <a:off x="26405074" y="996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2" name="Connecteur droit 13051"/>
          <xdr:cNvCxnSpPr/>
        </xdr:nvCxnSpPr>
        <xdr:spPr>
          <a:xfrm>
            <a:off x="272605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3" name="Connecteur droit 13052"/>
          <xdr:cNvCxnSpPr/>
        </xdr:nvCxnSpPr>
        <xdr:spPr>
          <a:xfrm>
            <a:off x="25584150" y="1028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4" name="Connecteur droit 13053"/>
          <xdr:cNvCxnSpPr/>
        </xdr:nvCxnSpPr>
        <xdr:spPr>
          <a:xfrm>
            <a:off x="26474499" y="1017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700087</xdr:colOff>
      <xdr:row>2</xdr:row>
      <xdr:rowOff>35877</xdr:rowOff>
    </xdr:from>
    <xdr:to>
      <xdr:col>34</xdr:col>
      <xdr:colOff>1662112</xdr:colOff>
      <xdr:row>2</xdr:row>
      <xdr:rowOff>142557</xdr:rowOff>
    </xdr:to>
    <xdr:grpSp>
      <xdr:nvGrpSpPr>
        <xdr:cNvPr id="13062" name="SprkR3C35Shape"/>
        <xdr:cNvGrpSpPr/>
      </xdr:nvGrpSpPr>
      <xdr:grpSpPr>
        <a:xfrm>
          <a:off x="25584150" y="424815"/>
          <a:ext cx="1676400" cy="106680"/>
          <a:chOff x="25584150" y="424815"/>
          <a:chExt cx="1676400" cy="106680"/>
        </a:xfrm>
      </xdr:grpSpPr>
      <xdr:cxnSp macro="">
        <xdr:nvCxnSpPr>
          <xdr:cNvPr id="13056" name="Connecteur droit 13055"/>
          <xdr:cNvCxnSpPr/>
        </xdr:nvCxnSpPr>
        <xdr:spPr>
          <a:xfrm>
            <a:off x="25584150" y="478155"/>
            <a:ext cx="16764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57" name="Rectangle 13056"/>
          <xdr:cNvSpPr/>
        </xdr:nvSpPr>
        <xdr:spPr>
          <a:xfrm>
            <a:off x="25978820" y="424815"/>
            <a:ext cx="8324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58" name="Connecteur droit 13057"/>
          <xdr:cNvCxnSpPr/>
        </xdr:nvCxnSpPr>
        <xdr:spPr>
          <a:xfrm>
            <a:off x="26415033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59" name="Connecteur droit 13058"/>
          <xdr:cNvCxnSpPr/>
        </xdr:nvCxnSpPr>
        <xdr:spPr>
          <a:xfrm>
            <a:off x="272605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0" name="Connecteur droit 13059"/>
          <xdr:cNvCxnSpPr/>
        </xdr:nvCxnSpPr>
        <xdr:spPr>
          <a:xfrm>
            <a:off x="255841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1" name="Connecteur droit 13060"/>
          <xdr:cNvCxnSpPr/>
        </xdr:nvCxnSpPr>
        <xdr:spPr>
          <a:xfrm>
            <a:off x="26388426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262886</xdr:colOff>
      <xdr:row>15</xdr:row>
      <xdr:rowOff>35877</xdr:rowOff>
    </xdr:from>
    <xdr:to>
      <xdr:col>41</xdr:col>
      <xdr:colOff>838730</xdr:colOff>
      <xdr:row>15</xdr:row>
      <xdr:rowOff>142557</xdr:rowOff>
    </xdr:to>
    <xdr:grpSp>
      <xdr:nvGrpSpPr>
        <xdr:cNvPr id="13069" name="SprkR16C42Shape"/>
        <xdr:cNvGrpSpPr/>
      </xdr:nvGrpSpPr>
      <xdr:grpSpPr>
        <a:xfrm>
          <a:off x="32774886" y="2901315"/>
          <a:ext cx="575844" cy="106680"/>
          <a:chOff x="32774886" y="2901315"/>
          <a:chExt cx="575844" cy="106680"/>
        </a:xfrm>
      </xdr:grpSpPr>
      <xdr:cxnSp macro="">
        <xdr:nvCxnSpPr>
          <xdr:cNvPr id="13063" name="Connecteur droit 13062"/>
          <xdr:cNvCxnSpPr/>
        </xdr:nvCxnSpPr>
        <xdr:spPr>
          <a:xfrm>
            <a:off x="32774886" y="2954655"/>
            <a:ext cx="57584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64" name="Rectangle 13063"/>
          <xdr:cNvSpPr/>
        </xdr:nvSpPr>
        <xdr:spPr>
          <a:xfrm>
            <a:off x="32961070" y="2901315"/>
            <a:ext cx="17335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065" name="Connecteur droit 13064"/>
          <xdr:cNvCxnSpPr/>
        </xdr:nvCxnSpPr>
        <xdr:spPr>
          <a:xfrm>
            <a:off x="33032616" y="2901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6" name="Connecteur droit 13065"/>
          <xdr:cNvCxnSpPr/>
        </xdr:nvCxnSpPr>
        <xdr:spPr>
          <a:xfrm>
            <a:off x="33350730" y="2933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7" name="Connecteur droit 13066"/>
          <xdr:cNvCxnSpPr/>
        </xdr:nvCxnSpPr>
        <xdr:spPr>
          <a:xfrm>
            <a:off x="32774886" y="2933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68" name="Connecteur droit 13067"/>
          <xdr:cNvCxnSpPr/>
        </xdr:nvCxnSpPr>
        <xdr:spPr>
          <a:xfrm>
            <a:off x="33037915" y="2922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2475</xdr:colOff>
      <xdr:row>21</xdr:row>
      <xdr:rowOff>1587</xdr:rowOff>
    </xdr:from>
    <xdr:to>
      <xdr:col>34</xdr:col>
      <xdr:colOff>1645347</xdr:colOff>
      <xdr:row>21</xdr:row>
      <xdr:rowOff>173037</xdr:rowOff>
    </xdr:to>
    <xdr:grpSp>
      <xdr:nvGrpSpPr>
        <xdr:cNvPr id="13126" name="SprkR22C35Shape"/>
        <xdr:cNvGrpSpPr/>
      </xdr:nvGrpSpPr>
      <xdr:grpSpPr>
        <a:xfrm>
          <a:off x="25600913" y="4010025"/>
          <a:ext cx="1642872" cy="171450"/>
          <a:chOff x="25600913" y="4010025"/>
          <a:chExt cx="1642872" cy="171450"/>
        </a:xfrm>
      </xdr:grpSpPr>
      <xdr:cxnSp macro="">
        <xdr:nvCxnSpPr>
          <xdr:cNvPr id="13070" name="Connecteur droit 13069"/>
          <xdr:cNvCxnSpPr/>
        </xdr:nvCxnSpPr>
        <xdr:spPr>
          <a:xfrm>
            <a:off x="2560091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1" name="Connecteur droit 13070"/>
          <xdr:cNvCxnSpPr/>
        </xdr:nvCxnSpPr>
        <xdr:spPr>
          <a:xfrm>
            <a:off x="256344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2" name="Connecteur droit 13071"/>
          <xdr:cNvCxnSpPr/>
        </xdr:nvCxnSpPr>
        <xdr:spPr>
          <a:xfrm>
            <a:off x="2566797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3" name="Connecteur droit 13072"/>
          <xdr:cNvCxnSpPr/>
        </xdr:nvCxnSpPr>
        <xdr:spPr>
          <a:xfrm>
            <a:off x="257014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4" name="Connecteur droit 13073"/>
          <xdr:cNvCxnSpPr/>
        </xdr:nvCxnSpPr>
        <xdr:spPr>
          <a:xfrm>
            <a:off x="2573502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5" name="Connecteur droit 13074"/>
          <xdr:cNvCxnSpPr/>
        </xdr:nvCxnSpPr>
        <xdr:spPr>
          <a:xfrm>
            <a:off x="257685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6" name="Connecteur droit 13075"/>
          <xdr:cNvCxnSpPr/>
        </xdr:nvCxnSpPr>
        <xdr:spPr>
          <a:xfrm>
            <a:off x="2580208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7" name="Connecteur droit 13076"/>
          <xdr:cNvCxnSpPr/>
        </xdr:nvCxnSpPr>
        <xdr:spPr>
          <a:xfrm>
            <a:off x="258356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8" name="Connecteur droit 13077"/>
          <xdr:cNvCxnSpPr/>
        </xdr:nvCxnSpPr>
        <xdr:spPr>
          <a:xfrm>
            <a:off x="258691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79" name="Connecteur droit 13078"/>
          <xdr:cNvCxnSpPr/>
        </xdr:nvCxnSpPr>
        <xdr:spPr>
          <a:xfrm>
            <a:off x="2590266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0" name="Connecteur droit 13079"/>
          <xdr:cNvCxnSpPr/>
        </xdr:nvCxnSpPr>
        <xdr:spPr>
          <a:xfrm>
            <a:off x="259361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1" name="Connecteur droit 13080"/>
          <xdr:cNvCxnSpPr/>
        </xdr:nvCxnSpPr>
        <xdr:spPr>
          <a:xfrm>
            <a:off x="2596972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2" name="Connecteur droit 13081"/>
          <xdr:cNvCxnSpPr/>
        </xdr:nvCxnSpPr>
        <xdr:spPr>
          <a:xfrm>
            <a:off x="260032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3" name="Connecteur droit 13082"/>
          <xdr:cNvCxnSpPr/>
        </xdr:nvCxnSpPr>
        <xdr:spPr>
          <a:xfrm>
            <a:off x="260367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4" name="Connecteur droit 13083"/>
          <xdr:cNvCxnSpPr/>
        </xdr:nvCxnSpPr>
        <xdr:spPr>
          <a:xfrm>
            <a:off x="260703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5" name="Connecteur droit 13084"/>
          <xdr:cNvCxnSpPr/>
        </xdr:nvCxnSpPr>
        <xdr:spPr>
          <a:xfrm>
            <a:off x="261038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6" name="Connecteur droit 13085"/>
          <xdr:cNvCxnSpPr/>
        </xdr:nvCxnSpPr>
        <xdr:spPr>
          <a:xfrm>
            <a:off x="261373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7" name="Connecteur droit 13086"/>
          <xdr:cNvCxnSpPr/>
        </xdr:nvCxnSpPr>
        <xdr:spPr>
          <a:xfrm>
            <a:off x="261708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8" name="Connecteur droit 13087"/>
          <xdr:cNvCxnSpPr/>
        </xdr:nvCxnSpPr>
        <xdr:spPr>
          <a:xfrm>
            <a:off x="262044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89" name="Connecteur droit 13088"/>
          <xdr:cNvCxnSpPr/>
        </xdr:nvCxnSpPr>
        <xdr:spPr>
          <a:xfrm>
            <a:off x="262379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0" name="Connecteur droit 13089"/>
          <xdr:cNvCxnSpPr/>
        </xdr:nvCxnSpPr>
        <xdr:spPr>
          <a:xfrm>
            <a:off x="262714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1" name="Connecteur droit 13090"/>
          <xdr:cNvCxnSpPr/>
        </xdr:nvCxnSpPr>
        <xdr:spPr>
          <a:xfrm>
            <a:off x="263050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2" name="Connecteur droit 13091"/>
          <xdr:cNvCxnSpPr/>
        </xdr:nvCxnSpPr>
        <xdr:spPr>
          <a:xfrm>
            <a:off x="263385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3" name="Connecteur droit 13092"/>
          <xdr:cNvCxnSpPr/>
        </xdr:nvCxnSpPr>
        <xdr:spPr>
          <a:xfrm>
            <a:off x="263720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4" name="Connecteur droit 13093"/>
          <xdr:cNvCxnSpPr/>
        </xdr:nvCxnSpPr>
        <xdr:spPr>
          <a:xfrm>
            <a:off x="264055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5" name="Connecteur droit 13094"/>
          <xdr:cNvCxnSpPr/>
        </xdr:nvCxnSpPr>
        <xdr:spPr>
          <a:xfrm>
            <a:off x="264391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6" name="Connecteur droit 13095"/>
          <xdr:cNvCxnSpPr/>
        </xdr:nvCxnSpPr>
        <xdr:spPr>
          <a:xfrm>
            <a:off x="264726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7" name="Connecteur droit 13096"/>
          <xdr:cNvCxnSpPr/>
        </xdr:nvCxnSpPr>
        <xdr:spPr>
          <a:xfrm>
            <a:off x="265061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8" name="Connecteur droit 13097"/>
          <xdr:cNvCxnSpPr/>
        </xdr:nvCxnSpPr>
        <xdr:spPr>
          <a:xfrm>
            <a:off x="265396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99" name="Connecteur droit 13098"/>
          <xdr:cNvCxnSpPr/>
        </xdr:nvCxnSpPr>
        <xdr:spPr>
          <a:xfrm>
            <a:off x="265732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0" name="Connecteur droit 13099"/>
          <xdr:cNvCxnSpPr/>
        </xdr:nvCxnSpPr>
        <xdr:spPr>
          <a:xfrm>
            <a:off x="266067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1" name="Connecteur droit 13100"/>
          <xdr:cNvCxnSpPr/>
        </xdr:nvCxnSpPr>
        <xdr:spPr>
          <a:xfrm>
            <a:off x="266402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2" name="Connecteur droit 13101"/>
          <xdr:cNvCxnSpPr/>
        </xdr:nvCxnSpPr>
        <xdr:spPr>
          <a:xfrm>
            <a:off x="266738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3" name="Connecteur droit 13102"/>
          <xdr:cNvCxnSpPr/>
        </xdr:nvCxnSpPr>
        <xdr:spPr>
          <a:xfrm>
            <a:off x="267073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4" name="Connecteur droit 13103"/>
          <xdr:cNvCxnSpPr/>
        </xdr:nvCxnSpPr>
        <xdr:spPr>
          <a:xfrm>
            <a:off x="267408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5" name="Connecteur droit 13104"/>
          <xdr:cNvCxnSpPr/>
        </xdr:nvCxnSpPr>
        <xdr:spPr>
          <a:xfrm>
            <a:off x="267743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6" name="Connecteur droit 13105"/>
          <xdr:cNvCxnSpPr/>
        </xdr:nvCxnSpPr>
        <xdr:spPr>
          <a:xfrm>
            <a:off x="268079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7" name="Connecteur droit 13106"/>
          <xdr:cNvCxnSpPr/>
        </xdr:nvCxnSpPr>
        <xdr:spPr>
          <a:xfrm>
            <a:off x="268414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8" name="Connecteur droit 13107"/>
          <xdr:cNvCxnSpPr/>
        </xdr:nvCxnSpPr>
        <xdr:spPr>
          <a:xfrm>
            <a:off x="268749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09" name="Connecteur droit 13108"/>
          <xdr:cNvCxnSpPr/>
        </xdr:nvCxnSpPr>
        <xdr:spPr>
          <a:xfrm>
            <a:off x="269085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0" name="Connecteur droit 13109"/>
          <xdr:cNvCxnSpPr/>
        </xdr:nvCxnSpPr>
        <xdr:spPr>
          <a:xfrm>
            <a:off x="269420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1" name="Connecteur droit 13110"/>
          <xdr:cNvCxnSpPr/>
        </xdr:nvCxnSpPr>
        <xdr:spPr>
          <a:xfrm>
            <a:off x="269755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2" name="Connecteur droit 13111"/>
          <xdr:cNvCxnSpPr/>
        </xdr:nvCxnSpPr>
        <xdr:spPr>
          <a:xfrm>
            <a:off x="270090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3" name="Connecteur droit 13112"/>
          <xdr:cNvCxnSpPr/>
        </xdr:nvCxnSpPr>
        <xdr:spPr>
          <a:xfrm>
            <a:off x="270426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4" name="Connecteur droit 13113"/>
          <xdr:cNvCxnSpPr/>
        </xdr:nvCxnSpPr>
        <xdr:spPr>
          <a:xfrm>
            <a:off x="270761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5" name="Connecteur droit 13114"/>
          <xdr:cNvCxnSpPr/>
        </xdr:nvCxnSpPr>
        <xdr:spPr>
          <a:xfrm>
            <a:off x="271096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6" name="Connecteur droit 13115"/>
          <xdr:cNvCxnSpPr/>
        </xdr:nvCxnSpPr>
        <xdr:spPr>
          <a:xfrm>
            <a:off x="271432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7" name="Connecteur droit 13116"/>
          <xdr:cNvCxnSpPr/>
        </xdr:nvCxnSpPr>
        <xdr:spPr>
          <a:xfrm>
            <a:off x="271767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8" name="Connecteur droit 13117"/>
          <xdr:cNvCxnSpPr/>
        </xdr:nvCxnSpPr>
        <xdr:spPr>
          <a:xfrm>
            <a:off x="272102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19" name="Connecteur droit 13118"/>
          <xdr:cNvCxnSpPr/>
        </xdr:nvCxnSpPr>
        <xdr:spPr>
          <a:xfrm>
            <a:off x="272437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0" name="Connecteur droit 13119"/>
          <xdr:cNvCxnSpPr/>
        </xdr:nvCxnSpPr>
        <xdr:spPr>
          <a:xfrm>
            <a:off x="25600913" y="4029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1" name="Connecteur droit 13120"/>
          <xdr:cNvCxnSpPr/>
        </xdr:nvCxnSpPr>
        <xdr:spPr>
          <a:xfrm>
            <a:off x="25600913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22" name="Rectangle 13121"/>
          <xdr:cNvSpPr/>
        </xdr:nvSpPr>
        <xdr:spPr>
          <a:xfrm>
            <a:off x="25600913" y="4029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3123" name="Rectangle 13122"/>
          <xdr:cNvSpPr/>
        </xdr:nvSpPr>
        <xdr:spPr>
          <a:xfrm>
            <a:off x="25600913" y="4029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13124" name="Connecteur droit 13123"/>
          <xdr:cNvCxnSpPr/>
        </xdr:nvCxnSpPr>
        <xdr:spPr>
          <a:xfrm>
            <a:off x="26573225" y="4010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25" name="Rectangle 13124"/>
          <xdr:cNvSpPr/>
        </xdr:nvSpPr>
        <xdr:spPr>
          <a:xfrm>
            <a:off x="25600913" y="4029075"/>
            <a:ext cx="96956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-3,645</a:t>
            </a:r>
          </a:p>
        </xdr:txBody>
      </xdr:sp>
    </xdr:grpSp>
    <xdr:clientData/>
  </xdr:twoCellAnchor>
  <xdr:twoCellAnchor>
    <xdr:from>
      <xdr:col>34</xdr:col>
      <xdr:colOff>2475</xdr:colOff>
      <xdr:row>9</xdr:row>
      <xdr:rowOff>1587</xdr:rowOff>
    </xdr:from>
    <xdr:to>
      <xdr:col>34</xdr:col>
      <xdr:colOff>1645347</xdr:colOff>
      <xdr:row>9</xdr:row>
      <xdr:rowOff>173037</xdr:rowOff>
    </xdr:to>
    <xdr:grpSp>
      <xdr:nvGrpSpPr>
        <xdr:cNvPr id="13183" name="SprkR10C35Shape"/>
        <xdr:cNvGrpSpPr/>
      </xdr:nvGrpSpPr>
      <xdr:grpSpPr>
        <a:xfrm>
          <a:off x="25600913" y="1724025"/>
          <a:ext cx="1642872" cy="171450"/>
          <a:chOff x="25600913" y="1724025"/>
          <a:chExt cx="1642872" cy="171450"/>
        </a:xfrm>
      </xdr:grpSpPr>
      <xdr:cxnSp macro="">
        <xdr:nvCxnSpPr>
          <xdr:cNvPr id="13127" name="Connecteur droit 13126"/>
          <xdr:cNvCxnSpPr/>
        </xdr:nvCxnSpPr>
        <xdr:spPr>
          <a:xfrm>
            <a:off x="2560091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8" name="Connecteur droit 13127"/>
          <xdr:cNvCxnSpPr/>
        </xdr:nvCxnSpPr>
        <xdr:spPr>
          <a:xfrm>
            <a:off x="256344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29" name="Connecteur droit 13128"/>
          <xdr:cNvCxnSpPr/>
        </xdr:nvCxnSpPr>
        <xdr:spPr>
          <a:xfrm>
            <a:off x="2566797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0" name="Connecteur droit 13129"/>
          <xdr:cNvCxnSpPr/>
        </xdr:nvCxnSpPr>
        <xdr:spPr>
          <a:xfrm>
            <a:off x="257014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1" name="Connecteur droit 13130"/>
          <xdr:cNvCxnSpPr/>
        </xdr:nvCxnSpPr>
        <xdr:spPr>
          <a:xfrm>
            <a:off x="2573502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2" name="Connecteur droit 13131"/>
          <xdr:cNvCxnSpPr/>
        </xdr:nvCxnSpPr>
        <xdr:spPr>
          <a:xfrm>
            <a:off x="257685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3" name="Connecteur droit 13132"/>
          <xdr:cNvCxnSpPr/>
        </xdr:nvCxnSpPr>
        <xdr:spPr>
          <a:xfrm>
            <a:off x="2580208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4" name="Connecteur droit 13133"/>
          <xdr:cNvCxnSpPr/>
        </xdr:nvCxnSpPr>
        <xdr:spPr>
          <a:xfrm>
            <a:off x="258356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5" name="Connecteur droit 13134"/>
          <xdr:cNvCxnSpPr/>
        </xdr:nvCxnSpPr>
        <xdr:spPr>
          <a:xfrm>
            <a:off x="258691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6" name="Connecteur droit 13135"/>
          <xdr:cNvCxnSpPr/>
        </xdr:nvCxnSpPr>
        <xdr:spPr>
          <a:xfrm>
            <a:off x="2590266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7" name="Connecteur droit 13136"/>
          <xdr:cNvCxnSpPr/>
        </xdr:nvCxnSpPr>
        <xdr:spPr>
          <a:xfrm>
            <a:off x="259361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8" name="Connecteur droit 13137"/>
          <xdr:cNvCxnSpPr/>
        </xdr:nvCxnSpPr>
        <xdr:spPr>
          <a:xfrm>
            <a:off x="2596972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39" name="Connecteur droit 13138"/>
          <xdr:cNvCxnSpPr/>
        </xdr:nvCxnSpPr>
        <xdr:spPr>
          <a:xfrm>
            <a:off x="260032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0" name="Connecteur droit 13139"/>
          <xdr:cNvCxnSpPr/>
        </xdr:nvCxnSpPr>
        <xdr:spPr>
          <a:xfrm>
            <a:off x="260367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1" name="Connecteur droit 13140"/>
          <xdr:cNvCxnSpPr/>
        </xdr:nvCxnSpPr>
        <xdr:spPr>
          <a:xfrm>
            <a:off x="260703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2" name="Connecteur droit 13141"/>
          <xdr:cNvCxnSpPr/>
        </xdr:nvCxnSpPr>
        <xdr:spPr>
          <a:xfrm>
            <a:off x="261038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3" name="Connecteur droit 13142"/>
          <xdr:cNvCxnSpPr/>
        </xdr:nvCxnSpPr>
        <xdr:spPr>
          <a:xfrm>
            <a:off x="261373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4" name="Connecteur droit 13143"/>
          <xdr:cNvCxnSpPr/>
        </xdr:nvCxnSpPr>
        <xdr:spPr>
          <a:xfrm>
            <a:off x="261708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5" name="Connecteur droit 13144"/>
          <xdr:cNvCxnSpPr/>
        </xdr:nvCxnSpPr>
        <xdr:spPr>
          <a:xfrm>
            <a:off x="262044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6" name="Connecteur droit 13145"/>
          <xdr:cNvCxnSpPr/>
        </xdr:nvCxnSpPr>
        <xdr:spPr>
          <a:xfrm>
            <a:off x="262379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7" name="Connecteur droit 13146"/>
          <xdr:cNvCxnSpPr/>
        </xdr:nvCxnSpPr>
        <xdr:spPr>
          <a:xfrm>
            <a:off x="262714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8" name="Connecteur droit 13147"/>
          <xdr:cNvCxnSpPr/>
        </xdr:nvCxnSpPr>
        <xdr:spPr>
          <a:xfrm>
            <a:off x="263050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49" name="Connecteur droit 13148"/>
          <xdr:cNvCxnSpPr/>
        </xdr:nvCxnSpPr>
        <xdr:spPr>
          <a:xfrm>
            <a:off x="263385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0" name="Connecteur droit 13149"/>
          <xdr:cNvCxnSpPr/>
        </xdr:nvCxnSpPr>
        <xdr:spPr>
          <a:xfrm>
            <a:off x="263720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1" name="Connecteur droit 13150"/>
          <xdr:cNvCxnSpPr/>
        </xdr:nvCxnSpPr>
        <xdr:spPr>
          <a:xfrm>
            <a:off x="264055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2" name="Connecteur droit 13151"/>
          <xdr:cNvCxnSpPr/>
        </xdr:nvCxnSpPr>
        <xdr:spPr>
          <a:xfrm>
            <a:off x="264391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3" name="Connecteur droit 13152"/>
          <xdr:cNvCxnSpPr/>
        </xdr:nvCxnSpPr>
        <xdr:spPr>
          <a:xfrm>
            <a:off x="264726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4" name="Connecteur droit 13153"/>
          <xdr:cNvCxnSpPr/>
        </xdr:nvCxnSpPr>
        <xdr:spPr>
          <a:xfrm>
            <a:off x="265061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5" name="Connecteur droit 13154"/>
          <xdr:cNvCxnSpPr/>
        </xdr:nvCxnSpPr>
        <xdr:spPr>
          <a:xfrm>
            <a:off x="265396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6" name="Connecteur droit 13155"/>
          <xdr:cNvCxnSpPr/>
        </xdr:nvCxnSpPr>
        <xdr:spPr>
          <a:xfrm>
            <a:off x="265732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7" name="Connecteur droit 13156"/>
          <xdr:cNvCxnSpPr/>
        </xdr:nvCxnSpPr>
        <xdr:spPr>
          <a:xfrm>
            <a:off x="266067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8" name="Connecteur droit 13157"/>
          <xdr:cNvCxnSpPr/>
        </xdr:nvCxnSpPr>
        <xdr:spPr>
          <a:xfrm>
            <a:off x="266402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59" name="Connecteur droit 13158"/>
          <xdr:cNvCxnSpPr/>
        </xdr:nvCxnSpPr>
        <xdr:spPr>
          <a:xfrm>
            <a:off x="266738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0" name="Connecteur droit 13159"/>
          <xdr:cNvCxnSpPr/>
        </xdr:nvCxnSpPr>
        <xdr:spPr>
          <a:xfrm>
            <a:off x="267073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1" name="Connecteur droit 13160"/>
          <xdr:cNvCxnSpPr/>
        </xdr:nvCxnSpPr>
        <xdr:spPr>
          <a:xfrm>
            <a:off x="267408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2" name="Connecteur droit 13161"/>
          <xdr:cNvCxnSpPr/>
        </xdr:nvCxnSpPr>
        <xdr:spPr>
          <a:xfrm>
            <a:off x="267743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3" name="Connecteur droit 13162"/>
          <xdr:cNvCxnSpPr/>
        </xdr:nvCxnSpPr>
        <xdr:spPr>
          <a:xfrm>
            <a:off x="268079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4" name="Connecteur droit 13163"/>
          <xdr:cNvCxnSpPr/>
        </xdr:nvCxnSpPr>
        <xdr:spPr>
          <a:xfrm>
            <a:off x="268414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5" name="Connecteur droit 13164"/>
          <xdr:cNvCxnSpPr/>
        </xdr:nvCxnSpPr>
        <xdr:spPr>
          <a:xfrm>
            <a:off x="268749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6" name="Connecteur droit 13165"/>
          <xdr:cNvCxnSpPr/>
        </xdr:nvCxnSpPr>
        <xdr:spPr>
          <a:xfrm>
            <a:off x="269085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7" name="Connecteur droit 13166"/>
          <xdr:cNvCxnSpPr/>
        </xdr:nvCxnSpPr>
        <xdr:spPr>
          <a:xfrm>
            <a:off x="269420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8" name="Connecteur droit 13167"/>
          <xdr:cNvCxnSpPr/>
        </xdr:nvCxnSpPr>
        <xdr:spPr>
          <a:xfrm>
            <a:off x="269755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69" name="Connecteur droit 13168"/>
          <xdr:cNvCxnSpPr/>
        </xdr:nvCxnSpPr>
        <xdr:spPr>
          <a:xfrm>
            <a:off x="270090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0" name="Connecteur droit 13169"/>
          <xdr:cNvCxnSpPr/>
        </xdr:nvCxnSpPr>
        <xdr:spPr>
          <a:xfrm>
            <a:off x="270426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1" name="Connecteur droit 13170"/>
          <xdr:cNvCxnSpPr/>
        </xdr:nvCxnSpPr>
        <xdr:spPr>
          <a:xfrm>
            <a:off x="270761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2" name="Connecteur droit 13171"/>
          <xdr:cNvCxnSpPr/>
        </xdr:nvCxnSpPr>
        <xdr:spPr>
          <a:xfrm>
            <a:off x="271096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3" name="Connecteur droit 13172"/>
          <xdr:cNvCxnSpPr/>
        </xdr:nvCxnSpPr>
        <xdr:spPr>
          <a:xfrm>
            <a:off x="271432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4" name="Connecteur droit 13173"/>
          <xdr:cNvCxnSpPr/>
        </xdr:nvCxnSpPr>
        <xdr:spPr>
          <a:xfrm>
            <a:off x="271767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5" name="Connecteur droit 13174"/>
          <xdr:cNvCxnSpPr/>
        </xdr:nvCxnSpPr>
        <xdr:spPr>
          <a:xfrm>
            <a:off x="272102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6" name="Connecteur droit 13175"/>
          <xdr:cNvCxnSpPr/>
        </xdr:nvCxnSpPr>
        <xdr:spPr>
          <a:xfrm>
            <a:off x="272437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7" name="Connecteur droit 13176"/>
          <xdr:cNvCxnSpPr/>
        </xdr:nvCxnSpPr>
        <xdr:spPr>
          <a:xfrm>
            <a:off x="25600913" y="1743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78" name="Connecteur droit 13177"/>
          <xdr:cNvCxnSpPr/>
        </xdr:nvCxnSpPr>
        <xdr:spPr>
          <a:xfrm>
            <a:off x="25600913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79" name="Rectangle 13178"/>
          <xdr:cNvSpPr/>
        </xdr:nvSpPr>
        <xdr:spPr>
          <a:xfrm>
            <a:off x="25600913" y="1743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3180" name="Rectangle 13179"/>
          <xdr:cNvSpPr/>
        </xdr:nvSpPr>
        <xdr:spPr>
          <a:xfrm>
            <a:off x="25600913" y="1743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13181" name="Connecteur droit 13180"/>
          <xdr:cNvCxnSpPr/>
        </xdr:nvCxnSpPr>
        <xdr:spPr>
          <a:xfrm>
            <a:off x="26070306" y="1724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82" name="Rectangle 13181"/>
          <xdr:cNvSpPr/>
        </xdr:nvSpPr>
        <xdr:spPr>
          <a:xfrm>
            <a:off x="26070306" y="1743075"/>
            <a:ext cx="11734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0,146</a:t>
            </a:r>
          </a:p>
        </xdr:txBody>
      </xdr:sp>
    </xdr:grpSp>
    <xdr:clientData/>
  </xdr:twoCellAnchor>
  <xdr:twoCellAnchor>
    <xdr:from>
      <xdr:col>41</xdr:col>
      <xdr:colOff>1842852</xdr:colOff>
      <xdr:row>27</xdr:row>
      <xdr:rowOff>35877</xdr:rowOff>
    </xdr:from>
    <xdr:to>
      <xdr:col>41</xdr:col>
      <xdr:colOff>1997075</xdr:colOff>
      <xdr:row>27</xdr:row>
      <xdr:rowOff>142557</xdr:rowOff>
    </xdr:to>
    <xdr:grpSp>
      <xdr:nvGrpSpPr>
        <xdr:cNvPr id="13190" name="SprkR28C42Shape"/>
        <xdr:cNvGrpSpPr/>
      </xdr:nvGrpSpPr>
      <xdr:grpSpPr>
        <a:xfrm>
          <a:off x="34354852" y="5187315"/>
          <a:ext cx="154223" cy="106680"/>
          <a:chOff x="34354852" y="5187315"/>
          <a:chExt cx="154223" cy="106680"/>
        </a:xfrm>
      </xdr:grpSpPr>
      <xdr:cxnSp macro="">
        <xdr:nvCxnSpPr>
          <xdr:cNvPr id="13184" name="Connecteur droit 13183"/>
          <xdr:cNvCxnSpPr/>
        </xdr:nvCxnSpPr>
        <xdr:spPr>
          <a:xfrm>
            <a:off x="34354852" y="5240655"/>
            <a:ext cx="15422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85" name="Rectangle 13184"/>
          <xdr:cNvSpPr/>
        </xdr:nvSpPr>
        <xdr:spPr>
          <a:xfrm>
            <a:off x="34378029" y="5187315"/>
            <a:ext cx="551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186" name="Connecteur droit 13185"/>
          <xdr:cNvCxnSpPr/>
        </xdr:nvCxnSpPr>
        <xdr:spPr>
          <a:xfrm>
            <a:off x="34391225" y="5187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7" name="Connecteur droit 13186"/>
          <xdr:cNvCxnSpPr/>
        </xdr:nvCxnSpPr>
        <xdr:spPr>
          <a:xfrm>
            <a:off x="34509075" y="521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8" name="Connecteur droit 13187"/>
          <xdr:cNvCxnSpPr/>
        </xdr:nvCxnSpPr>
        <xdr:spPr>
          <a:xfrm>
            <a:off x="34354852" y="5219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89" name="Connecteur droit 13188"/>
          <xdr:cNvCxnSpPr/>
        </xdr:nvCxnSpPr>
        <xdr:spPr>
          <a:xfrm>
            <a:off x="34406560" y="5208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22</xdr:row>
      <xdr:rowOff>35877</xdr:rowOff>
    </xdr:from>
    <xdr:to>
      <xdr:col>41</xdr:col>
      <xdr:colOff>1542160</xdr:colOff>
      <xdr:row>22</xdr:row>
      <xdr:rowOff>142557</xdr:rowOff>
    </xdr:to>
    <xdr:grpSp>
      <xdr:nvGrpSpPr>
        <xdr:cNvPr id="13197" name="SprkR23C42Shape"/>
        <xdr:cNvGrpSpPr/>
      </xdr:nvGrpSpPr>
      <xdr:grpSpPr>
        <a:xfrm>
          <a:off x="32499300" y="4234815"/>
          <a:ext cx="1554860" cy="106680"/>
          <a:chOff x="32499300" y="4234815"/>
          <a:chExt cx="1554860" cy="106680"/>
        </a:xfrm>
      </xdr:grpSpPr>
      <xdr:cxnSp macro="">
        <xdr:nvCxnSpPr>
          <xdr:cNvPr id="13191" name="Connecteur droit 13190"/>
          <xdr:cNvCxnSpPr/>
        </xdr:nvCxnSpPr>
        <xdr:spPr>
          <a:xfrm>
            <a:off x="32499300" y="4288155"/>
            <a:ext cx="155486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192" name="Rectangle 13191"/>
          <xdr:cNvSpPr/>
        </xdr:nvSpPr>
        <xdr:spPr>
          <a:xfrm>
            <a:off x="32892569" y="4234815"/>
            <a:ext cx="42160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193" name="Connecteur droit 13192"/>
          <xdr:cNvCxnSpPr/>
        </xdr:nvCxnSpPr>
        <xdr:spPr>
          <a:xfrm>
            <a:off x="33000494" y="423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4" name="Connecteur droit 13193"/>
          <xdr:cNvCxnSpPr/>
        </xdr:nvCxnSpPr>
        <xdr:spPr>
          <a:xfrm>
            <a:off x="34054160" y="426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5" name="Connecteur droit 13194"/>
          <xdr:cNvCxnSpPr/>
        </xdr:nvCxnSpPr>
        <xdr:spPr>
          <a:xfrm>
            <a:off x="32499300" y="426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6" name="Connecteur droit 13195"/>
          <xdr:cNvCxnSpPr/>
        </xdr:nvCxnSpPr>
        <xdr:spPr>
          <a:xfrm>
            <a:off x="33122425" y="425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16</xdr:row>
      <xdr:rowOff>20637</xdr:rowOff>
    </xdr:from>
    <xdr:to>
      <xdr:col>41</xdr:col>
      <xdr:colOff>1976977</xdr:colOff>
      <xdr:row>16</xdr:row>
      <xdr:rowOff>173037</xdr:rowOff>
    </xdr:to>
    <xdr:grpSp>
      <xdr:nvGrpSpPr>
        <xdr:cNvPr id="13252" name="SprkR17C42Shape"/>
        <xdr:cNvGrpSpPr/>
      </xdr:nvGrpSpPr>
      <xdr:grpSpPr>
        <a:xfrm>
          <a:off x="32519398" y="3076575"/>
          <a:ext cx="1969579" cy="152400"/>
          <a:chOff x="32519398" y="3076575"/>
          <a:chExt cx="1969579" cy="152400"/>
        </a:xfrm>
      </xdr:grpSpPr>
      <xdr:cxnSp macro="">
        <xdr:nvCxnSpPr>
          <xdr:cNvPr id="13198" name="Connecteur droit 13197"/>
          <xdr:cNvCxnSpPr/>
        </xdr:nvCxnSpPr>
        <xdr:spPr>
          <a:xfrm>
            <a:off x="3251939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99" name="Connecteur droit 13198"/>
          <xdr:cNvCxnSpPr/>
        </xdr:nvCxnSpPr>
        <xdr:spPr>
          <a:xfrm>
            <a:off x="3255959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0" name="Connecteur droit 13199"/>
          <xdr:cNvCxnSpPr/>
        </xdr:nvCxnSpPr>
        <xdr:spPr>
          <a:xfrm>
            <a:off x="3259979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1" name="Connecteur droit 13200"/>
          <xdr:cNvCxnSpPr/>
        </xdr:nvCxnSpPr>
        <xdr:spPr>
          <a:xfrm>
            <a:off x="32639983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2" name="Connecteur droit 13201"/>
          <xdr:cNvCxnSpPr/>
        </xdr:nvCxnSpPr>
        <xdr:spPr>
          <a:xfrm>
            <a:off x="32680179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3" name="Connecteur droit 13202"/>
          <xdr:cNvCxnSpPr/>
        </xdr:nvCxnSpPr>
        <xdr:spPr>
          <a:xfrm>
            <a:off x="3272037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4" name="Connecteur droit 13203"/>
          <xdr:cNvCxnSpPr/>
        </xdr:nvCxnSpPr>
        <xdr:spPr>
          <a:xfrm>
            <a:off x="3276057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5" name="Connecteur droit 13204"/>
          <xdr:cNvCxnSpPr/>
        </xdr:nvCxnSpPr>
        <xdr:spPr>
          <a:xfrm>
            <a:off x="3280076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6" name="Connecteur droit 13205"/>
          <xdr:cNvCxnSpPr/>
        </xdr:nvCxnSpPr>
        <xdr:spPr>
          <a:xfrm>
            <a:off x="32840963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7" name="Connecteur droit 13206"/>
          <xdr:cNvCxnSpPr/>
        </xdr:nvCxnSpPr>
        <xdr:spPr>
          <a:xfrm>
            <a:off x="3288115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8" name="Connecteur droit 13207"/>
          <xdr:cNvCxnSpPr/>
        </xdr:nvCxnSpPr>
        <xdr:spPr>
          <a:xfrm>
            <a:off x="3292135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09" name="Connecteur droit 13208"/>
          <xdr:cNvCxnSpPr/>
        </xdr:nvCxnSpPr>
        <xdr:spPr>
          <a:xfrm>
            <a:off x="3296154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0" name="Connecteur droit 13209"/>
          <xdr:cNvCxnSpPr/>
        </xdr:nvCxnSpPr>
        <xdr:spPr>
          <a:xfrm>
            <a:off x="3300174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1" name="Connecteur droit 13210"/>
          <xdr:cNvCxnSpPr/>
        </xdr:nvCxnSpPr>
        <xdr:spPr>
          <a:xfrm>
            <a:off x="3304194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2" name="Connecteur droit 13211"/>
          <xdr:cNvCxnSpPr/>
        </xdr:nvCxnSpPr>
        <xdr:spPr>
          <a:xfrm>
            <a:off x="3308213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3" name="Connecteur droit 13212"/>
          <xdr:cNvCxnSpPr/>
        </xdr:nvCxnSpPr>
        <xdr:spPr>
          <a:xfrm>
            <a:off x="3312233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4" name="Connecteur droit 13213"/>
          <xdr:cNvCxnSpPr/>
        </xdr:nvCxnSpPr>
        <xdr:spPr>
          <a:xfrm>
            <a:off x="3316252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5" name="Connecteur droit 13214"/>
          <xdr:cNvCxnSpPr/>
        </xdr:nvCxnSpPr>
        <xdr:spPr>
          <a:xfrm>
            <a:off x="3320272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6" name="Connecteur droit 13215"/>
          <xdr:cNvCxnSpPr/>
        </xdr:nvCxnSpPr>
        <xdr:spPr>
          <a:xfrm>
            <a:off x="3324291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7" name="Connecteur droit 13216"/>
          <xdr:cNvCxnSpPr/>
        </xdr:nvCxnSpPr>
        <xdr:spPr>
          <a:xfrm>
            <a:off x="3328311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8" name="Connecteur droit 13217"/>
          <xdr:cNvCxnSpPr/>
        </xdr:nvCxnSpPr>
        <xdr:spPr>
          <a:xfrm>
            <a:off x="3332330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19" name="Connecteur droit 13218"/>
          <xdr:cNvCxnSpPr/>
        </xdr:nvCxnSpPr>
        <xdr:spPr>
          <a:xfrm>
            <a:off x="3336350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0" name="Connecteur droit 13219"/>
          <xdr:cNvCxnSpPr/>
        </xdr:nvCxnSpPr>
        <xdr:spPr>
          <a:xfrm>
            <a:off x="3340369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1" name="Connecteur droit 13220"/>
          <xdr:cNvCxnSpPr/>
        </xdr:nvCxnSpPr>
        <xdr:spPr>
          <a:xfrm>
            <a:off x="3344389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2" name="Connecteur droit 13221"/>
          <xdr:cNvCxnSpPr/>
        </xdr:nvCxnSpPr>
        <xdr:spPr>
          <a:xfrm>
            <a:off x="33484090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3" name="Connecteur droit 13222"/>
          <xdr:cNvCxnSpPr/>
        </xdr:nvCxnSpPr>
        <xdr:spPr>
          <a:xfrm>
            <a:off x="3352428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4" name="Connecteur droit 13223"/>
          <xdr:cNvCxnSpPr/>
        </xdr:nvCxnSpPr>
        <xdr:spPr>
          <a:xfrm>
            <a:off x="3356448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5" name="Connecteur droit 13224"/>
          <xdr:cNvCxnSpPr/>
        </xdr:nvCxnSpPr>
        <xdr:spPr>
          <a:xfrm>
            <a:off x="3360467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6" name="Connecteur droit 13225"/>
          <xdr:cNvCxnSpPr/>
        </xdr:nvCxnSpPr>
        <xdr:spPr>
          <a:xfrm>
            <a:off x="3364487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7" name="Connecteur droit 13226"/>
          <xdr:cNvCxnSpPr/>
        </xdr:nvCxnSpPr>
        <xdr:spPr>
          <a:xfrm>
            <a:off x="33685066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8" name="Connecteur droit 13227"/>
          <xdr:cNvCxnSpPr/>
        </xdr:nvCxnSpPr>
        <xdr:spPr>
          <a:xfrm>
            <a:off x="3372526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29" name="Connecteur droit 13228"/>
          <xdr:cNvCxnSpPr/>
        </xdr:nvCxnSpPr>
        <xdr:spPr>
          <a:xfrm>
            <a:off x="3376545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0" name="Connecteur droit 13229"/>
          <xdr:cNvCxnSpPr/>
        </xdr:nvCxnSpPr>
        <xdr:spPr>
          <a:xfrm>
            <a:off x="3380565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1" name="Connecteur droit 13230"/>
          <xdr:cNvCxnSpPr/>
        </xdr:nvCxnSpPr>
        <xdr:spPr>
          <a:xfrm>
            <a:off x="33845850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2" name="Connecteur droit 13231"/>
          <xdr:cNvCxnSpPr/>
        </xdr:nvCxnSpPr>
        <xdr:spPr>
          <a:xfrm>
            <a:off x="3388604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3" name="Connecteur droit 13232"/>
          <xdr:cNvCxnSpPr/>
        </xdr:nvCxnSpPr>
        <xdr:spPr>
          <a:xfrm>
            <a:off x="3392623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4" name="Connecteur droit 13233"/>
          <xdr:cNvCxnSpPr/>
        </xdr:nvCxnSpPr>
        <xdr:spPr>
          <a:xfrm>
            <a:off x="3396643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5" name="Connecteur droit 13234"/>
          <xdr:cNvCxnSpPr/>
        </xdr:nvCxnSpPr>
        <xdr:spPr>
          <a:xfrm>
            <a:off x="3400663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6" name="Connecteur droit 13235"/>
          <xdr:cNvCxnSpPr/>
        </xdr:nvCxnSpPr>
        <xdr:spPr>
          <a:xfrm>
            <a:off x="34046827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7" name="Connecteur droit 13236"/>
          <xdr:cNvCxnSpPr/>
        </xdr:nvCxnSpPr>
        <xdr:spPr>
          <a:xfrm>
            <a:off x="34087023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8" name="Connecteur droit 13237"/>
          <xdr:cNvCxnSpPr/>
        </xdr:nvCxnSpPr>
        <xdr:spPr>
          <a:xfrm>
            <a:off x="34127219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39" name="Connecteur droit 13238"/>
          <xdr:cNvCxnSpPr/>
        </xdr:nvCxnSpPr>
        <xdr:spPr>
          <a:xfrm>
            <a:off x="3416741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0" name="Connecteur droit 13239"/>
          <xdr:cNvCxnSpPr/>
        </xdr:nvCxnSpPr>
        <xdr:spPr>
          <a:xfrm>
            <a:off x="34207608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1" name="Connecteur droit 13240"/>
          <xdr:cNvCxnSpPr/>
        </xdr:nvCxnSpPr>
        <xdr:spPr>
          <a:xfrm>
            <a:off x="34247804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2" name="Connecteur droit 13241"/>
          <xdr:cNvCxnSpPr/>
        </xdr:nvCxnSpPr>
        <xdr:spPr>
          <a:xfrm>
            <a:off x="34288000" y="3076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3" name="Connecteur droit 13242"/>
          <xdr:cNvCxnSpPr/>
        </xdr:nvCxnSpPr>
        <xdr:spPr>
          <a:xfrm>
            <a:off x="34328196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4" name="Connecteur droit 13243"/>
          <xdr:cNvCxnSpPr/>
        </xdr:nvCxnSpPr>
        <xdr:spPr>
          <a:xfrm>
            <a:off x="34368392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5" name="Connecteur droit 13244"/>
          <xdr:cNvCxnSpPr/>
        </xdr:nvCxnSpPr>
        <xdr:spPr>
          <a:xfrm>
            <a:off x="34408585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6" name="Connecteur droit 13245"/>
          <xdr:cNvCxnSpPr/>
        </xdr:nvCxnSpPr>
        <xdr:spPr>
          <a:xfrm>
            <a:off x="34448781" y="3076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7" name="Connecteur droit 13246"/>
          <xdr:cNvCxnSpPr/>
        </xdr:nvCxnSpPr>
        <xdr:spPr>
          <a:xfrm>
            <a:off x="34488977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8" name="Connecteur droit 13247"/>
          <xdr:cNvCxnSpPr/>
        </xdr:nvCxnSpPr>
        <xdr:spPr>
          <a:xfrm>
            <a:off x="32519398" y="3076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49" name="Connecteur droit 13248"/>
          <xdr:cNvCxnSpPr/>
        </xdr:nvCxnSpPr>
        <xdr:spPr>
          <a:xfrm>
            <a:off x="32519398" y="3076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50" name="Rectangle 13249"/>
          <xdr:cNvSpPr/>
        </xdr:nvSpPr>
        <xdr:spPr>
          <a:xfrm>
            <a:off x="32519398" y="3076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3251" name="Rectangle 13250"/>
          <xdr:cNvSpPr/>
        </xdr:nvSpPr>
        <xdr:spPr>
          <a:xfrm>
            <a:off x="32519398" y="3076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675580</xdr:colOff>
      <xdr:row>11</xdr:row>
      <xdr:rowOff>35877</xdr:rowOff>
    </xdr:from>
    <xdr:to>
      <xdr:col>41</xdr:col>
      <xdr:colOff>1997075</xdr:colOff>
      <xdr:row>11</xdr:row>
      <xdr:rowOff>142557</xdr:rowOff>
    </xdr:to>
    <xdr:grpSp>
      <xdr:nvGrpSpPr>
        <xdr:cNvPr id="13259" name="SprkR12C42Shape"/>
        <xdr:cNvGrpSpPr/>
      </xdr:nvGrpSpPr>
      <xdr:grpSpPr>
        <a:xfrm>
          <a:off x="33187580" y="2139315"/>
          <a:ext cx="1321495" cy="106680"/>
          <a:chOff x="33187580" y="2139315"/>
          <a:chExt cx="1321495" cy="106680"/>
        </a:xfrm>
      </xdr:grpSpPr>
      <xdr:cxnSp macro="">
        <xdr:nvCxnSpPr>
          <xdr:cNvPr id="13253" name="Connecteur droit 13252"/>
          <xdr:cNvCxnSpPr/>
        </xdr:nvCxnSpPr>
        <xdr:spPr>
          <a:xfrm>
            <a:off x="33187580" y="2192655"/>
            <a:ext cx="13214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54" name="Rectangle 13253"/>
          <xdr:cNvSpPr/>
        </xdr:nvSpPr>
        <xdr:spPr>
          <a:xfrm>
            <a:off x="33627451" y="2139315"/>
            <a:ext cx="44216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255" name="Connecteur droit 13254"/>
          <xdr:cNvCxnSpPr/>
        </xdr:nvCxnSpPr>
        <xdr:spPr>
          <a:xfrm>
            <a:off x="33725687" y="2139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6" name="Connecteur droit 13255"/>
          <xdr:cNvCxnSpPr/>
        </xdr:nvCxnSpPr>
        <xdr:spPr>
          <a:xfrm>
            <a:off x="34509075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7" name="Connecteur droit 13256"/>
          <xdr:cNvCxnSpPr/>
        </xdr:nvCxnSpPr>
        <xdr:spPr>
          <a:xfrm>
            <a:off x="33187580" y="2171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58" name="Connecteur droit 13257"/>
          <xdr:cNvCxnSpPr/>
        </xdr:nvCxnSpPr>
        <xdr:spPr>
          <a:xfrm>
            <a:off x="33814538" y="2160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171735</xdr:colOff>
      <xdr:row>6</xdr:row>
      <xdr:rowOff>35877</xdr:rowOff>
    </xdr:from>
    <xdr:to>
      <xdr:col>41</xdr:col>
      <xdr:colOff>1997075</xdr:colOff>
      <xdr:row>6</xdr:row>
      <xdr:rowOff>142557</xdr:rowOff>
    </xdr:to>
    <xdr:grpSp>
      <xdr:nvGrpSpPr>
        <xdr:cNvPr id="13266" name="SprkR7C42Shape"/>
        <xdr:cNvGrpSpPr/>
      </xdr:nvGrpSpPr>
      <xdr:grpSpPr>
        <a:xfrm>
          <a:off x="32683735" y="1186815"/>
          <a:ext cx="1825340" cy="106680"/>
          <a:chOff x="32683735" y="1186815"/>
          <a:chExt cx="1825340" cy="106680"/>
        </a:xfrm>
      </xdr:grpSpPr>
      <xdr:cxnSp macro="">
        <xdr:nvCxnSpPr>
          <xdr:cNvPr id="13260" name="Connecteur droit 13259"/>
          <xdr:cNvCxnSpPr/>
        </xdr:nvCxnSpPr>
        <xdr:spPr>
          <a:xfrm>
            <a:off x="32683735" y="1240155"/>
            <a:ext cx="18253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61" name="Rectangle 13260"/>
          <xdr:cNvSpPr/>
        </xdr:nvSpPr>
        <xdr:spPr>
          <a:xfrm>
            <a:off x="33307365" y="1186815"/>
            <a:ext cx="7636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262" name="Connecteur droit 13261"/>
          <xdr:cNvCxnSpPr/>
        </xdr:nvCxnSpPr>
        <xdr:spPr>
          <a:xfrm>
            <a:off x="33577594" y="1186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3" name="Connecteur droit 13262"/>
          <xdr:cNvCxnSpPr/>
        </xdr:nvCxnSpPr>
        <xdr:spPr>
          <a:xfrm>
            <a:off x="34509075" y="121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4" name="Connecteur droit 13263"/>
          <xdr:cNvCxnSpPr/>
        </xdr:nvCxnSpPr>
        <xdr:spPr>
          <a:xfrm>
            <a:off x="32683735" y="121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5" name="Connecteur droit 13264"/>
          <xdr:cNvCxnSpPr/>
        </xdr:nvCxnSpPr>
        <xdr:spPr>
          <a:xfrm>
            <a:off x="33653186" y="1208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5652</xdr:colOff>
      <xdr:row>21</xdr:row>
      <xdr:rowOff>1587</xdr:rowOff>
    </xdr:from>
    <xdr:to>
      <xdr:col>37</xdr:col>
      <xdr:colOff>1648525</xdr:colOff>
      <xdr:row>21</xdr:row>
      <xdr:rowOff>173037</xdr:rowOff>
    </xdr:to>
    <xdr:grpSp>
      <xdr:nvGrpSpPr>
        <xdr:cNvPr id="13323" name="SprkR22C38Shape"/>
        <xdr:cNvGrpSpPr/>
      </xdr:nvGrpSpPr>
      <xdr:grpSpPr>
        <a:xfrm>
          <a:off x="28382215" y="4010025"/>
          <a:ext cx="1642873" cy="171450"/>
          <a:chOff x="28382215" y="4010025"/>
          <a:chExt cx="1642873" cy="171450"/>
        </a:xfrm>
      </xdr:grpSpPr>
      <xdr:cxnSp macro="">
        <xdr:nvCxnSpPr>
          <xdr:cNvPr id="13267" name="Connecteur droit 13266"/>
          <xdr:cNvCxnSpPr/>
        </xdr:nvCxnSpPr>
        <xdr:spPr>
          <a:xfrm>
            <a:off x="283822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8" name="Connecteur droit 13267"/>
          <xdr:cNvCxnSpPr/>
        </xdr:nvCxnSpPr>
        <xdr:spPr>
          <a:xfrm>
            <a:off x="284157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69" name="Connecteur droit 13268"/>
          <xdr:cNvCxnSpPr/>
        </xdr:nvCxnSpPr>
        <xdr:spPr>
          <a:xfrm>
            <a:off x="284492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0" name="Connecteur droit 13269"/>
          <xdr:cNvCxnSpPr/>
        </xdr:nvCxnSpPr>
        <xdr:spPr>
          <a:xfrm>
            <a:off x="284827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1" name="Connecteur droit 13270"/>
          <xdr:cNvCxnSpPr/>
        </xdr:nvCxnSpPr>
        <xdr:spPr>
          <a:xfrm>
            <a:off x="285163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2" name="Connecteur droit 13271"/>
          <xdr:cNvCxnSpPr/>
        </xdr:nvCxnSpPr>
        <xdr:spPr>
          <a:xfrm>
            <a:off x="285498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3" name="Connecteur droit 13272"/>
          <xdr:cNvCxnSpPr/>
        </xdr:nvCxnSpPr>
        <xdr:spPr>
          <a:xfrm>
            <a:off x="285833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4" name="Connecteur droit 13273"/>
          <xdr:cNvCxnSpPr/>
        </xdr:nvCxnSpPr>
        <xdr:spPr>
          <a:xfrm>
            <a:off x="286169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5" name="Connecteur droit 13274"/>
          <xdr:cNvCxnSpPr/>
        </xdr:nvCxnSpPr>
        <xdr:spPr>
          <a:xfrm>
            <a:off x="286504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6" name="Connecteur droit 13275"/>
          <xdr:cNvCxnSpPr/>
        </xdr:nvCxnSpPr>
        <xdr:spPr>
          <a:xfrm>
            <a:off x="286839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7" name="Connecteur droit 13276"/>
          <xdr:cNvCxnSpPr/>
        </xdr:nvCxnSpPr>
        <xdr:spPr>
          <a:xfrm>
            <a:off x="287174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8" name="Connecteur droit 13277"/>
          <xdr:cNvCxnSpPr/>
        </xdr:nvCxnSpPr>
        <xdr:spPr>
          <a:xfrm>
            <a:off x="287510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79" name="Connecteur droit 13278"/>
          <xdr:cNvCxnSpPr/>
        </xdr:nvCxnSpPr>
        <xdr:spPr>
          <a:xfrm>
            <a:off x="287845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0" name="Connecteur droit 13279"/>
          <xdr:cNvCxnSpPr/>
        </xdr:nvCxnSpPr>
        <xdr:spPr>
          <a:xfrm>
            <a:off x="288180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1" name="Connecteur droit 13280"/>
          <xdr:cNvCxnSpPr/>
        </xdr:nvCxnSpPr>
        <xdr:spPr>
          <a:xfrm>
            <a:off x="288516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2" name="Connecteur droit 13281"/>
          <xdr:cNvCxnSpPr/>
        </xdr:nvCxnSpPr>
        <xdr:spPr>
          <a:xfrm>
            <a:off x="288851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3" name="Connecteur droit 13282"/>
          <xdr:cNvCxnSpPr/>
        </xdr:nvCxnSpPr>
        <xdr:spPr>
          <a:xfrm>
            <a:off x="289186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4" name="Connecteur droit 13283"/>
          <xdr:cNvCxnSpPr/>
        </xdr:nvCxnSpPr>
        <xdr:spPr>
          <a:xfrm>
            <a:off x="289521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5" name="Connecteur droit 13284"/>
          <xdr:cNvCxnSpPr/>
        </xdr:nvCxnSpPr>
        <xdr:spPr>
          <a:xfrm>
            <a:off x="289857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6" name="Connecteur droit 13285"/>
          <xdr:cNvCxnSpPr/>
        </xdr:nvCxnSpPr>
        <xdr:spPr>
          <a:xfrm>
            <a:off x="290192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7" name="Connecteur droit 13286"/>
          <xdr:cNvCxnSpPr/>
        </xdr:nvCxnSpPr>
        <xdr:spPr>
          <a:xfrm>
            <a:off x="290527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8" name="Connecteur droit 13287"/>
          <xdr:cNvCxnSpPr/>
        </xdr:nvCxnSpPr>
        <xdr:spPr>
          <a:xfrm>
            <a:off x="290863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89" name="Connecteur droit 13288"/>
          <xdr:cNvCxnSpPr/>
        </xdr:nvCxnSpPr>
        <xdr:spPr>
          <a:xfrm>
            <a:off x="291198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0" name="Connecteur droit 13289"/>
          <xdr:cNvCxnSpPr/>
        </xdr:nvCxnSpPr>
        <xdr:spPr>
          <a:xfrm>
            <a:off x="291533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1" name="Connecteur droit 13290"/>
          <xdr:cNvCxnSpPr/>
        </xdr:nvCxnSpPr>
        <xdr:spPr>
          <a:xfrm>
            <a:off x="291868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2" name="Connecteur droit 13291"/>
          <xdr:cNvCxnSpPr/>
        </xdr:nvCxnSpPr>
        <xdr:spPr>
          <a:xfrm>
            <a:off x="2922041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3" name="Connecteur droit 13292"/>
          <xdr:cNvCxnSpPr/>
        </xdr:nvCxnSpPr>
        <xdr:spPr>
          <a:xfrm>
            <a:off x="2925394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4" name="Connecteur droit 13293"/>
          <xdr:cNvCxnSpPr/>
        </xdr:nvCxnSpPr>
        <xdr:spPr>
          <a:xfrm>
            <a:off x="2928747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5" name="Connecteur droit 13294"/>
          <xdr:cNvCxnSpPr/>
        </xdr:nvCxnSpPr>
        <xdr:spPr>
          <a:xfrm>
            <a:off x="2932099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6" name="Connecteur droit 13295"/>
          <xdr:cNvCxnSpPr/>
        </xdr:nvCxnSpPr>
        <xdr:spPr>
          <a:xfrm>
            <a:off x="29354525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7" name="Connecteur droit 13296"/>
          <xdr:cNvCxnSpPr/>
        </xdr:nvCxnSpPr>
        <xdr:spPr>
          <a:xfrm>
            <a:off x="2938805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8" name="Connecteur droit 13297"/>
          <xdr:cNvCxnSpPr/>
        </xdr:nvCxnSpPr>
        <xdr:spPr>
          <a:xfrm>
            <a:off x="2942158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99" name="Connecteur droit 13298"/>
          <xdr:cNvCxnSpPr/>
        </xdr:nvCxnSpPr>
        <xdr:spPr>
          <a:xfrm>
            <a:off x="29455111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0" name="Connecteur droit 13299"/>
          <xdr:cNvCxnSpPr/>
        </xdr:nvCxnSpPr>
        <xdr:spPr>
          <a:xfrm>
            <a:off x="2948863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1" name="Connecteur droit 13300"/>
          <xdr:cNvCxnSpPr/>
        </xdr:nvCxnSpPr>
        <xdr:spPr>
          <a:xfrm>
            <a:off x="29522167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2" name="Connecteur droit 13301"/>
          <xdr:cNvCxnSpPr/>
        </xdr:nvCxnSpPr>
        <xdr:spPr>
          <a:xfrm>
            <a:off x="29555694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3" name="Connecteur droit 13302"/>
          <xdr:cNvCxnSpPr/>
        </xdr:nvCxnSpPr>
        <xdr:spPr>
          <a:xfrm>
            <a:off x="2958922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4" name="Connecteur droit 13303"/>
          <xdr:cNvCxnSpPr/>
        </xdr:nvCxnSpPr>
        <xdr:spPr>
          <a:xfrm>
            <a:off x="29622750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5" name="Connecteur droit 13304"/>
          <xdr:cNvCxnSpPr/>
        </xdr:nvCxnSpPr>
        <xdr:spPr>
          <a:xfrm>
            <a:off x="29656277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6" name="Connecteur droit 13305"/>
          <xdr:cNvCxnSpPr/>
        </xdr:nvCxnSpPr>
        <xdr:spPr>
          <a:xfrm>
            <a:off x="2968980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7" name="Connecteur droit 13306"/>
          <xdr:cNvCxnSpPr/>
        </xdr:nvCxnSpPr>
        <xdr:spPr>
          <a:xfrm>
            <a:off x="2972333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8" name="Connecteur droit 13307"/>
          <xdr:cNvCxnSpPr/>
        </xdr:nvCxnSpPr>
        <xdr:spPr>
          <a:xfrm>
            <a:off x="29756863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09" name="Connecteur droit 13308"/>
          <xdr:cNvCxnSpPr/>
        </xdr:nvCxnSpPr>
        <xdr:spPr>
          <a:xfrm>
            <a:off x="2979038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0" name="Connecteur droit 13309"/>
          <xdr:cNvCxnSpPr/>
        </xdr:nvCxnSpPr>
        <xdr:spPr>
          <a:xfrm>
            <a:off x="2982391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1" name="Connecteur droit 13310"/>
          <xdr:cNvCxnSpPr/>
        </xdr:nvCxnSpPr>
        <xdr:spPr>
          <a:xfrm>
            <a:off x="29857446" y="4029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2" name="Connecteur droit 13311"/>
          <xdr:cNvCxnSpPr/>
        </xdr:nvCxnSpPr>
        <xdr:spPr>
          <a:xfrm>
            <a:off x="29890975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3" name="Connecteur droit 13312"/>
          <xdr:cNvCxnSpPr/>
        </xdr:nvCxnSpPr>
        <xdr:spPr>
          <a:xfrm>
            <a:off x="29924502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4" name="Connecteur droit 13313"/>
          <xdr:cNvCxnSpPr/>
        </xdr:nvCxnSpPr>
        <xdr:spPr>
          <a:xfrm>
            <a:off x="29958029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5" name="Connecteur droit 13314"/>
          <xdr:cNvCxnSpPr/>
        </xdr:nvCxnSpPr>
        <xdr:spPr>
          <a:xfrm>
            <a:off x="29991558" y="4029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6" name="Connecteur droit 13315"/>
          <xdr:cNvCxnSpPr/>
        </xdr:nvCxnSpPr>
        <xdr:spPr>
          <a:xfrm>
            <a:off x="3002508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7" name="Connecteur droit 13316"/>
          <xdr:cNvCxnSpPr/>
        </xdr:nvCxnSpPr>
        <xdr:spPr>
          <a:xfrm>
            <a:off x="28382215" y="4029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18" name="Connecteur droit 13317"/>
          <xdr:cNvCxnSpPr/>
        </xdr:nvCxnSpPr>
        <xdr:spPr>
          <a:xfrm>
            <a:off x="28382215" y="4029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19" name="Rectangle 13318"/>
          <xdr:cNvSpPr/>
        </xdr:nvSpPr>
        <xdr:spPr>
          <a:xfrm>
            <a:off x="28382215" y="4029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-0,115</a:t>
            </a:r>
          </a:p>
        </xdr:txBody>
      </xdr:sp>
      <xdr:sp macro="" textlink="">
        <xdr:nvSpPr>
          <xdr:cNvPr id="13320" name="Rectangle 13319"/>
          <xdr:cNvSpPr/>
        </xdr:nvSpPr>
        <xdr:spPr>
          <a:xfrm>
            <a:off x="28382215" y="4029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0,595</a:t>
            </a:r>
          </a:p>
        </xdr:txBody>
      </xdr:sp>
      <xdr:cxnSp macro="">
        <xdr:nvCxnSpPr>
          <xdr:cNvPr id="13321" name="Connecteur droit 13320"/>
          <xdr:cNvCxnSpPr/>
        </xdr:nvCxnSpPr>
        <xdr:spPr>
          <a:xfrm>
            <a:off x="28918663" y="4010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22" name="Rectangle 13321"/>
          <xdr:cNvSpPr/>
        </xdr:nvSpPr>
        <xdr:spPr>
          <a:xfrm>
            <a:off x="28918663" y="4029075"/>
            <a:ext cx="110642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0,123</a:t>
            </a:r>
          </a:p>
        </xdr:txBody>
      </xdr:sp>
    </xdr:grpSp>
    <xdr:clientData/>
  </xdr:twoCellAnchor>
  <xdr:twoCellAnchor>
    <xdr:from>
      <xdr:col>37</xdr:col>
      <xdr:colOff>5652</xdr:colOff>
      <xdr:row>18</xdr:row>
      <xdr:rowOff>1587</xdr:rowOff>
    </xdr:from>
    <xdr:to>
      <xdr:col>37</xdr:col>
      <xdr:colOff>1648525</xdr:colOff>
      <xdr:row>18</xdr:row>
      <xdr:rowOff>173037</xdr:rowOff>
    </xdr:to>
    <xdr:grpSp>
      <xdr:nvGrpSpPr>
        <xdr:cNvPr id="13380" name="SprkR19C38Shape"/>
        <xdr:cNvGrpSpPr/>
      </xdr:nvGrpSpPr>
      <xdr:grpSpPr>
        <a:xfrm>
          <a:off x="28382215" y="3438525"/>
          <a:ext cx="1642873" cy="171450"/>
          <a:chOff x="28382215" y="3438525"/>
          <a:chExt cx="1642873" cy="171450"/>
        </a:xfrm>
      </xdr:grpSpPr>
      <xdr:cxnSp macro="">
        <xdr:nvCxnSpPr>
          <xdr:cNvPr id="13324" name="Connecteur droit 13323"/>
          <xdr:cNvCxnSpPr/>
        </xdr:nvCxnSpPr>
        <xdr:spPr>
          <a:xfrm>
            <a:off x="283822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5" name="Connecteur droit 13324"/>
          <xdr:cNvCxnSpPr/>
        </xdr:nvCxnSpPr>
        <xdr:spPr>
          <a:xfrm>
            <a:off x="284157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6" name="Connecteur droit 13325"/>
          <xdr:cNvCxnSpPr/>
        </xdr:nvCxnSpPr>
        <xdr:spPr>
          <a:xfrm>
            <a:off x="284492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7" name="Connecteur droit 13326"/>
          <xdr:cNvCxnSpPr/>
        </xdr:nvCxnSpPr>
        <xdr:spPr>
          <a:xfrm>
            <a:off x="284827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8" name="Connecteur droit 13327"/>
          <xdr:cNvCxnSpPr/>
        </xdr:nvCxnSpPr>
        <xdr:spPr>
          <a:xfrm>
            <a:off x="285163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29" name="Connecteur droit 13328"/>
          <xdr:cNvCxnSpPr/>
        </xdr:nvCxnSpPr>
        <xdr:spPr>
          <a:xfrm>
            <a:off x="285498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0" name="Connecteur droit 13329"/>
          <xdr:cNvCxnSpPr/>
        </xdr:nvCxnSpPr>
        <xdr:spPr>
          <a:xfrm>
            <a:off x="285833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1" name="Connecteur droit 13330"/>
          <xdr:cNvCxnSpPr/>
        </xdr:nvCxnSpPr>
        <xdr:spPr>
          <a:xfrm>
            <a:off x="286169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2" name="Connecteur droit 13331"/>
          <xdr:cNvCxnSpPr/>
        </xdr:nvCxnSpPr>
        <xdr:spPr>
          <a:xfrm>
            <a:off x="286504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3" name="Connecteur droit 13332"/>
          <xdr:cNvCxnSpPr/>
        </xdr:nvCxnSpPr>
        <xdr:spPr>
          <a:xfrm>
            <a:off x="286839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4" name="Connecteur droit 13333"/>
          <xdr:cNvCxnSpPr/>
        </xdr:nvCxnSpPr>
        <xdr:spPr>
          <a:xfrm>
            <a:off x="287174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5" name="Connecteur droit 13334"/>
          <xdr:cNvCxnSpPr/>
        </xdr:nvCxnSpPr>
        <xdr:spPr>
          <a:xfrm>
            <a:off x="287510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6" name="Connecteur droit 13335"/>
          <xdr:cNvCxnSpPr/>
        </xdr:nvCxnSpPr>
        <xdr:spPr>
          <a:xfrm>
            <a:off x="287845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7" name="Connecteur droit 13336"/>
          <xdr:cNvCxnSpPr/>
        </xdr:nvCxnSpPr>
        <xdr:spPr>
          <a:xfrm>
            <a:off x="288180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8" name="Connecteur droit 13337"/>
          <xdr:cNvCxnSpPr/>
        </xdr:nvCxnSpPr>
        <xdr:spPr>
          <a:xfrm>
            <a:off x="288516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39" name="Connecteur droit 13338"/>
          <xdr:cNvCxnSpPr/>
        </xdr:nvCxnSpPr>
        <xdr:spPr>
          <a:xfrm>
            <a:off x="288851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0" name="Connecteur droit 13339"/>
          <xdr:cNvCxnSpPr/>
        </xdr:nvCxnSpPr>
        <xdr:spPr>
          <a:xfrm>
            <a:off x="289186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1" name="Connecteur droit 13340"/>
          <xdr:cNvCxnSpPr/>
        </xdr:nvCxnSpPr>
        <xdr:spPr>
          <a:xfrm>
            <a:off x="289521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2" name="Connecteur droit 13341"/>
          <xdr:cNvCxnSpPr/>
        </xdr:nvCxnSpPr>
        <xdr:spPr>
          <a:xfrm>
            <a:off x="289857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3" name="Connecteur droit 13342"/>
          <xdr:cNvCxnSpPr/>
        </xdr:nvCxnSpPr>
        <xdr:spPr>
          <a:xfrm>
            <a:off x="290192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4" name="Connecteur droit 13343"/>
          <xdr:cNvCxnSpPr/>
        </xdr:nvCxnSpPr>
        <xdr:spPr>
          <a:xfrm>
            <a:off x="290527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5" name="Connecteur droit 13344"/>
          <xdr:cNvCxnSpPr/>
        </xdr:nvCxnSpPr>
        <xdr:spPr>
          <a:xfrm>
            <a:off x="290863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6" name="Connecteur droit 13345"/>
          <xdr:cNvCxnSpPr/>
        </xdr:nvCxnSpPr>
        <xdr:spPr>
          <a:xfrm>
            <a:off x="291198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7" name="Connecteur droit 13346"/>
          <xdr:cNvCxnSpPr/>
        </xdr:nvCxnSpPr>
        <xdr:spPr>
          <a:xfrm>
            <a:off x="291533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8" name="Connecteur droit 13347"/>
          <xdr:cNvCxnSpPr/>
        </xdr:nvCxnSpPr>
        <xdr:spPr>
          <a:xfrm>
            <a:off x="291868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49" name="Connecteur droit 13348"/>
          <xdr:cNvCxnSpPr/>
        </xdr:nvCxnSpPr>
        <xdr:spPr>
          <a:xfrm>
            <a:off x="2922041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0" name="Connecteur droit 13349"/>
          <xdr:cNvCxnSpPr/>
        </xdr:nvCxnSpPr>
        <xdr:spPr>
          <a:xfrm>
            <a:off x="2925394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1" name="Connecteur droit 13350"/>
          <xdr:cNvCxnSpPr/>
        </xdr:nvCxnSpPr>
        <xdr:spPr>
          <a:xfrm>
            <a:off x="2928747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2" name="Connecteur droit 13351"/>
          <xdr:cNvCxnSpPr/>
        </xdr:nvCxnSpPr>
        <xdr:spPr>
          <a:xfrm>
            <a:off x="2932099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3" name="Connecteur droit 13352"/>
          <xdr:cNvCxnSpPr/>
        </xdr:nvCxnSpPr>
        <xdr:spPr>
          <a:xfrm>
            <a:off x="29354525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4" name="Connecteur droit 13353"/>
          <xdr:cNvCxnSpPr/>
        </xdr:nvCxnSpPr>
        <xdr:spPr>
          <a:xfrm>
            <a:off x="2938805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5" name="Connecteur droit 13354"/>
          <xdr:cNvCxnSpPr/>
        </xdr:nvCxnSpPr>
        <xdr:spPr>
          <a:xfrm>
            <a:off x="2942158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6" name="Connecteur droit 13355"/>
          <xdr:cNvCxnSpPr/>
        </xdr:nvCxnSpPr>
        <xdr:spPr>
          <a:xfrm>
            <a:off x="29455111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7" name="Connecteur droit 13356"/>
          <xdr:cNvCxnSpPr/>
        </xdr:nvCxnSpPr>
        <xdr:spPr>
          <a:xfrm>
            <a:off x="2948863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8" name="Connecteur droit 13357"/>
          <xdr:cNvCxnSpPr/>
        </xdr:nvCxnSpPr>
        <xdr:spPr>
          <a:xfrm>
            <a:off x="29522167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59" name="Connecteur droit 13358"/>
          <xdr:cNvCxnSpPr/>
        </xdr:nvCxnSpPr>
        <xdr:spPr>
          <a:xfrm>
            <a:off x="29555694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0" name="Connecteur droit 13359"/>
          <xdr:cNvCxnSpPr/>
        </xdr:nvCxnSpPr>
        <xdr:spPr>
          <a:xfrm>
            <a:off x="2958922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1" name="Connecteur droit 13360"/>
          <xdr:cNvCxnSpPr/>
        </xdr:nvCxnSpPr>
        <xdr:spPr>
          <a:xfrm>
            <a:off x="29622750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2" name="Connecteur droit 13361"/>
          <xdr:cNvCxnSpPr/>
        </xdr:nvCxnSpPr>
        <xdr:spPr>
          <a:xfrm>
            <a:off x="29656277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3" name="Connecteur droit 13362"/>
          <xdr:cNvCxnSpPr/>
        </xdr:nvCxnSpPr>
        <xdr:spPr>
          <a:xfrm>
            <a:off x="2968980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4" name="Connecteur droit 13363"/>
          <xdr:cNvCxnSpPr/>
        </xdr:nvCxnSpPr>
        <xdr:spPr>
          <a:xfrm>
            <a:off x="2972333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5" name="Connecteur droit 13364"/>
          <xdr:cNvCxnSpPr/>
        </xdr:nvCxnSpPr>
        <xdr:spPr>
          <a:xfrm>
            <a:off x="29756863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6" name="Connecteur droit 13365"/>
          <xdr:cNvCxnSpPr/>
        </xdr:nvCxnSpPr>
        <xdr:spPr>
          <a:xfrm>
            <a:off x="2979038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7" name="Connecteur droit 13366"/>
          <xdr:cNvCxnSpPr/>
        </xdr:nvCxnSpPr>
        <xdr:spPr>
          <a:xfrm>
            <a:off x="2982391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8" name="Connecteur droit 13367"/>
          <xdr:cNvCxnSpPr/>
        </xdr:nvCxnSpPr>
        <xdr:spPr>
          <a:xfrm>
            <a:off x="29857446" y="3457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69" name="Connecteur droit 13368"/>
          <xdr:cNvCxnSpPr/>
        </xdr:nvCxnSpPr>
        <xdr:spPr>
          <a:xfrm>
            <a:off x="29890975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0" name="Connecteur droit 13369"/>
          <xdr:cNvCxnSpPr/>
        </xdr:nvCxnSpPr>
        <xdr:spPr>
          <a:xfrm>
            <a:off x="29924502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1" name="Connecteur droit 13370"/>
          <xdr:cNvCxnSpPr/>
        </xdr:nvCxnSpPr>
        <xdr:spPr>
          <a:xfrm>
            <a:off x="29958029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2" name="Connecteur droit 13371"/>
          <xdr:cNvCxnSpPr/>
        </xdr:nvCxnSpPr>
        <xdr:spPr>
          <a:xfrm>
            <a:off x="29991558" y="3457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3" name="Connecteur droit 13372"/>
          <xdr:cNvCxnSpPr/>
        </xdr:nvCxnSpPr>
        <xdr:spPr>
          <a:xfrm>
            <a:off x="3002508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4" name="Connecteur droit 13373"/>
          <xdr:cNvCxnSpPr/>
        </xdr:nvCxnSpPr>
        <xdr:spPr>
          <a:xfrm>
            <a:off x="28382215" y="3457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75" name="Connecteur droit 13374"/>
          <xdr:cNvCxnSpPr/>
        </xdr:nvCxnSpPr>
        <xdr:spPr>
          <a:xfrm>
            <a:off x="28382215" y="3457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76" name="Rectangle 13375"/>
          <xdr:cNvSpPr/>
        </xdr:nvSpPr>
        <xdr:spPr>
          <a:xfrm>
            <a:off x="28382215" y="3457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0,353</a:t>
            </a:r>
          </a:p>
        </xdr:txBody>
      </xdr:sp>
      <xdr:sp macro="" textlink="">
        <xdr:nvSpPr>
          <xdr:cNvPr id="13377" name="Rectangle 13376"/>
          <xdr:cNvSpPr/>
        </xdr:nvSpPr>
        <xdr:spPr>
          <a:xfrm>
            <a:off x="28382215" y="3457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0,67</a:t>
            </a:r>
          </a:p>
        </xdr:txBody>
      </xdr:sp>
      <xdr:cxnSp macro="">
        <xdr:nvCxnSpPr>
          <xdr:cNvPr id="13378" name="Connecteur droit 13377"/>
          <xdr:cNvCxnSpPr/>
        </xdr:nvCxnSpPr>
        <xdr:spPr>
          <a:xfrm>
            <a:off x="29119829" y="3438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379" name="Rectangle 13378"/>
          <xdr:cNvSpPr/>
        </xdr:nvSpPr>
        <xdr:spPr>
          <a:xfrm>
            <a:off x="29119829" y="3457575"/>
            <a:ext cx="905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0,499</a:t>
            </a:r>
          </a:p>
        </xdr:txBody>
      </xdr:sp>
    </xdr:grpSp>
    <xdr:clientData/>
  </xdr:twoCellAnchor>
  <xdr:twoCellAnchor>
    <xdr:from>
      <xdr:col>37</xdr:col>
      <xdr:colOff>5652</xdr:colOff>
      <xdr:row>15</xdr:row>
      <xdr:rowOff>1587</xdr:rowOff>
    </xdr:from>
    <xdr:to>
      <xdr:col>37</xdr:col>
      <xdr:colOff>1648525</xdr:colOff>
      <xdr:row>15</xdr:row>
      <xdr:rowOff>173037</xdr:rowOff>
    </xdr:to>
    <xdr:grpSp>
      <xdr:nvGrpSpPr>
        <xdr:cNvPr id="13437" name="SprkR16C38Shape"/>
        <xdr:cNvGrpSpPr/>
      </xdr:nvGrpSpPr>
      <xdr:grpSpPr>
        <a:xfrm>
          <a:off x="28382215" y="2867025"/>
          <a:ext cx="1642873" cy="171450"/>
          <a:chOff x="28382215" y="2867025"/>
          <a:chExt cx="1642873" cy="171450"/>
        </a:xfrm>
      </xdr:grpSpPr>
      <xdr:cxnSp macro="">
        <xdr:nvCxnSpPr>
          <xdr:cNvPr id="13381" name="Connecteur droit 13380"/>
          <xdr:cNvCxnSpPr/>
        </xdr:nvCxnSpPr>
        <xdr:spPr>
          <a:xfrm>
            <a:off x="283822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2" name="Connecteur droit 13381"/>
          <xdr:cNvCxnSpPr/>
        </xdr:nvCxnSpPr>
        <xdr:spPr>
          <a:xfrm>
            <a:off x="284157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3" name="Connecteur droit 13382"/>
          <xdr:cNvCxnSpPr/>
        </xdr:nvCxnSpPr>
        <xdr:spPr>
          <a:xfrm>
            <a:off x="284492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4" name="Connecteur droit 13383"/>
          <xdr:cNvCxnSpPr/>
        </xdr:nvCxnSpPr>
        <xdr:spPr>
          <a:xfrm>
            <a:off x="284827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5" name="Connecteur droit 13384"/>
          <xdr:cNvCxnSpPr/>
        </xdr:nvCxnSpPr>
        <xdr:spPr>
          <a:xfrm>
            <a:off x="285163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6" name="Connecteur droit 13385"/>
          <xdr:cNvCxnSpPr/>
        </xdr:nvCxnSpPr>
        <xdr:spPr>
          <a:xfrm>
            <a:off x="285498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7" name="Connecteur droit 13386"/>
          <xdr:cNvCxnSpPr/>
        </xdr:nvCxnSpPr>
        <xdr:spPr>
          <a:xfrm>
            <a:off x="285833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8" name="Connecteur droit 13387"/>
          <xdr:cNvCxnSpPr/>
        </xdr:nvCxnSpPr>
        <xdr:spPr>
          <a:xfrm>
            <a:off x="286169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89" name="Connecteur droit 13388"/>
          <xdr:cNvCxnSpPr/>
        </xdr:nvCxnSpPr>
        <xdr:spPr>
          <a:xfrm>
            <a:off x="286504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0" name="Connecteur droit 13389"/>
          <xdr:cNvCxnSpPr/>
        </xdr:nvCxnSpPr>
        <xdr:spPr>
          <a:xfrm>
            <a:off x="286839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1" name="Connecteur droit 13390"/>
          <xdr:cNvCxnSpPr/>
        </xdr:nvCxnSpPr>
        <xdr:spPr>
          <a:xfrm>
            <a:off x="287174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2" name="Connecteur droit 13391"/>
          <xdr:cNvCxnSpPr/>
        </xdr:nvCxnSpPr>
        <xdr:spPr>
          <a:xfrm>
            <a:off x="287510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3" name="Connecteur droit 13392"/>
          <xdr:cNvCxnSpPr/>
        </xdr:nvCxnSpPr>
        <xdr:spPr>
          <a:xfrm>
            <a:off x="287845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4" name="Connecteur droit 13393"/>
          <xdr:cNvCxnSpPr/>
        </xdr:nvCxnSpPr>
        <xdr:spPr>
          <a:xfrm>
            <a:off x="288180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5" name="Connecteur droit 13394"/>
          <xdr:cNvCxnSpPr/>
        </xdr:nvCxnSpPr>
        <xdr:spPr>
          <a:xfrm>
            <a:off x="288516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6" name="Connecteur droit 13395"/>
          <xdr:cNvCxnSpPr/>
        </xdr:nvCxnSpPr>
        <xdr:spPr>
          <a:xfrm>
            <a:off x="288851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7" name="Connecteur droit 13396"/>
          <xdr:cNvCxnSpPr/>
        </xdr:nvCxnSpPr>
        <xdr:spPr>
          <a:xfrm>
            <a:off x="289186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8" name="Connecteur droit 13397"/>
          <xdr:cNvCxnSpPr/>
        </xdr:nvCxnSpPr>
        <xdr:spPr>
          <a:xfrm>
            <a:off x="289521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99" name="Connecteur droit 13398"/>
          <xdr:cNvCxnSpPr/>
        </xdr:nvCxnSpPr>
        <xdr:spPr>
          <a:xfrm>
            <a:off x="289857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0" name="Connecteur droit 13399"/>
          <xdr:cNvCxnSpPr/>
        </xdr:nvCxnSpPr>
        <xdr:spPr>
          <a:xfrm>
            <a:off x="290192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1" name="Connecteur droit 13400"/>
          <xdr:cNvCxnSpPr/>
        </xdr:nvCxnSpPr>
        <xdr:spPr>
          <a:xfrm>
            <a:off x="290527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2" name="Connecteur droit 13401"/>
          <xdr:cNvCxnSpPr/>
        </xdr:nvCxnSpPr>
        <xdr:spPr>
          <a:xfrm>
            <a:off x="290863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3" name="Connecteur droit 13402"/>
          <xdr:cNvCxnSpPr/>
        </xdr:nvCxnSpPr>
        <xdr:spPr>
          <a:xfrm>
            <a:off x="291198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4" name="Connecteur droit 13403"/>
          <xdr:cNvCxnSpPr/>
        </xdr:nvCxnSpPr>
        <xdr:spPr>
          <a:xfrm>
            <a:off x="291533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5" name="Connecteur droit 13404"/>
          <xdr:cNvCxnSpPr/>
        </xdr:nvCxnSpPr>
        <xdr:spPr>
          <a:xfrm>
            <a:off x="291868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6" name="Connecteur droit 13405"/>
          <xdr:cNvCxnSpPr/>
        </xdr:nvCxnSpPr>
        <xdr:spPr>
          <a:xfrm>
            <a:off x="292204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7" name="Connecteur droit 13406"/>
          <xdr:cNvCxnSpPr/>
        </xdr:nvCxnSpPr>
        <xdr:spPr>
          <a:xfrm>
            <a:off x="292539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8" name="Connecteur droit 13407"/>
          <xdr:cNvCxnSpPr/>
        </xdr:nvCxnSpPr>
        <xdr:spPr>
          <a:xfrm>
            <a:off x="292874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09" name="Connecteur droit 13408"/>
          <xdr:cNvCxnSpPr/>
        </xdr:nvCxnSpPr>
        <xdr:spPr>
          <a:xfrm>
            <a:off x="293209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0" name="Connecteur droit 13409"/>
          <xdr:cNvCxnSpPr/>
        </xdr:nvCxnSpPr>
        <xdr:spPr>
          <a:xfrm>
            <a:off x="293545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1" name="Connecteur droit 13410"/>
          <xdr:cNvCxnSpPr/>
        </xdr:nvCxnSpPr>
        <xdr:spPr>
          <a:xfrm>
            <a:off x="293880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2" name="Connecteur droit 13411"/>
          <xdr:cNvCxnSpPr/>
        </xdr:nvCxnSpPr>
        <xdr:spPr>
          <a:xfrm>
            <a:off x="294215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3" name="Connecteur droit 13412"/>
          <xdr:cNvCxnSpPr/>
        </xdr:nvCxnSpPr>
        <xdr:spPr>
          <a:xfrm>
            <a:off x="294551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4" name="Connecteur droit 13413"/>
          <xdr:cNvCxnSpPr/>
        </xdr:nvCxnSpPr>
        <xdr:spPr>
          <a:xfrm>
            <a:off x="294886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5" name="Connecteur droit 13414"/>
          <xdr:cNvCxnSpPr/>
        </xdr:nvCxnSpPr>
        <xdr:spPr>
          <a:xfrm>
            <a:off x="295221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6" name="Connecteur droit 13415"/>
          <xdr:cNvCxnSpPr/>
        </xdr:nvCxnSpPr>
        <xdr:spPr>
          <a:xfrm>
            <a:off x="295556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7" name="Connecteur droit 13416"/>
          <xdr:cNvCxnSpPr/>
        </xdr:nvCxnSpPr>
        <xdr:spPr>
          <a:xfrm>
            <a:off x="295892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8" name="Connecteur droit 13417"/>
          <xdr:cNvCxnSpPr/>
        </xdr:nvCxnSpPr>
        <xdr:spPr>
          <a:xfrm>
            <a:off x="296227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19" name="Connecteur droit 13418"/>
          <xdr:cNvCxnSpPr/>
        </xdr:nvCxnSpPr>
        <xdr:spPr>
          <a:xfrm>
            <a:off x="296562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0" name="Connecteur droit 13419"/>
          <xdr:cNvCxnSpPr/>
        </xdr:nvCxnSpPr>
        <xdr:spPr>
          <a:xfrm>
            <a:off x="296898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1" name="Connecteur droit 13420"/>
          <xdr:cNvCxnSpPr/>
        </xdr:nvCxnSpPr>
        <xdr:spPr>
          <a:xfrm>
            <a:off x="297233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2" name="Connecteur droit 13421"/>
          <xdr:cNvCxnSpPr/>
        </xdr:nvCxnSpPr>
        <xdr:spPr>
          <a:xfrm>
            <a:off x="297568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3" name="Connecteur droit 13422"/>
          <xdr:cNvCxnSpPr/>
        </xdr:nvCxnSpPr>
        <xdr:spPr>
          <a:xfrm>
            <a:off x="297903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4" name="Connecteur droit 13423"/>
          <xdr:cNvCxnSpPr/>
        </xdr:nvCxnSpPr>
        <xdr:spPr>
          <a:xfrm>
            <a:off x="298239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5" name="Connecteur droit 13424"/>
          <xdr:cNvCxnSpPr/>
        </xdr:nvCxnSpPr>
        <xdr:spPr>
          <a:xfrm>
            <a:off x="298574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6" name="Connecteur droit 13425"/>
          <xdr:cNvCxnSpPr/>
        </xdr:nvCxnSpPr>
        <xdr:spPr>
          <a:xfrm>
            <a:off x="298909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7" name="Connecteur droit 13426"/>
          <xdr:cNvCxnSpPr/>
        </xdr:nvCxnSpPr>
        <xdr:spPr>
          <a:xfrm>
            <a:off x="299245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8" name="Connecteur droit 13427"/>
          <xdr:cNvCxnSpPr/>
        </xdr:nvCxnSpPr>
        <xdr:spPr>
          <a:xfrm>
            <a:off x="299580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29" name="Connecteur droit 13428"/>
          <xdr:cNvCxnSpPr/>
        </xdr:nvCxnSpPr>
        <xdr:spPr>
          <a:xfrm>
            <a:off x="299915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0" name="Connecteur droit 13429"/>
          <xdr:cNvCxnSpPr/>
        </xdr:nvCxnSpPr>
        <xdr:spPr>
          <a:xfrm>
            <a:off x="300250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1" name="Connecteur droit 13430"/>
          <xdr:cNvCxnSpPr/>
        </xdr:nvCxnSpPr>
        <xdr:spPr>
          <a:xfrm>
            <a:off x="28382215" y="2886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2" name="Connecteur droit 13431"/>
          <xdr:cNvCxnSpPr/>
        </xdr:nvCxnSpPr>
        <xdr:spPr>
          <a:xfrm>
            <a:off x="2838221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33" name="Rectangle 13432"/>
          <xdr:cNvSpPr/>
        </xdr:nvSpPr>
        <xdr:spPr>
          <a:xfrm>
            <a:off x="28382215" y="2886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0,904</a:t>
            </a:r>
          </a:p>
        </xdr:txBody>
      </xdr:sp>
      <xdr:sp macro="" textlink="">
        <xdr:nvSpPr>
          <xdr:cNvPr id="13434" name="Rectangle 13433"/>
          <xdr:cNvSpPr/>
        </xdr:nvSpPr>
        <xdr:spPr>
          <a:xfrm>
            <a:off x="28382215" y="2886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1,499</a:t>
            </a:r>
          </a:p>
        </xdr:txBody>
      </xdr:sp>
      <xdr:cxnSp macro="">
        <xdr:nvCxnSpPr>
          <xdr:cNvPr id="13435" name="Connecteur droit 13434"/>
          <xdr:cNvCxnSpPr/>
        </xdr:nvCxnSpPr>
        <xdr:spPr>
          <a:xfrm>
            <a:off x="29086302" y="2867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36" name="Rectangle 13435"/>
          <xdr:cNvSpPr/>
        </xdr:nvSpPr>
        <xdr:spPr>
          <a:xfrm>
            <a:off x="29086302" y="2886075"/>
            <a:ext cx="9387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1,169</a:t>
            </a:r>
          </a:p>
        </xdr:txBody>
      </xdr:sp>
    </xdr:grpSp>
    <xdr:clientData/>
  </xdr:twoCellAnchor>
  <xdr:twoCellAnchor>
    <xdr:from>
      <xdr:col>37</xdr:col>
      <xdr:colOff>5652</xdr:colOff>
      <xdr:row>12</xdr:row>
      <xdr:rowOff>1587</xdr:rowOff>
    </xdr:from>
    <xdr:to>
      <xdr:col>37</xdr:col>
      <xdr:colOff>1648525</xdr:colOff>
      <xdr:row>12</xdr:row>
      <xdr:rowOff>173037</xdr:rowOff>
    </xdr:to>
    <xdr:grpSp>
      <xdr:nvGrpSpPr>
        <xdr:cNvPr id="13494" name="SprkR13C38Shape"/>
        <xdr:cNvGrpSpPr/>
      </xdr:nvGrpSpPr>
      <xdr:grpSpPr>
        <a:xfrm>
          <a:off x="28382215" y="2295525"/>
          <a:ext cx="1642873" cy="171450"/>
          <a:chOff x="28382215" y="2295525"/>
          <a:chExt cx="1642873" cy="171450"/>
        </a:xfrm>
      </xdr:grpSpPr>
      <xdr:cxnSp macro="">
        <xdr:nvCxnSpPr>
          <xdr:cNvPr id="13438" name="Connecteur droit 13437"/>
          <xdr:cNvCxnSpPr/>
        </xdr:nvCxnSpPr>
        <xdr:spPr>
          <a:xfrm>
            <a:off x="283822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39" name="Connecteur droit 13438"/>
          <xdr:cNvCxnSpPr/>
        </xdr:nvCxnSpPr>
        <xdr:spPr>
          <a:xfrm>
            <a:off x="284157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0" name="Connecteur droit 13439"/>
          <xdr:cNvCxnSpPr/>
        </xdr:nvCxnSpPr>
        <xdr:spPr>
          <a:xfrm>
            <a:off x="284492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1" name="Connecteur droit 13440"/>
          <xdr:cNvCxnSpPr/>
        </xdr:nvCxnSpPr>
        <xdr:spPr>
          <a:xfrm>
            <a:off x="284827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2" name="Connecteur droit 13441"/>
          <xdr:cNvCxnSpPr/>
        </xdr:nvCxnSpPr>
        <xdr:spPr>
          <a:xfrm>
            <a:off x="285163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3" name="Connecteur droit 13442"/>
          <xdr:cNvCxnSpPr/>
        </xdr:nvCxnSpPr>
        <xdr:spPr>
          <a:xfrm>
            <a:off x="285498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4" name="Connecteur droit 13443"/>
          <xdr:cNvCxnSpPr/>
        </xdr:nvCxnSpPr>
        <xdr:spPr>
          <a:xfrm>
            <a:off x="285833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5" name="Connecteur droit 13444"/>
          <xdr:cNvCxnSpPr/>
        </xdr:nvCxnSpPr>
        <xdr:spPr>
          <a:xfrm>
            <a:off x="286169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6" name="Connecteur droit 13445"/>
          <xdr:cNvCxnSpPr/>
        </xdr:nvCxnSpPr>
        <xdr:spPr>
          <a:xfrm>
            <a:off x="286504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7" name="Connecteur droit 13446"/>
          <xdr:cNvCxnSpPr/>
        </xdr:nvCxnSpPr>
        <xdr:spPr>
          <a:xfrm>
            <a:off x="286839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8" name="Connecteur droit 13447"/>
          <xdr:cNvCxnSpPr/>
        </xdr:nvCxnSpPr>
        <xdr:spPr>
          <a:xfrm>
            <a:off x="287174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49" name="Connecteur droit 13448"/>
          <xdr:cNvCxnSpPr/>
        </xdr:nvCxnSpPr>
        <xdr:spPr>
          <a:xfrm>
            <a:off x="287510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0" name="Connecteur droit 13449"/>
          <xdr:cNvCxnSpPr/>
        </xdr:nvCxnSpPr>
        <xdr:spPr>
          <a:xfrm>
            <a:off x="287845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1" name="Connecteur droit 13450"/>
          <xdr:cNvCxnSpPr/>
        </xdr:nvCxnSpPr>
        <xdr:spPr>
          <a:xfrm>
            <a:off x="288180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2" name="Connecteur droit 13451"/>
          <xdr:cNvCxnSpPr/>
        </xdr:nvCxnSpPr>
        <xdr:spPr>
          <a:xfrm>
            <a:off x="288516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3" name="Connecteur droit 13452"/>
          <xdr:cNvCxnSpPr/>
        </xdr:nvCxnSpPr>
        <xdr:spPr>
          <a:xfrm>
            <a:off x="288851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4" name="Connecteur droit 13453"/>
          <xdr:cNvCxnSpPr/>
        </xdr:nvCxnSpPr>
        <xdr:spPr>
          <a:xfrm>
            <a:off x="289186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5" name="Connecteur droit 13454"/>
          <xdr:cNvCxnSpPr/>
        </xdr:nvCxnSpPr>
        <xdr:spPr>
          <a:xfrm>
            <a:off x="289521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6" name="Connecteur droit 13455"/>
          <xdr:cNvCxnSpPr/>
        </xdr:nvCxnSpPr>
        <xdr:spPr>
          <a:xfrm>
            <a:off x="289857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7" name="Connecteur droit 13456"/>
          <xdr:cNvCxnSpPr/>
        </xdr:nvCxnSpPr>
        <xdr:spPr>
          <a:xfrm>
            <a:off x="290192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8" name="Connecteur droit 13457"/>
          <xdr:cNvCxnSpPr/>
        </xdr:nvCxnSpPr>
        <xdr:spPr>
          <a:xfrm>
            <a:off x="290527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59" name="Connecteur droit 13458"/>
          <xdr:cNvCxnSpPr/>
        </xdr:nvCxnSpPr>
        <xdr:spPr>
          <a:xfrm>
            <a:off x="290863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0" name="Connecteur droit 13459"/>
          <xdr:cNvCxnSpPr/>
        </xdr:nvCxnSpPr>
        <xdr:spPr>
          <a:xfrm>
            <a:off x="291198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1" name="Connecteur droit 13460"/>
          <xdr:cNvCxnSpPr/>
        </xdr:nvCxnSpPr>
        <xdr:spPr>
          <a:xfrm>
            <a:off x="291533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2" name="Connecteur droit 13461"/>
          <xdr:cNvCxnSpPr/>
        </xdr:nvCxnSpPr>
        <xdr:spPr>
          <a:xfrm>
            <a:off x="291868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3" name="Connecteur droit 13462"/>
          <xdr:cNvCxnSpPr/>
        </xdr:nvCxnSpPr>
        <xdr:spPr>
          <a:xfrm>
            <a:off x="292204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4" name="Connecteur droit 13463"/>
          <xdr:cNvCxnSpPr/>
        </xdr:nvCxnSpPr>
        <xdr:spPr>
          <a:xfrm>
            <a:off x="292539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5" name="Connecteur droit 13464"/>
          <xdr:cNvCxnSpPr/>
        </xdr:nvCxnSpPr>
        <xdr:spPr>
          <a:xfrm>
            <a:off x="292874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6" name="Connecteur droit 13465"/>
          <xdr:cNvCxnSpPr/>
        </xdr:nvCxnSpPr>
        <xdr:spPr>
          <a:xfrm>
            <a:off x="293209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7" name="Connecteur droit 13466"/>
          <xdr:cNvCxnSpPr/>
        </xdr:nvCxnSpPr>
        <xdr:spPr>
          <a:xfrm>
            <a:off x="293545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8" name="Connecteur droit 13467"/>
          <xdr:cNvCxnSpPr/>
        </xdr:nvCxnSpPr>
        <xdr:spPr>
          <a:xfrm>
            <a:off x="293880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69" name="Connecteur droit 13468"/>
          <xdr:cNvCxnSpPr/>
        </xdr:nvCxnSpPr>
        <xdr:spPr>
          <a:xfrm>
            <a:off x="294215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0" name="Connecteur droit 13469"/>
          <xdr:cNvCxnSpPr/>
        </xdr:nvCxnSpPr>
        <xdr:spPr>
          <a:xfrm>
            <a:off x="294551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1" name="Connecteur droit 13470"/>
          <xdr:cNvCxnSpPr/>
        </xdr:nvCxnSpPr>
        <xdr:spPr>
          <a:xfrm>
            <a:off x="294886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2" name="Connecteur droit 13471"/>
          <xdr:cNvCxnSpPr/>
        </xdr:nvCxnSpPr>
        <xdr:spPr>
          <a:xfrm>
            <a:off x="295221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3" name="Connecteur droit 13472"/>
          <xdr:cNvCxnSpPr/>
        </xdr:nvCxnSpPr>
        <xdr:spPr>
          <a:xfrm>
            <a:off x="295556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4" name="Connecteur droit 13473"/>
          <xdr:cNvCxnSpPr/>
        </xdr:nvCxnSpPr>
        <xdr:spPr>
          <a:xfrm>
            <a:off x="295892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5" name="Connecteur droit 13474"/>
          <xdr:cNvCxnSpPr/>
        </xdr:nvCxnSpPr>
        <xdr:spPr>
          <a:xfrm>
            <a:off x="296227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6" name="Connecteur droit 13475"/>
          <xdr:cNvCxnSpPr/>
        </xdr:nvCxnSpPr>
        <xdr:spPr>
          <a:xfrm>
            <a:off x="296562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7" name="Connecteur droit 13476"/>
          <xdr:cNvCxnSpPr/>
        </xdr:nvCxnSpPr>
        <xdr:spPr>
          <a:xfrm>
            <a:off x="296898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8" name="Connecteur droit 13477"/>
          <xdr:cNvCxnSpPr/>
        </xdr:nvCxnSpPr>
        <xdr:spPr>
          <a:xfrm>
            <a:off x="297233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79" name="Connecteur droit 13478"/>
          <xdr:cNvCxnSpPr/>
        </xdr:nvCxnSpPr>
        <xdr:spPr>
          <a:xfrm>
            <a:off x="297568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0" name="Connecteur droit 13479"/>
          <xdr:cNvCxnSpPr/>
        </xdr:nvCxnSpPr>
        <xdr:spPr>
          <a:xfrm>
            <a:off x="297903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1" name="Connecteur droit 13480"/>
          <xdr:cNvCxnSpPr/>
        </xdr:nvCxnSpPr>
        <xdr:spPr>
          <a:xfrm>
            <a:off x="298239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2" name="Connecteur droit 13481"/>
          <xdr:cNvCxnSpPr/>
        </xdr:nvCxnSpPr>
        <xdr:spPr>
          <a:xfrm>
            <a:off x="298574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3" name="Connecteur droit 13482"/>
          <xdr:cNvCxnSpPr/>
        </xdr:nvCxnSpPr>
        <xdr:spPr>
          <a:xfrm>
            <a:off x="298909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4" name="Connecteur droit 13483"/>
          <xdr:cNvCxnSpPr/>
        </xdr:nvCxnSpPr>
        <xdr:spPr>
          <a:xfrm>
            <a:off x="299245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5" name="Connecteur droit 13484"/>
          <xdr:cNvCxnSpPr/>
        </xdr:nvCxnSpPr>
        <xdr:spPr>
          <a:xfrm>
            <a:off x="299580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6" name="Connecteur droit 13485"/>
          <xdr:cNvCxnSpPr/>
        </xdr:nvCxnSpPr>
        <xdr:spPr>
          <a:xfrm>
            <a:off x="299915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7" name="Connecteur droit 13486"/>
          <xdr:cNvCxnSpPr/>
        </xdr:nvCxnSpPr>
        <xdr:spPr>
          <a:xfrm>
            <a:off x="300250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8" name="Connecteur droit 13487"/>
          <xdr:cNvCxnSpPr/>
        </xdr:nvCxnSpPr>
        <xdr:spPr>
          <a:xfrm>
            <a:off x="28382215" y="2314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89" name="Connecteur droit 13488"/>
          <xdr:cNvCxnSpPr/>
        </xdr:nvCxnSpPr>
        <xdr:spPr>
          <a:xfrm>
            <a:off x="2838221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90" name="Rectangle 13489"/>
          <xdr:cNvSpPr/>
        </xdr:nvSpPr>
        <xdr:spPr>
          <a:xfrm>
            <a:off x="28382215" y="2314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0,545</a:t>
            </a:r>
          </a:p>
        </xdr:txBody>
      </xdr:sp>
      <xdr:sp macro="" textlink="">
        <xdr:nvSpPr>
          <xdr:cNvPr id="13491" name="Rectangle 13490"/>
          <xdr:cNvSpPr/>
        </xdr:nvSpPr>
        <xdr:spPr>
          <a:xfrm>
            <a:off x="28382215" y="2314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0,926</a:t>
            </a:r>
          </a:p>
        </xdr:txBody>
      </xdr:sp>
      <xdr:cxnSp macro="">
        <xdr:nvCxnSpPr>
          <xdr:cNvPr id="13492" name="Connecteur droit 13491"/>
          <xdr:cNvCxnSpPr/>
        </xdr:nvCxnSpPr>
        <xdr:spPr>
          <a:xfrm>
            <a:off x="29119829" y="2295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93" name="Rectangle 13492"/>
          <xdr:cNvSpPr/>
        </xdr:nvSpPr>
        <xdr:spPr>
          <a:xfrm>
            <a:off x="29119829" y="2314575"/>
            <a:ext cx="905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0,719</a:t>
            </a:r>
          </a:p>
        </xdr:txBody>
      </xdr:sp>
    </xdr:grpSp>
    <xdr:clientData/>
  </xdr:twoCellAnchor>
  <xdr:twoCellAnchor>
    <xdr:from>
      <xdr:col>37</xdr:col>
      <xdr:colOff>5652</xdr:colOff>
      <xdr:row>9</xdr:row>
      <xdr:rowOff>1587</xdr:rowOff>
    </xdr:from>
    <xdr:to>
      <xdr:col>37</xdr:col>
      <xdr:colOff>1648525</xdr:colOff>
      <xdr:row>9</xdr:row>
      <xdr:rowOff>173037</xdr:rowOff>
    </xdr:to>
    <xdr:grpSp>
      <xdr:nvGrpSpPr>
        <xdr:cNvPr id="13551" name="SprkR10C38Shape"/>
        <xdr:cNvGrpSpPr/>
      </xdr:nvGrpSpPr>
      <xdr:grpSpPr>
        <a:xfrm>
          <a:off x="28382215" y="1724025"/>
          <a:ext cx="1642873" cy="171450"/>
          <a:chOff x="28382215" y="1724025"/>
          <a:chExt cx="1642873" cy="171450"/>
        </a:xfrm>
      </xdr:grpSpPr>
      <xdr:cxnSp macro="">
        <xdr:nvCxnSpPr>
          <xdr:cNvPr id="13495" name="Connecteur droit 13494"/>
          <xdr:cNvCxnSpPr/>
        </xdr:nvCxnSpPr>
        <xdr:spPr>
          <a:xfrm>
            <a:off x="283822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6" name="Connecteur droit 13495"/>
          <xdr:cNvCxnSpPr/>
        </xdr:nvCxnSpPr>
        <xdr:spPr>
          <a:xfrm>
            <a:off x="284157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7" name="Connecteur droit 13496"/>
          <xdr:cNvCxnSpPr/>
        </xdr:nvCxnSpPr>
        <xdr:spPr>
          <a:xfrm>
            <a:off x="284492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8" name="Connecteur droit 13497"/>
          <xdr:cNvCxnSpPr/>
        </xdr:nvCxnSpPr>
        <xdr:spPr>
          <a:xfrm>
            <a:off x="284827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99" name="Connecteur droit 13498"/>
          <xdr:cNvCxnSpPr/>
        </xdr:nvCxnSpPr>
        <xdr:spPr>
          <a:xfrm>
            <a:off x="285163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0" name="Connecteur droit 13499"/>
          <xdr:cNvCxnSpPr/>
        </xdr:nvCxnSpPr>
        <xdr:spPr>
          <a:xfrm>
            <a:off x="285498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1" name="Connecteur droit 13500"/>
          <xdr:cNvCxnSpPr/>
        </xdr:nvCxnSpPr>
        <xdr:spPr>
          <a:xfrm>
            <a:off x="285833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2" name="Connecteur droit 13501"/>
          <xdr:cNvCxnSpPr/>
        </xdr:nvCxnSpPr>
        <xdr:spPr>
          <a:xfrm>
            <a:off x="286169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3" name="Connecteur droit 13502"/>
          <xdr:cNvCxnSpPr/>
        </xdr:nvCxnSpPr>
        <xdr:spPr>
          <a:xfrm>
            <a:off x="286504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4" name="Connecteur droit 13503"/>
          <xdr:cNvCxnSpPr/>
        </xdr:nvCxnSpPr>
        <xdr:spPr>
          <a:xfrm>
            <a:off x="286839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5" name="Connecteur droit 13504"/>
          <xdr:cNvCxnSpPr/>
        </xdr:nvCxnSpPr>
        <xdr:spPr>
          <a:xfrm>
            <a:off x="287174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6" name="Connecteur droit 13505"/>
          <xdr:cNvCxnSpPr/>
        </xdr:nvCxnSpPr>
        <xdr:spPr>
          <a:xfrm>
            <a:off x="287510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7" name="Connecteur droit 13506"/>
          <xdr:cNvCxnSpPr/>
        </xdr:nvCxnSpPr>
        <xdr:spPr>
          <a:xfrm>
            <a:off x="287845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8" name="Connecteur droit 13507"/>
          <xdr:cNvCxnSpPr/>
        </xdr:nvCxnSpPr>
        <xdr:spPr>
          <a:xfrm>
            <a:off x="288180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09" name="Connecteur droit 13508"/>
          <xdr:cNvCxnSpPr/>
        </xdr:nvCxnSpPr>
        <xdr:spPr>
          <a:xfrm>
            <a:off x="288516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0" name="Connecteur droit 13509"/>
          <xdr:cNvCxnSpPr/>
        </xdr:nvCxnSpPr>
        <xdr:spPr>
          <a:xfrm>
            <a:off x="288851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1" name="Connecteur droit 13510"/>
          <xdr:cNvCxnSpPr/>
        </xdr:nvCxnSpPr>
        <xdr:spPr>
          <a:xfrm>
            <a:off x="289186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2" name="Connecteur droit 13511"/>
          <xdr:cNvCxnSpPr/>
        </xdr:nvCxnSpPr>
        <xdr:spPr>
          <a:xfrm>
            <a:off x="289521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3" name="Connecteur droit 13512"/>
          <xdr:cNvCxnSpPr/>
        </xdr:nvCxnSpPr>
        <xdr:spPr>
          <a:xfrm>
            <a:off x="289857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4" name="Connecteur droit 13513"/>
          <xdr:cNvCxnSpPr/>
        </xdr:nvCxnSpPr>
        <xdr:spPr>
          <a:xfrm>
            <a:off x="290192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5" name="Connecteur droit 13514"/>
          <xdr:cNvCxnSpPr/>
        </xdr:nvCxnSpPr>
        <xdr:spPr>
          <a:xfrm>
            <a:off x="290527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6" name="Connecteur droit 13515"/>
          <xdr:cNvCxnSpPr/>
        </xdr:nvCxnSpPr>
        <xdr:spPr>
          <a:xfrm>
            <a:off x="290863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7" name="Connecteur droit 13516"/>
          <xdr:cNvCxnSpPr/>
        </xdr:nvCxnSpPr>
        <xdr:spPr>
          <a:xfrm>
            <a:off x="291198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8" name="Connecteur droit 13517"/>
          <xdr:cNvCxnSpPr/>
        </xdr:nvCxnSpPr>
        <xdr:spPr>
          <a:xfrm>
            <a:off x="291533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19" name="Connecteur droit 13518"/>
          <xdr:cNvCxnSpPr/>
        </xdr:nvCxnSpPr>
        <xdr:spPr>
          <a:xfrm>
            <a:off x="291868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0" name="Connecteur droit 13519"/>
          <xdr:cNvCxnSpPr/>
        </xdr:nvCxnSpPr>
        <xdr:spPr>
          <a:xfrm>
            <a:off x="2922041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1" name="Connecteur droit 13520"/>
          <xdr:cNvCxnSpPr/>
        </xdr:nvCxnSpPr>
        <xdr:spPr>
          <a:xfrm>
            <a:off x="2925394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2" name="Connecteur droit 13521"/>
          <xdr:cNvCxnSpPr/>
        </xdr:nvCxnSpPr>
        <xdr:spPr>
          <a:xfrm>
            <a:off x="2928747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3" name="Connecteur droit 13522"/>
          <xdr:cNvCxnSpPr/>
        </xdr:nvCxnSpPr>
        <xdr:spPr>
          <a:xfrm>
            <a:off x="2932099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4" name="Connecteur droit 13523"/>
          <xdr:cNvCxnSpPr/>
        </xdr:nvCxnSpPr>
        <xdr:spPr>
          <a:xfrm>
            <a:off x="29354525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5" name="Connecteur droit 13524"/>
          <xdr:cNvCxnSpPr/>
        </xdr:nvCxnSpPr>
        <xdr:spPr>
          <a:xfrm>
            <a:off x="2938805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6" name="Connecteur droit 13525"/>
          <xdr:cNvCxnSpPr/>
        </xdr:nvCxnSpPr>
        <xdr:spPr>
          <a:xfrm>
            <a:off x="2942158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7" name="Connecteur droit 13526"/>
          <xdr:cNvCxnSpPr/>
        </xdr:nvCxnSpPr>
        <xdr:spPr>
          <a:xfrm>
            <a:off x="29455111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8" name="Connecteur droit 13527"/>
          <xdr:cNvCxnSpPr/>
        </xdr:nvCxnSpPr>
        <xdr:spPr>
          <a:xfrm>
            <a:off x="2948863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29" name="Connecteur droit 13528"/>
          <xdr:cNvCxnSpPr/>
        </xdr:nvCxnSpPr>
        <xdr:spPr>
          <a:xfrm>
            <a:off x="29522167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0" name="Connecteur droit 13529"/>
          <xdr:cNvCxnSpPr/>
        </xdr:nvCxnSpPr>
        <xdr:spPr>
          <a:xfrm>
            <a:off x="29555694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1" name="Connecteur droit 13530"/>
          <xdr:cNvCxnSpPr/>
        </xdr:nvCxnSpPr>
        <xdr:spPr>
          <a:xfrm>
            <a:off x="2958922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2" name="Connecteur droit 13531"/>
          <xdr:cNvCxnSpPr/>
        </xdr:nvCxnSpPr>
        <xdr:spPr>
          <a:xfrm>
            <a:off x="29622750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3" name="Connecteur droit 13532"/>
          <xdr:cNvCxnSpPr/>
        </xdr:nvCxnSpPr>
        <xdr:spPr>
          <a:xfrm>
            <a:off x="29656277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4" name="Connecteur droit 13533"/>
          <xdr:cNvCxnSpPr/>
        </xdr:nvCxnSpPr>
        <xdr:spPr>
          <a:xfrm>
            <a:off x="2968980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5" name="Connecteur droit 13534"/>
          <xdr:cNvCxnSpPr/>
        </xdr:nvCxnSpPr>
        <xdr:spPr>
          <a:xfrm>
            <a:off x="2972333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6" name="Connecteur droit 13535"/>
          <xdr:cNvCxnSpPr/>
        </xdr:nvCxnSpPr>
        <xdr:spPr>
          <a:xfrm>
            <a:off x="29756863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7" name="Connecteur droit 13536"/>
          <xdr:cNvCxnSpPr/>
        </xdr:nvCxnSpPr>
        <xdr:spPr>
          <a:xfrm>
            <a:off x="2979038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8" name="Connecteur droit 13537"/>
          <xdr:cNvCxnSpPr/>
        </xdr:nvCxnSpPr>
        <xdr:spPr>
          <a:xfrm>
            <a:off x="2982391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39" name="Connecteur droit 13538"/>
          <xdr:cNvCxnSpPr/>
        </xdr:nvCxnSpPr>
        <xdr:spPr>
          <a:xfrm>
            <a:off x="29857446" y="1743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0" name="Connecteur droit 13539"/>
          <xdr:cNvCxnSpPr/>
        </xdr:nvCxnSpPr>
        <xdr:spPr>
          <a:xfrm>
            <a:off x="29890975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1" name="Connecteur droit 13540"/>
          <xdr:cNvCxnSpPr/>
        </xdr:nvCxnSpPr>
        <xdr:spPr>
          <a:xfrm>
            <a:off x="29924502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2" name="Connecteur droit 13541"/>
          <xdr:cNvCxnSpPr/>
        </xdr:nvCxnSpPr>
        <xdr:spPr>
          <a:xfrm>
            <a:off x="29958029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3" name="Connecteur droit 13542"/>
          <xdr:cNvCxnSpPr/>
        </xdr:nvCxnSpPr>
        <xdr:spPr>
          <a:xfrm>
            <a:off x="29991558" y="1743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4" name="Connecteur droit 13543"/>
          <xdr:cNvCxnSpPr/>
        </xdr:nvCxnSpPr>
        <xdr:spPr>
          <a:xfrm>
            <a:off x="3002508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5" name="Connecteur droit 13544"/>
          <xdr:cNvCxnSpPr/>
        </xdr:nvCxnSpPr>
        <xdr:spPr>
          <a:xfrm>
            <a:off x="28382215" y="1743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46" name="Connecteur droit 13545"/>
          <xdr:cNvCxnSpPr/>
        </xdr:nvCxnSpPr>
        <xdr:spPr>
          <a:xfrm>
            <a:off x="28382215" y="1743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47" name="Rectangle 13546"/>
          <xdr:cNvSpPr/>
        </xdr:nvSpPr>
        <xdr:spPr>
          <a:xfrm>
            <a:off x="28382215" y="1743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0,176</a:t>
            </a:r>
          </a:p>
        </xdr:txBody>
      </xdr:sp>
      <xdr:sp macro="" textlink="">
        <xdr:nvSpPr>
          <xdr:cNvPr id="13548" name="Rectangle 13547"/>
          <xdr:cNvSpPr/>
        </xdr:nvSpPr>
        <xdr:spPr>
          <a:xfrm>
            <a:off x="28382215" y="1743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0,335</a:t>
            </a:r>
          </a:p>
        </xdr:txBody>
      </xdr:sp>
      <xdr:cxnSp macro="">
        <xdr:nvCxnSpPr>
          <xdr:cNvPr id="13549" name="Connecteur droit 13548"/>
          <xdr:cNvCxnSpPr/>
        </xdr:nvCxnSpPr>
        <xdr:spPr>
          <a:xfrm>
            <a:off x="29153358" y="1724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550" name="Rectangle 13549"/>
          <xdr:cNvSpPr/>
        </xdr:nvSpPr>
        <xdr:spPr>
          <a:xfrm>
            <a:off x="29153358" y="17430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0,252</a:t>
            </a:r>
          </a:p>
        </xdr:txBody>
      </xdr:sp>
    </xdr:grpSp>
    <xdr:clientData/>
  </xdr:twoCellAnchor>
  <xdr:twoCellAnchor>
    <xdr:from>
      <xdr:col>37</xdr:col>
      <xdr:colOff>5652</xdr:colOff>
      <xdr:row>6</xdr:row>
      <xdr:rowOff>1587</xdr:rowOff>
    </xdr:from>
    <xdr:to>
      <xdr:col>37</xdr:col>
      <xdr:colOff>1648525</xdr:colOff>
      <xdr:row>6</xdr:row>
      <xdr:rowOff>173037</xdr:rowOff>
    </xdr:to>
    <xdr:grpSp>
      <xdr:nvGrpSpPr>
        <xdr:cNvPr id="13608" name="SprkR7C38Shape"/>
        <xdr:cNvGrpSpPr/>
      </xdr:nvGrpSpPr>
      <xdr:grpSpPr>
        <a:xfrm>
          <a:off x="28382215" y="1152525"/>
          <a:ext cx="1642873" cy="171450"/>
          <a:chOff x="28382215" y="1152525"/>
          <a:chExt cx="1642873" cy="171450"/>
        </a:xfrm>
      </xdr:grpSpPr>
      <xdr:cxnSp macro="">
        <xdr:nvCxnSpPr>
          <xdr:cNvPr id="13552" name="Connecteur droit 13551"/>
          <xdr:cNvCxnSpPr/>
        </xdr:nvCxnSpPr>
        <xdr:spPr>
          <a:xfrm>
            <a:off x="283822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3" name="Connecteur droit 13552"/>
          <xdr:cNvCxnSpPr/>
        </xdr:nvCxnSpPr>
        <xdr:spPr>
          <a:xfrm>
            <a:off x="284157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4" name="Connecteur droit 13553"/>
          <xdr:cNvCxnSpPr/>
        </xdr:nvCxnSpPr>
        <xdr:spPr>
          <a:xfrm>
            <a:off x="284492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5" name="Connecteur droit 13554"/>
          <xdr:cNvCxnSpPr/>
        </xdr:nvCxnSpPr>
        <xdr:spPr>
          <a:xfrm>
            <a:off x="284827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6" name="Connecteur droit 13555"/>
          <xdr:cNvCxnSpPr/>
        </xdr:nvCxnSpPr>
        <xdr:spPr>
          <a:xfrm>
            <a:off x="285163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7" name="Connecteur droit 13556"/>
          <xdr:cNvCxnSpPr/>
        </xdr:nvCxnSpPr>
        <xdr:spPr>
          <a:xfrm>
            <a:off x="285498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8" name="Connecteur droit 13557"/>
          <xdr:cNvCxnSpPr/>
        </xdr:nvCxnSpPr>
        <xdr:spPr>
          <a:xfrm>
            <a:off x="285833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59" name="Connecteur droit 13558"/>
          <xdr:cNvCxnSpPr/>
        </xdr:nvCxnSpPr>
        <xdr:spPr>
          <a:xfrm>
            <a:off x="286169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0" name="Connecteur droit 13559"/>
          <xdr:cNvCxnSpPr/>
        </xdr:nvCxnSpPr>
        <xdr:spPr>
          <a:xfrm>
            <a:off x="286504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1" name="Connecteur droit 13560"/>
          <xdr:cNvCxnSpPr/>
        </xdr:nvCxnSpPr>
        <xdr:spPr>
          <a:xfrm>
            <a:off x="286839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2" name="Connecteur droit 13561"/>
          <xdr:cNvCxnSpPr/>
        </xdr:nvCxnSpPr>
        <xdr:spPr>
          <a:xfrm>
            <a:off x="287174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3" name="Connecteur droit 13562"/>
          <xdr:cNvCxnSpPr/>
        </xdr:nvCxnSpPr>
        <xdr:spPr>
          <a:xfrm>
            <a:off x="287510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4" name="Connecteur droit 13563"/>
          <xdr:cNvCxnSpPr/>
        </xdr:nvCxnSpPr>
        <xdr:spPr>
          <a:xfrm>
            <a:off x="287845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5" name="Connecteur droit 13564"/>
          <xdr:cNvCxnSpPr/>
        </xdr:nvCxnSpPr>
        <xdr:spPr>
          <a:xfrm>
            <a:off x="288180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6" name="Connecteur droit 13565"/>
          <xdr:cNvCxnSpPr/>
        </xdr:nvCxnSpPr>
        <xdr:spPr>
          <a:xfrm>
            <a:off x="288516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7" name="Connecteur droit 13566"/>
          <xdr:cNvCxnSpPr/>
        </xdr:nvCxnSpPr>
        <xdr:spPr>
          <a:xfrm>
            <a:off x="288851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8" name="Connecteur droit 13567"/>
          <xdr:cNvCxnSpPr/>
        </xdr:nvCxnSpPr>
        <xdr:spPr>
          <a:xfrm>
            <a:off x="289186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69" name="Connecteur droit 13568"/>
          <xdr:cNvCxnSpPr/>
        </xdr:nvCxnSpPr>
        <xdr:spPr>
          <a:xfrm>
            <a:off x="289521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0" name="Connecteur droit 13569"/>
          <xdr:cNvCxnSpPr/>
        </xdr:nvCxnSpPr>
        <xdr:spPr>
          <a:xfrm>
            <a:off x="289857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1" name="Connecteur droit 13570"/>
          <xdr:cNvCxnSpPr/>
        </xdr:nvCxnSpPr>
        <xdr:spPr>
          <a:xfrm>
            <a:off x="290192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2" name="Connecteur droit 13571"/>
          <xdr:cNvCxnSpPr/>
        </xdr:nvCxnSpPr>
        <xdr:spPr>
          <a:xfrm>
            <a:off x="290527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3" name="Connecteur droit 13572"/>
          <xdr:cNvCxnSpPr/>
        </xdr:nvCxnSpPr>
        <xdr:spPr>
          <a:xfrm>
            <a:off x="290863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4" name="Connecteur droit 13573"/>
          <xdr:cNvCxnSpPr/>
        </xdr:nvCxnSpPr>
        <xdr:spPr>
          <a:xfrm>
            <a:off x="291198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5" name="Connecteur droit 13574"/>
          <xdr:cNvCxnSpPr/>
        </xdr:nvCxnSpPr>
        <xdr:spPr>
          <a:xfrm>
            <a:off x="291533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6" name="Connecteur droit 13575"/>
          <xdr:cNvCxnSpPr/>
        </xdr:nvCxnSpPr>
        <xdr:spPr>
          <a:xfrm>
            <a:off x="291868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7" name="Connecteur droit 13576"/>
          <xdr:cNvCxnSpPr/>
        </xdr:nvCxnSpPr>
        <xdr:spPr>
          <a:xfrm>
            <a:off x="2922041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8" name="Connecteur droit 13577"/>
          <xdr:cNvCxnSpPr/>
        </xdr:nvCxnSpPr>
        <xdr:spPr>
          <a:xfrm>
            <a:off x="2925394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79" name="Connecteur droit 13578"/>
          <xdr:cNvCxnSpPr/>
        </xdr:nvCxnSpPr>
        <xdr:spPr>
          <a:xfrm>
            <a:off x="2928747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0" name="Connecteur droit 13579"/>
          <xdr:cNvCxnSpPr/>
        </xdr:nvCxnSpPr>
        <xdr:spPr>
          <a:xfrm>
            <a:off x="2932099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1" name="Connecteur droit 13580"/>
          <xdr:cNvCxnSpPr/>
        </xdr:nvCxnSpPr>
        <xdr:spPr>
          <a:xfrm>
            <a:off x="29354525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2" name="Connecteur droit 13581"/>
          <xdr:cNvCxnSpPr/>
        </xdr:nvCxnSpPr>
        <xdr:spPr>
          <a:xfrm>
            <a:off x="2938805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3" name="Connecteur droit 13582"/>
          <xdr:cNvCxnSpPr/>
        </xdr:nvCxnSpPr>
        <xdr:spPr>
          <a:xfrm>
            <a:off x="2942158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4" name="Connecteur droit 13583"/>
          <xdr:cNvCxnSpPr/>
        </xdr:nvCxnSpPr>
        <xdr:spPr>
          <a:xfrm>
            <a:off x="29455111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5" name="Connecteur droit 13584"/>
          <xdr:cNvCxnSpPr/>
        </xdr:nvCxnSpPr>
        <xdr:spPr>
          <a:xfrm>
            <a:off x="2948863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6" name="Connecteur droit 13585"/>
          <xdr:cNvCxnSpPr/>
        </xdr:nvCxnSpPr>
        <xdr:spPr>
          <a:xfrm>
            <a:off x="29522167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7" name="Connecteur droit 13586"/>
          <xdr:cNvCxnSpPr/>
        </xdr:nvCxnSpPr>
        <xdr:spPr>
          <a:xfrm>
            <a:off x="29555694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8" name="Connecteur droit 13587"/>
          <xdr:cNvCxnSpPr/>
        </xdr:nvCxnSpPr>
        <xdr:spPr>
          <a:xfrm>
            <a:off x="2958922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89" name="Connecteur droit 13588"/>
          <xdr:cNvCxnSpPr/>
        </xdr:nvCxnSpPr>
        <xdr:spPr>
          <a:xfrm>
            <a:off x="29622750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0" name="Connecteur droit 13589"/>
          <xdr:cNvCxnSpPr/>
        </xdr:nvCxnSpPr>
        <xdr:spPr>
          <a:xfrm>
            <a:off x="29656277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1" name="Connecteur droit 13590"/>
          <xdr:cNvCxnSpPr/>
        </xdr:nvCxnSpPr>
        <xdr:spPr>
          <a:xfrm>
            <a:off x="2968980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2" name="Connecteur droit 13591"/>
          <xdr:cNvCxnSpPr/>
        </xdr:nvCxnSpPr>
        <xdr:spPr>
          <a:xfrm>
            <a:off x="2972333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3" name="Connecteur droit 13592"/>
          <xdr:cNvCxnSpPr/>
        </xdr:nvCxnSpPr>
        <xdr:spPr>
          <a:xfrm>
            <a:off x="29756863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4" name="Connecteur droit 13593"/>
          <xdr:cNvCxnSpPr/>
        </xdr:nvCxnSpPr>
        <xdr:spPr>
          <a:xfrm>
            <a:off x="2979038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5" name="Connecteur droit 13594"/>
          <xdr:cNvCxnSpPr/>
        </xdr:nvCxnSpPr>
        <xdr:spPr>
          <a:xfrm>
            <a:off x="2982391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6" name="Connecteur droit 13595"/>
          <xdr:cNvCxnSpPr/>
        </xdr:nvCxnSpPr>
        <xdr:spPr>
          <a:xfrm>
            <a:off x="29857446" y="1171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7" name="Connecteur droit 13596"/>
          <xdr:cNvCxnSpPr/>
        </xdr:nvCxnSpPr>
        <xdr:spPr>
          <a:xfrm>
            <a:off x="29890975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8" name="Connecteur droit 13597"/>
          <xdr:cNvCxnSpPr/>
        </xdr:nvCxnSpPr>
        <xdr:spPr>
          <a:xfrm>
            <a:off x="29924502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99" name="Connecteur droit 13598"/>
          <xdr:cNvCxnSpPr/>
        </xdr:nvCxnSpPr>
        <xdr:spPr>
          <a:xfrm>
            <a:off x="29958029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0" name="Connecteur droit 13599"/>
          <xdr:cNvCxnSpPr/>
        </xdr:nvCxnSpPr>
        <xdr:spPr>
          <a:xfrm>
            <a:off x="29991558" y="1171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1" name="Connecteur droit 13600"/>
          <xdr:cNvCxnSpPr/>
        </xdr:nvCxnSpPr>
        <xdr:spPr>
          <a:xfrm>
            <a:off x="3002508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2" name="Connecteur droit 13601"/>
          <xdr:cNvCxnSpPr/>
        </xdr:nvCxnSpPr>
        <xdr:spPr>
          <a:xfrm>
            <a:off x="28382215" y="11715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03" name="Connecteur droit 13602"/>
          <xdr:cNvCxnSpPr/>
        </xdr:nvCxnSpPr>
        <xdr:spPr>
          <a:xfrm>
            <a:off x="28382215" y="1171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04" name="Rectangle 13603"/>
          <xdr:cNvSpPr/>
        </xdr:nvSpPr>
        <xdr:spPr>
          <a:xfrm>
            <a:off x="28382215" y="1171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5,974</a:t>
            </a:r>
          </a:p>
        </xdr:txBody>
      </xdr:sp>
      <xdr:sp macro="" textlink="">
        <xdr:nvSpPr>
          <xdr:cNvPr id="13605" name="Rectangle 13604"/>
          <xdr:cNvSpPr/>
        </xdr:nvSpPr>
        <xdr:spPr>
          <a:xfrm>
            <a:off x="28382215" y="11715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11,337</a:t>
            </a:r>
          </a:p>
        </xdr:txBody>
      </xdr:sp>
      <xdr:cxnSp macro="">
        <xdr:nvCxnSpPr>
          <xdr:cNvPr id="13606" name="Connecteur droit 13605"/>
          <xdr:cNvCxnSpPr/>
        </xdr:nvCxnSpPr>
        <xdr:spPr>
          <a:xfrm>
            <a:off x="29052775" y="1152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07" name="Rectangle 13606"/>
          <xdr:cNvSpPr/>
        </xdr:nvSpPr>
        <xdr:spPr>
          <a:xfrm>
            <a:off x="29052775" y="1171575"/>
            <a:ext cx="97231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8,248</a:t>
            </a:r>
          </a:p>
        </xdr:txBody>
      </xdr:sp>
    </xdr:grpSp>
    <xdr:clientData/>
  </xdr:twoCellAnchor>
  <xdr:twoCellAnchor>
    <xdr:from>
      <xdr:col>37</xdr:col>
      <xdr:colOff>5652</xdr:colOff>
      <xdr:row>3</xdr:row>
      <xdr:rowOff>1587</xdr:rowOff>
    </xdr:from>
    <xdr:to>
      <xdr:col>37</xdr:col>
      <xdr:colOff>1648525</xdr:colOff>
      <xdr:row>3</xdr:row>
      <xdr:rowOff>173037</xdr:rowOff>
    </xdr:to>
    <xdr:grpSp>
      <xdr:nvGrpSpPr>
        <xdr:cNvPr id="13665" name="SprkR4C38Shape"/>
        <xdr:cNvGrpSpPr/>
      </xdr:nvGrpSpPr>
      <xdr:grpSpPr>
        <a:xfrm>
          <a:off x="28382215" y="581025"/>
          <a:ext cx="1642873" cy="171450"/>
          <a:chOff x="28382215" y="581025"/>
          <a:chExt cx="1642873" cy="171450"/>
        </a:xfrm>
      </xdr:grpSpPr>
      <xdr:cxnSp macro="">
        <xdr:nvCxnSpPr>
          <xdr:cNvPr id="13609" name="Connecteur droit 13608"/>
          <xdr:cNvCxnSpPr/>
        </xdr:nvCxnSpPr>
        <xdr:spPr>
          <a:xfrm>
            <a:off x="283822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0" name="Connecteur droit 13609"/>
          <xdr:cNvCxnSpPr/>
        </xdr:nvCxnSpPr>
        <xdr:spPr>
          <a:xfrm>
            <a:off x="284157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1" name="Connecteur droit 13610"/>
          <xdr:cNvCxnSpPr/>
        </xdr:nvCxnSpPr>
        <xdr:spPr>
          <a:xfrm>
            <a:off x="284492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2" name="Connecteur droit 13611"/>
          <xdr:cNvCxnSpPr/>
        </xdr:nvCxnSpPr>
        <xdr:spPr>
          <a:xfrm>
            <a:off x="284827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3" name="Connecteur droit 13612"/>
          <xdr:cNvCxnSpPr/>
        </xdr:nvCxnSpPr>
        <xdr:spPr>
          <a:xfrm>
            <a:off x="285163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4" name="Connecteur droit 13613"/>
          <xdr:cNvCxnSpPr/>
        </xdr:nvCxnSpPr>
        <xdr:spPr>
          <a:xfrm>
            <a:off x="285498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5" name="Connecteur droit 13614"/>
          <xdr:cNvCxnSpPr/>
        </xdr:nvCxnSpPr>
        <xdr:spPr>
          <a:xfrm>
            <a:off x="285833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6" name="Connecteur droit 13615"/>
          <xdr:cNvCxnSpPr/>
        </xdr:nvCxnSpPr>
        <xdr:spPr>
          <a:xfrm>
            <a:off x="286169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7" name="Connecteur droit 13616"/>
          <xdr:cNvCxnSpPr/>
        </xdr:nvCxnSpPr>
        <xdr:spPr>
          <a:xfrm>
            <a:off x="286504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8" name="Connecteur droit 13617"/>
          <xdr:cNvCxnSpPr/>
        </xdr:nvCxnSpPr>
        <xdr:spPr>
          <a:xfrm>
            <a:off x="286839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19" name="Connecteur droit 13618"/>
          <xdr:cNvCxnSpPr/>
        </xdr:nvCxnSpPr>
        <xdr:spPr>
          <a:xfrm>
            <a:off x="287174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0" name="Connecteur droit 13619"/>
          <xdr:cNvCxnSpPr/>
        </xdr:nvCxnSpPr>
        <xdr:spPr>
          <a:xfrm>
            <a:off x="287510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1" name="Connecteur droit 13620"/>
          <xdr:cNvCxnSpPr/>
        </xdr:nvCxnSpPr>
        <xdr:spPr>
          <a:xfrm>
            <a:off x="287845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2" name="Connecteur droit 13621"/>
          <xdr:cNvCxnSpPr/>
        </xdr:nvCxnSpPr>
        <xdr:spPr>
          <a:xfrm>
            <a:off x="288180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3" name="Connecteur droit 13622"/>
          <xdr:cNvCxnSpPr/>
        </xdr:nvCxnSpPr>
        <xdr:spPr>
          <a:xfrm>
            <a:off x="288516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4" name="Connecteur droit 13623"/>
          <xdr:cNvCxnSpPr/>
        </xdr:nvCxnSpPr>
        <xdr:spPr>
          <a:xfrm>
            <a:off x="288851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5" name="Connecteur droit 13624"/>
          <xdr:cNvCxnSpPr/>
        </xdr:nvCxnSpPr>
        <xdr:spPr>
          <a:xfrm>
            <a:off x="289186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6" name="Connecteur droit 13625"/>
          <xdr:cNvCxnSpPr/>
        </xdr:nvCxnSpPr>
        <xdr:spPr>
          <a:xfrm>
            <a:off x="289521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7" name="Connecteur droit 13626"/>
          <xdr:cNvCxnSpPr/>
        </xdr:nvCxnSpPr>
        <xdr:spPr>
          <a:xfrm>
            <a:off x="289857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8" name="Connecteur droit 13627"/>
          <xdr:cNvCxnSpPr/>
        </xdr:nvCxnSpPr>
        <xdr:spPr>
          <a:xfrm>
            <a:off x="290192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29" name="Connecteur droit 13628"/>
          <xdr:cNvCxnSpPr/>
        </xdr:nvCxnSpPr>
        <xdr:spPr>
          <a:xfrm>
            <a:off x="290527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0" name="Connecteur droit 13629"/>
          <xdr:cNvCxnSpPr/>
        </xdr:nvCxnSpPr>
        <xdr:spPr>
          <a:xfrm>
            <a:off x="290863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1" name="Connecteur droit 13630"/>
          <xdr:cNvCxnSpPr/>
        </xdr:nvCxnSpPr>
        <xdr:spPr>
          <a:xfrm>
            <a:off x="291198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2" name="Connecteur droit 13631"/>
          <xdr:cNvCxnSpPr/>
        </xdr:nvCxnSpPr>
        <xdr:spPr>
          <a:xfrm>
            <a:off x="291533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3" name="Connecteur droit 13632"/>
          <xdr:cNvCxnSpPr/>
        </xdr:nvCxnSpPr>
        <xdr:spPr>
          <a:xfrm>
            <a:off x="291868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4" name="Connecteur droit 13633"/>
          <xdr:cNvCxnSpPr/>
        </xdr:nvCxnSpPr>
        <xdr:spPr>
          <a:xfrm>
            <a:off x="292204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5" name="Connecteur droit 13634"/>
          <xdr:cNvCxnSpPr/>
        </xdr:nvCxnSpPr>
        <xdr:spPr>
          <a:xfrm>
            <a:off x="292539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6" name="Connecteur droit 13635"/>
          <xdr:cNvCxnSpPr/>
        </xdr:nvCxnSpPr>
        <xdr:spPr>
          <a:xfrm>
            <a:off x="292874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7" name="Connecteur droit 13636"/>
          <xdr:cNvCxnSpPr/>
        </xdr:nvCxnSpPr>
        <xdr:spPr>
          <a:xfrm>
            <a:off x="293209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8" name="Connecteur droit 13637"/>
          <xdr:cNvCxnSpPr/>
        </xdr:nvCxnSpPr>
        <xdr:spPr>
          <a:xfrm>
            <a:off x="293545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39" name="Connecteur droit 13638"/>
          <xdr:cNvCxnSpPr/>
        </xdr:nvCxnSpPr>
        <xdr:spPr>
          <a:xfrm>
            <a:off x="293880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0" name="Connecteur droit 13639"/>
          <xdr:cNvCxnSpPr/>
        </xdr:nvCxnSpPr>
        <xdr:spPr>
          <a:xfrm>
            <a:off x="294215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1" name="Connecteur droit 13640"/>
          <xdr:cNvCxnSpPr/>
        </xdr:nvCxnSpPr>
        <xdr:spPr>
          <a:xfrm>
            <a:off x="294551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2" name="Connecteur droit 13641"/>
          <xdr:cNvCxnSpPr/>
        </xdr:nvCxnSpPr>
        <xdr:spPr>
          <a:xfrm>
            <a:off x="294886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3" name="Connecteur droit 13642"/>
          <xdr:cNvCxnSpPr/>
        </xdr:nvCxnSpPr>
        <xdr:spPr>
          <a:xfrm>
            <a:off x="295221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4" name="Connecteur droit 13643"/>
          <xdr:cNvCxnSpPr/>
        </xdr:nvCxnSpPr>
        <xdr:spPr>
          <a:xfrm>
            <a:off x="295556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5" name="Connecteur droit 13644"/>
          <xdr:cNvCxnSpPr/>
        </xdr:nvCxnSpPr>
        <xdr:spPr>
          <a:xfrm>
            <a:off x="295892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6" name="Connecteur droit 13645"/>
          <xdr:cNvCxnSpPr/>
        </xdr:nvCxnSpPr>
        <xdr:spPr>
          <a:xfrm>
            <a:off x="296227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7" name="Connecteur droit 13646"/>
          <xdr:cNvCxnSpPr/>
        </xdr:nvCxnSpPr>
        <xdr:spPr>
          <a:xfrm>
            <a:off x="296562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8" name="Connecteur droit 13647"/>
          <xdr:cNvCxnSpPr/>
        </xdr:nvCxnSpPr>
        <xdr:spPr>
          <a:xfrm>
            <a:off x="296898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49" name="Connecteur droit 13648"/>
          <xdr:cNvCxnSpPr/>
        </xdr:nvCxnSpPr>
        <xdr:spPr>
          <a:xfrm>
            <a:off x="297233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0" name="Connecteur droit 13649"/>
          <xdr:cNvCxnSpPr/>
        </xdr:nvCxnSpPr>
        <xdr:spPr>
          <a:xfrm>
            <a:off x="297568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1" name="Connecteur droit 13650"/>
          <xdr:cNvCxnSpPr/>
        </xdr:nvCxnSpPr>
        <xdr:spPr>
          <a:xfrm>
            <a:off x="297903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2" name="Connecteur droit 13651"/>
          <xdr:cNvCxnSpPr/>
        </xdr:nvCxnSpPr>
        <xdr:spPr>
          <a:xfrm>
            <a:off x="298239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3" name="Connecteur droit 13652"/>
          <xdr:cNvCxnSpPr/>
        </xdr:nvCxnSpPr>
        <xdr:spPr>
          <a:xfrm>
            <a:off x="298574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4" name="Connecteur droit 13653"/>
          <xdr:cNvCxnSpPr/>
        </xdr:nvCxnSpPr>
        <xdr:spPr>
          <a:xfrm>
            <a:off x="298909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5" name="Connecteur droit 13654"/>
          <xdr:cNvCxnSpPr/>
        </xdr:nvCxnSpPr>
        <xdr:spPr>
          <a:xfrm>
            <a:off x="299245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6" name="Connecteur droit 13655"/>
          <xdr:cNvCxnSpPr/>
        </xdr:nvCxnSpPr>
        <xdr:spPr>
          <a:xfrm>
            <a:off x="299580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7" name="Connecteur droit 13656"/>
          <xdr:cNvCxnSpPr/>
        </xdr:nvCxnSpPr>
        <xdr:spPr>
          <a:xfrm>
            <a:off x="299915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8" name="Connecteur droit 13657"/>
          <xdr:cNvCxnSpPr/>
        </xdr:nvCxnSpPr>
        <xdr:spPr>
          <a:xfrm>
            <a:off x="300250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59" name="Connecteur droit 13658"/>
          <xdr:cNvCxnSpPr/>
        </xdr:nvCxnSpPr>
        <xdr:spPr>
          <a:xfrm>
            <a:off x="28382215" y="600075"/>
            <a:ext cx="164287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0" name="Connecteur droit 13659"/>
          <xdr:cNvCxnSpPr/>
        </xdr:nvCxnSpPr>
        <xdr:spPr>
          <a:xfrm>
            <a:off x="2838221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1" name="Rectangle 13660"/>
          <xdr:cNvSpPr/>
        </xdr:nvSpPr>
        <xdr:spPr>
          <a:xfrm>
            <a:off x="28382215" y="600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0,16</a:t>
            </a:r>
          </a:p>
        </xdr:txBody>
      </xdr:sp>
      <xdr:sp macro="" textlink="">
        <xdr:nvSpPr>
          <xdr:cNvPr id="13662" name="Rectangle 13661"/>
          <xdr:cNvSpPr/>
        </xdr:nvSpPr>
        <xdr:spPr>
          <a:xfrm>
            <a:off x="28382215" y="600075"/>
            <a:ext cx="164287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0,259</a:t>
            </a:r>
          </a:p>
        </xdr:txBody>
      </xdr:sp>
      <xdr:cxnSp macro="">
        <xdr:nvCxnSpPr>
          <xdr:cNvPr id="13663" name="Connecteur droit 13662"/>
          <xdr:cNvCxnSpPr/>
        </xdr:nvCxnSpPr>
        <xdr:spPr>
          <a:xfrm>
            <a:off x="28818077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4" name="Rectangle 13663"/>
          <xdr:cNvSpPr/>
        </xdr:nvSpPr>
        <xdr:spPr>
          <a:xfrm>
            <a:off x="28818077" y="600075"/>
            <a:ext cx="12070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0,187</a:t>
            </a:r>
          </a:p>
        </xdr:txBody>
      </xdr:sp>
    </xdr:grpSp>
    <xdr:clientData/>
  </xdr:twoCellAnchor>
  <xdr:twoCellAnchor>
    <xdr:from>
      <xdr:col>40</xdr:col>
      <xdr:colOff>1035050</xdr:colOff>
      <xdr:row>26</xdr:row>
      <xdr:rowOff>35877</xdr:rowOff>
    </xdr:from>
    <xdr:to>
      <xdr:col>41</xdr:col>
      <xdr:colOff>1806612</xdr:colOff>
      <xdr:row>26</xdr:row>
      <xdr:rowOff>142557</xdr:rowOff>
    </xdr:to>
    <xdr:grpSp>
      <xdr:nvGrpSpPr>
        <xdr:cNvPr id="13672" name="SprkR27C42Shape"/>
        <xdr:cNvGrpSpPr/>
      </xdr:nvGrpSpPr>
      <xdr:grpSpPr>
        <a:xfrm>
          <a:off x="32499300" y="4996815"/>
          <a:ext cx="1819312" cy="106680"/>
          <a:chOff x="32499300" y="4996815"/>
          <a:chExt cx="1819312" cy="106680"/>
        </a:xfrm>
      </xdr:grpSpPr>
      <xdr:cxnSp macro="">
        <xdr:nvCxnSpPr>
          <xdr:cNvPr id="13666" name="Connecteur droit 13665"/>
          <xdr:cNvCxnSpPr/>
        </xdr:nvCxnSpPr>
        <xdr:spPr>
          <a:xfrm>
            <a:off x="32499300" y="5050155"/>
            <a:ext cx="1819312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67" name="Rectangle 13666"/>
          <xdr:cNvSpPr/>
        </xdr:nvSpPr>
        <xdr:spPr>
          <a:xfrm>
            <a:off x="33363185" y="4996815"/>
            <a:ext cx="4461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68" name="Connecteur droit 13667"/>
          <xdr:cNvCxnSpPr/>
        </xdr:nvCxnSpPr>
        <xdr:spPr>
          <a:xfrm>
            <a:off x="33676065" y="4996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69" name="Connecteur droit 13668"/>
          <xdr:cNvCxnSpPr/>
        </xdr:nvCxnSpPr>
        <xdr:spPr>
          <a:xfrm>
            <a:off x="34318612" y="502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0" name="Connecteur droit 13669"/>
          <xdr:cNvCxnSpPr/>
        </xdr:nvCxnSpPr>
        <xdr:spPr>
          <a:xfrm>
            <a:off x="32499300" y="5028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1" name="Connecteur droit 13670"/>
          <xdr:cNvCxnSpPr/>
        </xdr:nvCxnSpPr>
        <xdr:spPr>
          <a:xfrm>
            <a:off x="33587919" y="5018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1035050</xdr:colOff>
      <xdr:row>10</xdr:row>
      <xdr:rowOff>35877</xdr:rowOff>
    </xdr:from>
    <xdr:to>
      <xdr:col>41</xdr:col>
      <xdr:colOff>1464807</xdr:colOff>
      <xdr:row>10</xdr:row>
      <xdr:rowOff>142557</xdr:rowOff>
    </xdr:to>
    <xdr:grpSp>
      <xdr:nvGrpSpPr>
        <xdr:cNvPr id="13679" name="SprkR11C42Shape"/>
        <xdr:cNvGrpSpPr/>
      </xdr:nvGrpSpPr>
      <xdr:grpSpPr>
        <a:xfrm>
          <a:off x="32499300" y="1948815"/>
          <a:ext cx="1477507" cy="106680"/>
          <a:chOff x="32499300" y="1948815"/>
          <a:chExt cx="1477507" cy="106680"/>
        </a:xfrm>
      </xdr:grpSpPr>
      <xdr:cxnSp macro="">
        <xdr:nvCxnSpPr>
          <xdr:cNvPr id="13673" name="Connecteur droit 13672"/>
          <xdr:cNvCxnSpPr/>
        </xdr:nvCxnSpPr>
        <xdr:spPr>
          <a:xfrm>
            <a:off x="32499300" y="2002155"/>
            <a:ext cx="147750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74" name="Rectangle 13673"/>
          <xdr:cNvSpPr/>
        </xdr:nvSpPr>
        <xdr:spPr>
          <a:xfrm>
            <a:off x="32644463" y="1948815"/>
            <a:ext cx="44592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3675" name="Connecteur droit 13674"/>
          <xdr:cNvCxnSpPr/>
        </xdr:nvCxnSpPr>
        <xdr:spPr>
          <a:xfrm>
            <a:off x="32890575" y="1948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6" name="Connecteur droit 13675"/>
          <xdr:cNvCxnSpPr/>
        </xdr:nvCxnSpPr>
        <xdr:spPr>
          <a:xfrm>
            <a:off x="33976807" y="1980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7" name="Connecteur droit 13676"/>
          <xdr:cNvCxnSpPr/>
        </xdr:nvCxnSpPr>
        <xdr:spPr>
          <a:xfrm>
            <a:off x="32499300" y="1980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78" name="Connecteur droit 13677"/>
          <xdr:cNvCxnSpPr/>
        </xdr:nvCxnSpPr>
        <xdr:spPr>
          <a:xfrm>
            <a:off x="32935962" y="1970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7398</xdr:colOff>
      <xdr:row>4</xdr:row>
      <xdr:rowOff>20637</xdr:rowOff>
    </xdr:from>
    <xdr:to>
      <xdr:col>41</xdr:col>
      <xdr:colOff>1976977</xdr:colOff>
      <xdr:row>4</xdr:row>
      <xdr:rowOff>173037</xdr:rowOff>
    </xdr:to>
    <xdr:grpSp>
      <xdr:nvGrpSpPr>
        <xdr:cNvPr id="13734" name="SprkR5C42Shape"/>
        <xdr:cNvGrpSpPr/>
      </xdr:nvGrpSpPr>
      <xdr:grpSpPr>
        <a:xfrm>
          <a:off x="32519398" y="790575"/>
          <a:ext cx="1969579" cy="152400"/>
          <a:chOff x="32519398" y="790575"/>
          <a:chExt cx="1969579" cy="152400"/>
        </a:xfrm>
      </xdr:grpSpPr>
      <xdr:cxnSp macro="">
        <xdr:nvCxnSpPr>
          <xdr:cNvPr id="13680" name="Connecteur droit 13679"/>
          <xdr:cNvCxnSpPr/>
        </xdr:nvCxnSpPr>
        <xdr:spPr>
          <a:xfrm>
            <a:off x="3251939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1" name="Connecteur droit 13680"/>
          <xdr:cNvCxnSpPr/>
        </xdr:nvCxnSpPr>
        <xdr:spPr>
          <a:xfrm>
            <a:off x="3255959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2" name="Connecteur droit 13681"/>
          <xdr:cNvCxnSpPr/>
        </xdr:nvCxnSpPr>
        <xdr:spPr>
          <a:xfrm>
            <a:off x="3259979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3" name="Connecteur droit 13682"/>
          <xdr:cNvCxnSpPr/>
        </xdr:nvCxnSpPr>
        <xdr:spPr>
          <a:xfrm>
            <a:off x="32639983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4" name="Connecteur droit 13683"/>
          <xdr:cNvCxnSpPr/>
        </xdr:nvCxnSpPr>
        <xdr:spPr>
          <a:xfrm>
            <a:off x="32680179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5" name="Connecteur droit 13684"/>
          <xdr:cNvCxnSpPr/>
        </xdr:nvCxnSpPr>
        <xdr:spPr>
          <a:xfrm>
            <a:off x="3272037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6" name="Connecteur droit 13685"/>
          <xdr:cNvCxnSpPr/>
        </xdr:nvCxnSpPr>
        <xdr:spPr>
          <a:xfrm>
            <a:off x="3276057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7" name="Connecteur droit 13686"/>
          <xdr:cNvCxnSpPr/>
        </xdr:nvCxnSpPr>
        <xdr:spPr>
          <a:xfrm>
            <a:off x="3280076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8" name="Connecteur droit 13687"/>
          <xdr:cNvCxnSpPr/>
        </xdr:nvCxnSpPr>
        <xdr:spPr>
          <a:xfrm>
            <a:off x="32840963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89" name="Connecteur droit 13688"/>
          <xdr:cNvCxnSpPr/>
        </xdr:nvCxnSpPr>
        <xdr:spPr>
          <a:xfrm>
            <a:off x="3288115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0" name="Connecteur droit 13689"/>
          <xdr:cNvCxnSpPr/>
        </xdr:nvCxnSpPr>
        <xdr:spPr>
          <a:xfrm>
            <a:off x="3292135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1" name="Connecteur droit 13690"/>
          <xdr:cNvCxnSpPr/>
        </xdr:nvCxnSpPr>
        <xdr:spPr>
          <a:xfrm>
            <a:off x="3296154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2" name="Connecteur droit 13691"/>
          <xdr:cNvCxnSpPr/>
        </xdr:nvCxnSpPr>
        <xdr:spPr>
          <a:xfrm>
            <a:off x="3300174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3" name="Connecteur droit 13692"/>
          <xdr:cNvCxnSpPr/>
        </xdr:nvCxnSpPr>
        <xdr:spPr>
          <a:xfrm>
            <a:off x="3304194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4" name="Connecteur droit 13693"/>
          <xdr:cNvCxnSpPr/>
        </xdr:nvCxnSpPr>
        <xdr:spPr>
          <a:xfrm>
            <a:off x="3308213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5" name="Connecteur droit 13694"/>
          <xdr:cNvCxnSpPr/>
        </xdr:nvCxnSpPr>
        <xdr:spPr>
          <a:xfrm>
            <a:off x="3312233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6" name="Connecteur droit 13695"/>
          <xdr:cNvCxnSpPr/>
        </xdr:nvCxnSpPr>
        <xdr:spPr>
          <a:xfrm>
            <a:off x="3316252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7" name="Connecteur droit 13696"/>
          <xdr:cNvCxnSpPr/>
        </xdr:nvCxnSpPr>
        <xdr:spPr>
          <a:xfrm>
            <a:off x="3320272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8" name="Connecteur droit 13697"/>
          <xdr:cNvCxnSpPr/>
        </xdr:nvCxnSpPr>
        <xdr:spPr>
          <a:xfrm>
            <a:off x="3324291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99" name="Connecteur droit 13698"/>
          <xdr:cNvCxnSpPr/>
        </xdr:nvCxnSpPr>
        <xdr:spPr>
          <a:xfrm>
            <a:off x="3328311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0" name="Connecteur droit 13699"/>
          <xdr:cNvCxnSpPr/>
        </xdr:nvCxnSpPr>
        <xdr:spPr>
          <a:xfrm>
            <a:off x="3332330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1" name="Connecteur droit 13700"/>
          <xdr:cNvCxnSpPr/>
        </xdr:nvCxnSpPr>
        <xdr:spPr>
          <a:xfrm>
            <a:off x="3336350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2" name="Connecteur droit 13701"/>
          <xdr:cNvCxnSpPr/>
        </xdr:nvCxnSpPr>
        <xdr:spPr>
          <a:xfrm>
            <a:off x="3340369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3" name="Connecteur droit 13702"/>
          <xdr:cNvCxnSpPr/>
        </xdr:nvCxnSpPr>
        <xdr:spPr>
          <a:xfrm>
            <a:off x="3344389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4" name="Connecteur droit 13703"/>
          <xdr:cNvCxnSpPr/>
        </xdr:nvCxnSpPr>
        <xdr:spPr>
          <a:xfrm>
            <a:off x="33484090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5" name="Connecteur droit 13704"/>
          <xdr:cNvCxnSpPr/>
        </xdr:nvCxnSpPr>
        <xdr:spPr>
          <a:xfrm>
            <a:off x="3352428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6" name="Connecteur droit 13705"/>
          <xdr:cNvCxnSpPr/>
        </xdr:nvCxnSpPr>
        <xdr:spPr>
          <a:xfrm>
            <a:off x="3356448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7" name="Connecteur droit 13706"/>
          <xdr:cNvCxnSpPr/>
        </xdr:nvCxnSpPr>
        <xdr:spPr>
          <a:xfrm>
            <a:off x="3360467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8" name="Connecteur droit 13707"/>
          <xdr:cNvCxnSpPr/>
        </xdr:nvCxnSpPr>
        <xdr:spPr>
          <a:xfrm>
            <a:off x="3364487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09" name="Connecteur droit 13708"/>
          <xdr:cNvCxnSpPr/>
        </xdr:nvCxnSpPr>
        <xdr:spPr>
          <a:xfrm>
            <a:off x="33685066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0" name="Connecteur droit 13709"/>
          <xdr:cNvCxnSpPr/>
        </xdr:nvCxnSpPr>
        <xdr:spPr>
          <a:xfrm>
            <a:off x="3372526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1" name="Connecteur droit 13710"/>
          <xdr:cNvCxnSpPr/>
        </xdr:nvCxnSpPr>
        <xdr:spPr>
          <a:xfrm>
            <a:off x="3376545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2" name="Connecteur droit 13711"/>
          <xdr:cNvCxnSpPr/>
        </xdr:nvCxnSpPr>
        <xdr:spPr>
          <a:xfrm>
            <a:off x="3380565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3" name="Connecteur droit 13712"/>
          <xdr:cNvCxnSpPr/>
        </xdr:nvCxnSpPr>
        <xdr:spPr>
          <a:xfrm>
            <a:off x="33845850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4" name="Connecteur droit 13713"/>
          <xdr:cNvCxnSpPr/>
        </xdr:nvCxnSpPr>
        <xdr:spPr>
          <a:xfrm>
            <a:off x="3388604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5" name="Connecteur droit 13714"/>
          <xdr:cNvCxnSpPr/>
        </xdr:nvCxnSpPr>
        <xdr:spPr>
          <a:xfrm>
            <a:off x="3392623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6" name="Connecteur droit 13715"/>
          <xdr:cNvCxnSpPr/>
        </xdr:nvCxnSpPr>
        <xdr:spPr>
          <a:xfrm>
            <a:off x="3396643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7" name="Connecteur droit 13716"/>
          <xdr:cNvCxnSpPr/>
        </xdr:nvCxnSpPr>
        <xdr:spPr>
          <a:xfrm>
            <a:off x="3400663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8" name="Connecteur droit 13717"/>
          <xdr:cNvCxnSpPr/>
        </xdr:nvCxnSpPr>
        <xdr:spPr>
          <a:xfrm>
            <a:off x="34046827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19" name="Connecteur droit 13718"/>
          <xdr:cNvCxnSpPr/>
        </xdr:nvCxnSpPr>
        <xdr:spPr>
          <a:xfrm>
            <a:off x="34087023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0" name="Connecteur droit 13719"/>
          <xdr:cNvCxnSpPr/>
        </xdr:nvCxnSpPr>
        <xdr:spPr>
          <a:xfrm>
            <a:off x="34127219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1" name="Connecteur droit 13720"/>
          <xdr:cNvCxnSpPr/>
        </xdr:nvCxnSpPr>
        <xdr:spPr>
          <a:xfrm>
            <a:off x="3416741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2" name="Connecteur droit 13721"/>
          <xdr:cNvCxnSpPr/>
        </xdr:nvCxnSpPr>
        <xdr:spPr>
          <a:xfrm>
            <a:off x="34207608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3" name="Connecteur droit 13722"/>
          <xdr:cNvCxnSpPr/>
        </xdr:nvCxnSpPr>
        <xdr:spPr>
          <a:xfrm>
            <a:off x="34247804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4" name="Connecteur droit 13723"/>
          <xdr:cNvCxnSpPr/>
        </xdr:nvCxnSpPr>
        <xdr:spPr>
          <a:xfrm>
            <a:off x="34288000" y="790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5" name="Connecteur droit 13724"/>
          <xdr:cNvCxnSpPr/>
        </xdr:nvCxnSpPr>
        <xdr:spPr>
          <a:xfrm>
            <a:off x="34328196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6" name="Connecteur droit 13725"/>
          <xdr:cNvCxnSpPr/>
        </xdr:nvCxnSpPr>
        <xdr:spPr>
          <a:xfrm>
            <a:off x="34368392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7" name="Connecteur droit 13726"/>
          <xdr:cNvCxnSpPr/>
        </xdr:nvCxnSpPr>
        <xdr:spPr>
          <a:xfrm>
            <a:off x="34408585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8" name="Connecteur droit 13727"/>
          <xdr:cNvCxnSpPr/>
        </xdr:nvCxnSpPr>
        <xdr:spPr>
          <a:xfrm>
            <a:off x="34448781" y="790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29" name="Connecteur droit 13728"/>
          <xdr:cNvCxnSpPr/>
        </xdr:nvCxnSpPr>
        <xdr:spPr>
          <a:xfrm>
            <a:off x="34488977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0" name="Connecteur droit 13729"/>
          <xdr:cNvCxnSpPr/>
        </xdr:nvCxnSpPr>
        <xdr:spPr>
          <a:xfrm>
            <a:off x="32519398" y="7905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1" name="Connecteur droit 13730"/>
          <xdr:cNvCxnSpPr/>
        </xdr:nvCxnSpPr>
        <xdr:spPr>
          <a:xfrm>
            <a:off x="32519398" y="790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32" name="Rectangle 13731"/>
          <xdr:cNvSpPr/>
        </xdr:nvSpPr>
        <xdr:spPr>
          <a:xfrm>
            <a:off x="32519398" y="79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3733" name="Rectangle 13732"/>
          <xdr:cNvSpPr/>
        </xdr:nvSpPr>
        <xdr:spPr>
          <a:xfrm>
            <a:off x="32519398" y="7905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34</xdr:col>
      <xdr:colOff>2475</xdr:colOff>
      <xdr:row>15</xdr:row>
      <xdr:rowOff>1587</xdr:rowOff>
    </xdr:from>
    <xdr:to>
      <xdr:col>34</xdr:col>
      <xdr:colOff>1645347</xdr:colOff>
      <xdr:row>15</xdr:row>
      <xdr:rowOff>173037</xdr:rowOff>
    </xdr:to>
    <xdr:grpSp>
      <xdr:nvGrpSpPr>
        <xdr:cNvPr id="13791" name="SprkR16C35Shape"/>
        <xdr:cNvGrpSpPr/>
      </xdr:nvGrpSpPr>
      <xdr:grpSpPr>
        <a:xfrm>
          <a:off x="25600913" y="2867025"/>
          <a:ext cx="1642872" cy="171450"/>
          <a:chOff x="25600913" y="2867025"/>
          <a:chExt cx="1642872" cy="171450"/>
        </a:xfrm>
      </xdr:grpSpPr>
      <xdr:cxnSp macro="">
        <xdr:nvCxnSpPr>
          <xdr:cNvPr id="13735" name="Connecteur droit 13734"/>
          <xdr:cNvCxnSpPr/>
        </xdr:nvCxnSpPr>
        <xdr:spPr>
          <a:xfrm>
            <a:off x="2560091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6" name="Connecteur droit 13735"/>
          <xdr:cNvCxnSpPr/>
        </xdr:nvCxnSpPr>
        <xdr:spPr>
          <a:xfrm>
            <a:off x="256344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7" name="Connecteur droit 13736"/>
          <xdr:cNvCxnSpPr/>
        </xdr:nvCxnSpPr>
        <xdr:spPr>
          <a:xfrm>
            <a:off x="2566797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8" name="Connecteur droit 13737"/>
          <xdr:cNvCxnSpPr/>
        </xdr:nvCxnSpPr>
        <xdr:spPr>
          <a:xfrm>
            <a:off x="257014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39" name="Connecteur droit 13738"/>
          <xdr:cNvCxnSpPr/>
        </xdr:nvCxnSpPr>
        <xdr:spPr>
          <a:xfrm>
            <a:off x="2573502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0" name="Connecteur droit 13739"/>
          <xdr:cNvCxnSpPr/>
        </xdr:nvCxnSpPr>
        <xdr:spPr>
          <a:xfrm>
            <a:off x="257685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1" name="Connecteur droit 13740"/>
          <xdr:cNvCxnSpPr/>
        </xdr:nvCxnSpPr>
        <xdr:spPr>
          <a:xfrm>
            <a:off x="2580208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2" name="Connecteur droit 13741"/>
          <xdr:cNvCxnSpPr/>
        </xdr:nvCxnSpPr>
        <xdr:spPr>
          <a:xfrm>
            <a:off x="258356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3" name="Connecteur droit 13742"/>
          <xdr:cNvCxnSpPr/>
        </xdr:nvCxnSpPr>
        <xdr:spPr>
          <a:xfrm>
            <a:off x="258691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4" name="Connecteur droit 13743"/>
          <xdr:cNvCxnSpPr/>
        </xdr:nvCxnSpPr>
        <xdr:spPr>
          <a:xfrm>
            <a:off x="2590266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5" name="Connecteur droit 13744"/>
          <xdr:cNvCxnSpPr/>
        </xdr:nvCxnSpPr>
        <xdr:spPr>
          <a:xfrm>
            <a:off x="259361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6" name="Connecteur droit 13745"/>
          <xdr:cNvCxnSpPr/>
        </xdr:nvCxnSpPr>
        <xdr:spPr>
          <a:xfrm>
            <a:off x="2596972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7" name="Connecteur droit 13746"/>
          <xdr:cNvCxnSpPr/>
        </xdr:nvCxnSpPr>
        <xdr:spPr>
          <a:xfrm>
            <a:off x="260032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8" name="Connecteur droit 13747"/>
          <xdr:cNvCxnSpPr/>
        </xdr:nvCxnSpPr>
        <xdr:spPr>
          <a:xfrm>
            <a:off x="260367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49" name="Connecteur droit 13748"/>
          <xdr:cNvCxnSpPr/>
        </xdr:nvCxnSpPr>
        <xdr:spPr>
          <a:xfrm>
            <a:off x="260703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0" name="Connecteur droit 13749"/>
          <xdr:cNvCxnSpPr/>
        </xdr:nvCxnSpPr>
        <xdr:spPr>
          <a:xfrm>
            <a:off x="261038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1" name="Connecteur droit 13750"/>
          <xdr:cNvCxnSpPr/>
        </xdr:nvCxnSpPr>
        <xdr:spPr>
          <a:xfrm>
            <a:off x="261373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2" name="Connecteur droit 13751"/>
          <xdr:cNvCxnSpPr/>
        </xdr:nvCxnSpPr>
        <xdr:spPr>
          <a:xfrm>
            <a:off x="261708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3" name="Connecteur droit 13752"/>
          <xdr:cNvCxnSpPr/>
        </xdr:nvCxnSpPr>
        <xdr:spPr>
          <a:xfrm>
            <a:off x="262044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4" name="Connecteur droit 13753"/>
          <xdr:cNvCxnSpPr/>
        </xdr:nvCxnSpPr>
        <xdr:spPr>
          <a:xfrm>
            <a:off x="262379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5" name="Connecteur droit 13754"/>
          <xdr:cNvCxnSpPr/>
        </xdr:nvCxnSpPr>
        <xdr:spPr>
          <a:xfrm>
            <a:off x="262714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6" name="Connecteur droit 13755"/>
          <xdr:cNvCxnSpPr/>
        </xdr:nvCxnSpPr>
        <xdr:spPr>
          <a:xfrm>
            <a:off x="263050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7" name="Connecteur droit 13756"/>
          <xdr:cNvCxnSpPr/>
        </xdr:nvCxnSpPr>
        <xdr:spPr>
          <a:xfrm>
            <a:off x="263385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8" name="Connecteur droit 13757"/>
          <xdr:cNvCxnSpPr/>
        </xdr:nvCxnSpPr>
        <xdr:spPr>
          <a:xfrm>
            <a:off x="263720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59" name="Connecteur droit 13758"/>
          <xdr:cNvCxnSpPr/>
        </xdr:nvCxnSpPr>
        <xdr:spPr>
          <a:xfrm>
            <a:off x="264055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0" name="Connecteur droit 13759"/>
          <xdr:cNvCxnSpPr/>
        </xdr:nvCxnSpPr>
        <xdr:spPr>
          <a:xfrm>
            <a:off x="2643911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1" name="Connecteur droit 13760"/>
          <xdr:cNvCxnSpPr/>
        </xdr:nvCxnSpPr>
        <xdr:spPr>
          <a:xfrm>
            <a:off x="2647264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2" name="Connecteur droit 13761"/>
          <xdr:cNvCxnSpPr/>
        </xdr:nvCxnSpPr>
        <xdr:spPr>
          <a:xfrm>
            <a:off x="2650617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3" name="Connecteur droit 13762"/>
          <xdr:cNvCxnSpPr/>
        </xdr:nvCxnSpPr>
        <xdr:spPr>
          <a:xfrm>
            <a:off x="2653969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4" name="Connecteur droit 13763"/>
          <xdr:cNvCxnSpPr/>
        </xdr:nvCxnSpPr>
        <xdr:spPr>
          <a:xfrm>
            <a:off x="26573225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5" name="Connecteur droit 13764"/>
          <xdr:cNvCxnSpPr/>
        </xdr:nvCxnSpPr>
        <xdr:spPr>
          <a:xfrm>
            <a:off x="2660675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6" name="Connecteur droit 13765"/>
          <xdr:cNvCxnSpPr/>
        </xdr:nvCxnSpPr>
        <xdr:spPr>
          <a:xfrm>
            <a:off x="2664028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7" name="Connecteur droit 13766"/>
          <xdr:cNvCxnSpPr/>
        </xdr:nvCxnSpPr>
        <xdr:spPr>
          <a:xfrm>
            <a:off x="26673811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8" name="Connecteur droit 13767"/>
          <xdr:cNvCxnSpPr/>
        </xdr:nvCxnSpPr>
        <xdr:spPr>
          <a:xfrm>
            <a:off x="2670733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69" name="Connecteur droit 13768"/>
          <xdr:cNvCxnSpPr/>
        </xdr:nvCxnSpPr>
        <xdr:spPr>
          <a:xfrm>
            <a:off x="26740867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0" name="Connecteur droit 13769"/>
          <xdr:cNvCxnSpPr/>
        </xdr:nvCxnSpPr>
        <xdr:spPr>
          <a:xfrm>
            <a:off x="26774394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1" name="Connecteur droit 13770"/>
          <xdr:cNvCxnSpPr/>
        </xdr:nvCxnSpPr>
        <xdr:spPr>
          <a:xfrm>
            <a:off x="2680792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2" name="Connecteur droit 13771"/>
          <xdr:cNvCxnSpPr/>
        </xdr:nvCxnSpPr>
        <xdr:spPr>
          <a:xfrm>
            <a:off x="26841450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3" name="Connecteur droit 13772"/>
          <xdr:cNvCxnSpPr/>
        </xdr:nvCxnSpPr>
        <xdr:spPr>
          <a:xfrm>
            <a:off x="26874977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4" name="Connecteur droit 13773"/>
          <xdr:cNvCxnSpPr/>
        </xdr:nvCxnSpPr>
        <xdr:spPr>
          <a:xfrm>
            <a:off x="2690850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5" name="Connecteur droit 13774"/>
          <xdr:cNvCxnSpPr/>
        </xdr:nvCxnSpPr>
        <xdr:spPr>
          <a:xfrm>
            <a:off x="2694203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6" name="Connecteur droit 13775"/>
          <xdr:cNvCxnSpPr/>
        </xdr:nvCxnSpPr>
        <xdr:spPr>
          <a:xfrm>
            <a:off x="26975563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7" name="Connecteur droit 13776"/>
          <xdr:cNvCxnSpPr/>
        </xdr:nvCxnSpPr>
        <xdr:spPr>
          <a:xfrm>
            <a:off x="2700908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8" name="Connecteur droit 13777"/>
          <xdr:cNvCxnSpPr/>
        </xdr:nvCxnSpPr>
        <xdr:spPr>
          <a:xfrm>
            <a:off x="2704261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79" name="Connecteur droit 13778"/>
          <xdr:cNvCxnSpPr/>
        </xdr:nvCxnSpPr>
        <xdr:spPr>
          <a:xfrm>
            <a:off x="27076146" y="2886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0" name="Connecteur droit 13779"/>
          <xdr:cNvCxnSpPr/>
        </xdr:nvCxnSpPr>
        <xdr:spPr>
          <a:xfrm>
            <a:off x="27109675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1" name="Connecteur droit 13780"/>
          <xdr:cNvCxnSpPr/>
        </xdr:nvCxnSpPr>
        <xdr:spPr>
          <a:xfrm>
            <a:off x="27143202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2" name="Connecteur droit 13781"/>
          <xdr:cNvCxnSpPr/>
        </xdr:nvCxnSpPr>
        <xdr:spPr>
          <a:xfrm>
            <a:off x="27176729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3" name="Connecteur droit 13782"/>
          <xdr:cNvCxnSpPr/>
        </xdr:nvCxnSpPr>
        <xdr:spPr>
          <a:xfrm>
            <a:off x="27210258" y="2886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4" name="Connecteur droit 13783"/>
          <xdr:cNvCxnSpPr/>
        </xdr:nvCxnSpPr>
        <xdr:spPr>
          <a:xfrm>
            <a:off x="27243785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5" name="Connecteur droit 13784"/>
          <xdr:cNvCxnSpPr/>
        </xdr:nvCxnSpPr>
        <xdr:spPr>
          <a:xfrm>
            <a:off x="25600913" y="2886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86" name="Connecteur droit 13785"/>
          <xdr:cNvCxnSpPr/>
        </xdr:nvCxnSpPr>
        <xdr:spPr>
          <a:xfrm>
            <a:off x="25600913" y="2886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87" name="Rectangle 13786"/>
          <xdr:cNvSpPr/>
        </xdr:nvSpPr>
        <xdr:spPr>
          <a:xfrm>
            <a:off x="25600913" y="2886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13788" name="Rectangle 13787"/>
          <xdr:cNvSpPr/>
        </xdr:nvSpPr>
        <xdr:spPr>
          <a:xfrm>
            <a:off x="25600913" y="2886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13789" name="Connecteur droit 13788"/>
          <xdr:cNvCxnSpPr/>
        </xdr:nvCxnSpPr>
        <xdr:spPr>
          <a:xfrm>
            <a:off x="26036777" y="2867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790" name="Rectangle 13789"/>
          <xdr:cNvSpPr/>
        </xdr:nvSpPr>
        <xdr:spPr>
          <a:xfrm>
            <a:off x="26036777" y="2886075"/>
            <a:ext cx="12070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1,085</a:t>
            </a:r>
          </a:p>
        </xdr:txBody>
      </xdr:sp>
    </xdr:grpSp>
    <xdr:clientData/>
  </xdr:twoCellAnchor>
  <xdr:twoCellAnchor>
    <xdr:from>
      <xdr:col>34</xdr:col>
      <xdr:colOff>2475</xdr:colOff>
      <xdr:row>12</xdr:row>
      <xdr:rowOff>1587</xdr:rowOff>
    </xdr:from>
    <xdr:to>
      <xdr:col>34</xdr:col>
      <xdr:colOff>1645347</xdr:colOff>
      <xdr:row>12</xdr:row>
      <xdr:rowOff>173037</xdr:rowOff>
    </xdr:to>
    <xdr:grpSp>
      <xdr:nvGrpSpPr>
        <xdr:cNvPr id="13848" name="SprkR13C35Shape"/>
        <xdr:cNvGrpSpPr/>
      </xdr:nvGrpSpPr>
      <xdr:grpSpPr>
        <a:xfrm>
          <a:off x="25600913" y="2295525"/>
          <a:ext cx="1642872" cy="171450"/>
          <a:chOff x="25600913" y="2295525"/>
          <a:chExt cx="1642872" cy="171450"/>
        </a:xfrm>
      </xdr:grpSpPr>
      <xdr:cxnSp macro="">
        <xdr:nvCxnSpPr>
          <xdr:cNvPr id="13792" name="Connecteur droit 13791"/>
          <xdr:cNvCxnSpPr/>
        </xdr:nvCxnSpPr>
        <xdr:spPr>
          <a:xfrm>
            <a:off x="2560091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3" name="Connecteur droit 13792"/>
          <xdr:cNvCxnSpPr/>
        </xdr:nvCxnSpPr>
        <xdr:spPr>
          <a:xfrm>
            <a:off x="256344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4" name="Connecteur droit 13793"/>
          <xdr:cNvCxnSpPr/>
        </xdr:nvCxnSpPr>
        <xdr:spPr>
          <a:xfrm>
            <a:off x="2566797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5" name="Connecteur droit 13794"/>
          <xdr:cNvCxnSpPr/>
        </xdr:nvCxnSpPr>
        <xdr:spPr>
          <a:xfrm>
            <a:off x="257014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6" name="Connecteur droit 13795"/>
          <xdr:cNvCxnSpPr/>
        </xdr:nvCxnSpPr>
        <xdr:spPr>
          <a:xfrm>
            <a:off x="2573502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7" name="Connecteur droit 13796"/>
          <xdr:cNvCxnSpPr/>
        </xdr:nvCxnSpPr>
        <xdr:spPr>
          <a:xfrm>
            <a:off x="257685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8" name="Connecteur droit 13797"/>
          <xdr:cNvCxnSpPr/>
        </xdr:nvCxnSpPr>
        <xdr:spPr>
          <a:xfrm>
            <a:off x="2580208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99" name="Connecteur droit 13798"/>
          <xdr:cNvCxnSpPr/>
        </xdr:nvCxnSpPr>
        <xdr:spPr>
          <a:xfrm>
            <a:off x="258356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0" name="Connecteur droit 13799"/>
          <xdr:cNvCxnSpPr/>
        </xdr:nvCxnSpPr>
        <xdr:spPr>
          <a:xfrm>
            <a:off x="258691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1" name="Connecteur droit 13800"/>
          <xdr:cNvCxnSpPr/>
        </xdr:nvCxnSpPr>
        <xdr:spPr>
          <a:xfrm>
            <a:off x="2590266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2" name="Connecteur droit 13801"/>
          <xdr:cNvCxnSpPr/>
        </xdr:nvCxnSpPr>
        <xdr:spPr>
          <a:xfrm>
            <a:off x="259361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3" name="Connecteur droit 13802"/>
          <xdr:cNvCxnSpPr/>
        </xdr:nvCxnSpPr>
        <xdr:spPr>
          <a:xfrm>
            <a:off x="2596972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4" name="Connecteur droit 13803"/>
          <xdr:cNvCxnSpPr/>
        </xdr:nvCxnSpPr>
        <xdr:spPr>
          <a:xfrm>
            <a:off x="260032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5" name="Connecteur droit 13804"/>
          <xdr:cNvCxnSpPr/>
        </xdr:nvCxnSpPr>
        <xdr:spPr>
          <a:xfrm>
            <a:off x="260367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6" name="Connecteur droit 13805"/>
          <xdr:cNvCxnSpPr/>
        </xdr:nvCxnSpPr>
        <xdr:spPr>
          <a:xfrm>
            <a:off x="260703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7" name="Connecteur droit 13806"/>
          <xdr:cNvCxnSpPr/>
        </xdr:nvCxnSpPr>
        <xdr:spPr>
          <a:xfrm>
            <a:off x="261038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8" name="Connecteur droit 13807"/>
          <xdr:cNvCxnSpPr/>
        </xdr:nvCxnSpPr>
        <xdr:spPr>
          <a:xfrm>
            <a:off x="261373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09" name="Connecteur droit 13808"/>
          <xdr:cNvCxnSpPr/>
        </xdr:nvCxnSpPr>
        <xdr:spPr>
          <a:xfrm>
            <a:off x="261708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0" name="Connecteur droit 13809"/>
          <xdr:cNvCxnSpPr/>
        </xdr:nvCxnSpPr>
        <xdr:spPr>
          <a:xfrm>
            <a:off x="262044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1" name="Connecteur droit 13810"/>
          <xdr:cNvCxnSpPr/>
        </xdr:nvCxnSpPr>
        <xdr:spPr>
          <a:xfrm>
            <a:off x="262379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2" name="Connecteur droit 13811"/>
          <xdr:cNvCxnSpPr/>
        </xdr:nvCxnSpPr>
        <xdr:spPr>
          <a:xfrm>
            <a:off x="262714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3" name="Connecteur droit 13812"/>
          <xdr:cNvCxnSpPr/>
        </xdr:nvCxnSpPr>
        <xdr:spPr>
          <a:xfrm>
            <a:off x="263050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4" name="Connecteur droit 13813"/>
          <xdr:cNvCxnSpPr/>
        </xdr:nvCxnSpPr>
        <xdr:spPr>
          <a:xfrm>
            <a:off x="263385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5" name="Connecteur droit 13814"/>
          <xdr:cNvCxnSpPr/>
        </xdr:nvCxnSpPr>
        <xdr:spPr>
          <a:xfrm>
            <a:off x="263720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6" name="Connecteur droit 13815"/>
          <xdr:cNvCxnSpPr/>
        </xdr:nvCxnSpPr>
        <xdr:spPr>
          <a:xfrm>
            <a:off x="264055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7" name="Connecteur droit 13816"/>
          <xdr:cNvCxnSpPr/>
        </xdr:nvCxnSpPr>
        <xdr:spPr>
          <a:xfrm>
            <a:off x="2643911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8" name="Connecteur droit 13817"/>
          <xdr:cNvCxnSpPr/>
        </xdr:nvCxnSpPr>
        <xdr:spPr>
          <a:xfrm>
            <a:off x="2647264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19" name="Connecteur droit 13818"/>
          <xdr:cNvCxnSpPr/>
        </xdr:nvCxnSpPr>
        <xdr:spPr>
          <a:xfrm>
            <a:off x="2650617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0" name="Connecteur droit 13819"/>
          <xdr:cNvCxnSpPr/>
        </xdr:nvCxnSpPr>
        <xdr:spPr>
          <a:xfrm>
            <a:off x="2653969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1" name="Connecteur droit 13820"/>
          <xdr:cNvCxnSpPr/>
        </xdr:nvCxnSpPr>
        <xdr:spPr>
          <a:xfrm>
            <a:off x="26573225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2" name="Connecteur droit 13821"/>
          <xdr:cNvCxnSpPr/>
        </xdr:nvCxnSpPr>
        <xdr:spPr>
          <a:xfrm>
            <a:off x="2660675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3" name="Connecteur droit 13822"/>
          <xdr:cNvCxnSpPr/>
        </xdr:nvCxnSpPr>
        <xdr:spPr>
          <a:xfrm>
            <a:off x="2664028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4" name="Connecteur droit 13823"/>
          <xdr:cNvCxnSpPr/>
        </xdr:nvCxnSpPr>
        <xdr:spPr>
          <a:xfrm>
            <a:off x="26673811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5" name="Connecteur droit 13824"/>
          <xdr:cNvCxnSpPr/>
        </xdr:nvCxnSpPr>
        <xdr:spPr>
          <a:xfrm>
            <a:off x="2670733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6" name="Connecteur droit 13825"/>
          <xdr:cNvCxnSpPr/>
        </xdr:nvCxnSpPr>
        <xdr:spPr>
          <a:xfrm>
            <a:off x="26740867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7" name="Connecteur droit 13826"/>
          <xdr:cNvCxnSpPr/>
        </xdr:nvCxnSpPr>
        <xdr:spPr>
          <a:xfrm>
            <a:off x="26774394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8" name="Connecteur droit 13827"/>
          <xdr:cNvCxnSpPr/>
        </xdr:nvCxnSpPr>
        <xdr:spPr>
          <a:xfrm>
            <a:off x="2680792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29" name="Connecteur droit 13828"/>
          <xdr:cNvCxnSpPr/>
        </xdr:nvCxnSpPr>
        <xdr:spPr>
          <a:xfrm>
            <a:off x="26841450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0" name="Connecteur droit 13829"/>
          <xdr:cNvCxnSpPr/>
        </xdr:nvCxnSpPr>
        <xdr:spPr>
          <a:xfrm>
            <a:off x="26874977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1" name="Connecteur droit 13830"/>
          <xdr:cNvCxnSpPr/>
        </xdr:nvCxnSpPr>
        <xdr:spPr>
          <a:xfrm>
            <a:off x="2690850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2" name="Connecteur droit 13831"/>
          <xdr:cNvCxnSpPr/>
        </xdr:nvCxnSpPr>
        <xdr:spPr>
          <a:xfrm>
            <a:off x="2694203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3" name="Connecteur droit 13832"/>
          <xdr:cNvCxnSpPr/>
        </xdr:nvCxnSpPr>
        <xdr:spPr>
          <a:xfrm>
            <a:off x="26975563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4" name="Connecteur droit 13833"/>
          <xdr:cNvCxnSpPr/>
        </xdr:nvCxnSpPr>
        <xdr:spPr>
          <a:xfrm>
            <a:off x="2700908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5" name="Connecteur droit 13834"/>
          <xdr:cNvCxnSpPr/>
        </xdr:nvCxnSpPr>
        <xdr:spPr>
          <a:xfrm>
            <a:off x="2704261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6" name="Connecteur droit 13835"/>
          <xdr:cNvCxnSpPr/>
        </xdr:nvCxnSpPr>
        <xdr:spPr>
          <a:xfrm>
            <a:off x="27076146" y="23145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7" name="Connecteur droit 13836"/>
          <xdr:cNvCxnSpPr/>
        </xdr:nvCxnSpPr>
        <xdr:spPr>
          <a:xfrm>
            <a:off x="27109675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8" name="Connecteur droit 13837"/>
          <xdr:cNvCxnSpPr/>
        </xdr:nvCxnSpPr>
        <xdr:spPr>
          <a:xfrm>
            <a:off x="27143202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39" name="Connecteur droit 13838"/>
          <xdr:cNvCxnSpPr/>
        </xdr:nvCxnSpPr>
        <xdr:spPr>
          <a:xfrm>
            <a:off x="27176729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0" name="Connecteur droit 13839"/>
          <xdr:cNvCxnSpPr/>
        </xdr:nvCxnSpPr>
        <xdr:spPr>
          <a:xfrm>
            <a:off x="27210258" y="23145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1" name="Connecteur droit 13840"/>
          <xdr:cNvCxnSpPr/>
        </xdr:nvCxnSpPr>
        <xdr:spPr>
          <a:xfrm>
            <a:off x="27243785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2" name="Connecteur droit 13841"/>
          <xdr:cNvCxnSpPr/>
        </xdr:nvCxnSpPr>
        <xdr:spPr>
          <a:xfrm>
            <a:off x="25600913" y="23145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43" name="Connecteur droit 13842"/>
          <xdr:cNvCxnSpPr/>
        </xdr:nvCxnSpPr>
        <xdr:spPr>
          <a:xfrm>
            <a:off x="25600913" y="23145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44" name="Rectangle 13843"/>
          <xdr:cNvSpPr/>
        </xdr:nvSpPr>
        <xdr:spPr>
          <a:xfrm>
            <a:off x="25600913" y="2314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3845" name="Rectangle 13844"/>
          <xdr:cNvSpPr/>
        </xdr:nvSpPr>
        <xdr:spPr>
          <a:xfrm>
            <a:off x="25600913" y="23145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13846" name="Connecteur droit 13845"/>
          <xdr:cNvCxnSpPr/>
        </xdr:nvCxnSpPr>
        <xdr:spPr>
          <a:xfrm>
            <a:off x="26372058" y="22955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847" name="Rectangle 13846"/>
          <xdr:cNvSpPr/>
        </xdr:nvSpPr>
        <xdr:spPr>
          <a:xfrm>
            <a:off x="26372058" y="23145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0,993</a:t>
            </a:r>
          </a:p>
        </xdr:txBody>
      </xdr:sp>
    </xdr:grpSp>
    <xdr:clientData/>
  </xdr:twoCellAnchor>
  <xdr:twoCellAnchor>
    <xdr:from>
      <xdr:col>34</xdr:col>
      <xdr:colOff>2475</xdr:colOff>
      <xdr:row>3</xdr:row>
      <xdr:rowOff>1587</xdr:rowOff>
    </xdr:from>
    <xdr:to>
      <xdr:col>34</xdr:col>
      <xdr:colOff>1645347</xdr:colOff>
      <xdr:row>3</xdr:row>
      <xdr:rowOff>173037</xdr:rowOff>
    </xdr:to>
    <xdr:grpSp>
      <xdr:nvGrpSpPr>
        <xdr:cNvPr id="13905" name="SprkR4C35Shape"/>
        <xdr:cNvGrpSpPr/>
      </xdr:nvGrpSpPr>
      <xdr:grpSpPr>
        <a:xfrm>
          <a:off x="25600913" y="581025"/>
          <a:ext cx="1642872" cy="171450"/>
          <a:chOff x="25600913" y="581025"/>
          <a:chExt cx="1642872" cy="171450"/>
        </a:xfrm>
      </xdr:grpSpPr>
      <xdr:cxnSp macro="">
        <xdr:nvCxnSpPr>
          <xdr:cNvPr id="13849" name="Connecteur droit 13848"/>
          <xdr:cNvCxnSpPr/>
        </xdr:nvCxnSpPr>
        <xdr:spPr>
          <a:xfrm>
            <a:off x="2560091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0" name="Connecteur droit 13849"/>
          <xdr:cNvCxnSpPr/>
        </xdr:nvCxnSpPr>
        <xdr:spPr>
          <a:xfrm>
            <a:off x="256344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1" name="Connecteur droit 13850"/>
          <xdr:cNvCxnSpPr/>
        </xdr:nvCxnSpPr>
        <xdr:spPr>
          <a:xfrm>
            <a:off x="2566797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2" name="Connecteur droit 13851"/>
          <xdr:cNvCxnSpPr/>
        </xdr:nvCxnSpPr>
        <xdr:spPr>
          <a:xfrm>
            <a:off x="257014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3" name="Connecteur droit 13852"/>
          <xdr:cNvCxnSpPr/>
        </xdr:nvCxnSpPr>
        <xdr:spPr>
          <a:xfrm>
            <a:off x="2573502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4" name="Connecteur droit 13853"/>
          <xdr:cNvCxnSpPr/>
        </xdr:nvCxnSpPr>
        <xdr:spPr>
          <a:xfrm>
            <a:off x="257685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5" name="Connecteur droit 13854"/>
          <xdr:cNvCxnSpPr/>
        </xdr:nvCxnSpPr>
        <xdr:spPr>
          <a:xfrm>
            <a:off x="2580208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6" name="Connecteur droit 13855"/>
          <xdr:cNvCxnSpPr/>
        </xdr:nvCxnSpPr>
        <xdr:spPr>
          <a:xfrm>
            <a:off x="258356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7" name="Connecteur droit 13856"/>
          <xdr:cNvCxnSpPr/>
        </xdr:nvCxnSpPr>
        <xdr:spPr>
          <a:xfrm>
            <a:off x="258691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8" name="Connecteur droit 13857"/>
          <xdr:cNvCxnSpPr/>
        </xdr:nvCxnSpPr>
        <xdr:spPr>
          <a:xfrm>
            <a:off x="2590266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59" name="Connecteur droit 13858"/>
          <xdr:cNvCxnSpPr/>
        </xdr:nvCxnSpPr>
        <xdr:spPr>
          <a:xfrm>
            <a:off x="259361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0" name="Connecteur droit 13859"/>
          <xdr:cNvCxnSpPr/>
        </xdr:nvCxnSpPr>
        <xdr:spPr>
          <a:xfrm>
            <a:off x="2596972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1" name="Connecteur droit 13860"/>
          <xdr:cNvCxnSpPr/>
        </xdr:nvCxnSpPr>
        <xdr:spPr>
          <a:xfrm>
            <a:off x="260032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2" name="Connecteur droit 13861"/>
          <xdr:cNvCxnSpPr/>
        </xdr:nvCxnSpPr>
        <xdr:spPr>
          <a:xfrm>
            <a:off x="260367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3" name="Connecteur droit 13862"/>
          <xdr:cNvCxnSpPr/>
        </xdr:nvCxnSpPr>
        <xdr:spPr>
          <a:xfrm>
            <a:off x="260703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4" name="Connecteur droit 13863"/>
          <xdr:cNvCxnSpPr/>
        </xdr:nvCxnSpPr>
        <xdr:spPr>
          <a:xfrm>
            <a:off x="261038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5" name="Connecteur droit 13864"/>
          <xdr:cNvCxnSpPr/>
        </xdr:nvCxnSpPr>
        <xdr:spPr>
          <a:xfrm>
            <a:off x="261373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6" name="Connecteur droit 13865"/>
          <xdr:cNvCxnSpPr/>
        </xdr:nvCxnSpPr>
        <xdr:spPr>
          <a:xfrm>
            <a:off x="261708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7" name="Connecteur droit 13866"/>
          <xdr:cNvCxnSpPr/>
        </xdr:nvCxnSpPr>
        <xdr:spPr>
          <a:xfrm>
            <a:off x="262044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8" name="Connecteur droit 13867"/>
          <xdr:cNvCxnSpPr/>
        </xdr:nvCxnSpPr>
        <xdr:spPr>
          <a:xfrm>
            <a:off x="262379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69" name="Connecteur droit 13868"/>
          <xdr:cNvCxnSpPr/>
        </xdr:nvCxnSpPr>
        <xdr:spPr>
          <a:xfrm>
            <a:off x="262714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0" name="Connecteur droit 13869"/>
          <xdr:cNvCxnSpPr/>
        </xdr:nvCxnSpPr>
        <xdr:spPr>
          <a:xfrm>
            <a:off x="263050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1" name="Connecteur droit 13870"/>
          <xdr:cNvCxnSpPr/>
        </xdr:nvCxnSpPr>
        <xdr:spPr>
          <a:xfrm>
            <a:off x="263385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2" name="Connecteur droit 13871"/>
          <xdr:cNvCxnSpPr/>
        </xdr:nvCxnSpPr>
        <xdr:spPr>
          <a:xfrm>
            <a:off x="263720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3" name="Connecteur droit 13872"/>
          <xdr:cNvCxnSpPr/>
        </xdr:nvCxnSpPr>
        <xdr:spPr>
          <a:xfrm>
            <a:off x="264055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4" name="Connecteur droit 13873"/>
          <xdr:cNvCxnSpPr/>
        </xdr:nvCxnSpPr>
        <xdr:spPr>
          <a:xfrm>
            <a:off x="264391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5" name="Connecteur droit 13874"/>
          <xdr:cNvCxnSpPr/>
        </xdr:nvCxnSpPr>
        <xdr:spPr>
          <a:xfrm>
            <a:off x="264726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6" name="Connecteur droit 13875"/>
          <xdr:cNvCxnSpPr/>
        </xdr:nvCxnSpPr>
        <xdr:spPr>
          <a:xfrm>
            <a:off x="265061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7" name="Connecteur droit 13876"/>
          <xdr:cNvCxnSpPr/>
        </xdr:nvCxnSpPr>
        <xdr:spPr>
          <a:xfrm>
            <a:off x="265396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8" name="Connecteur droit 13877"/>
          <xdr:cNvCxnSpPr/>
        </xdr:nvCxnSpPr>
        <xdr:spPr>
          <a:xfrm>
            <a:off x="265732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79" name="Connecteur droit 13878"/>
          <xdr:cNvCxnSpPr/>
        </xdr:nvCxnSpPr>
        <xdr:spPr>
          <a:xfrm>
            <a:off x="266067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0" name="Connecteur droit 13879"/>
          <xdr:cNvCxnSpPr/>
        </xdr:nvCxnSpPr>
        <xdr:spPr>
          <a:xfrm>
            <a:off x="266402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1" name="Connecteur droit 13880"/>
          <xdr:cNvCxnSpPr/>
        </xdr:nvCxnSpPr>
        <xdr:spPr>
          <a:xfrm>
            <a:off x="266738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2" name="Connecteur droit 13881"/>
          <xdr:cNvCxnSpPr/>
        </xdr:nvCxnSpPr>
        <xdr:spPr>
          <a:xfrm>
            <a:off x="267073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3" name="Connecteur droit 13882"/>
          <xdr:cNvCxnSpPr/>
        </xdr:nvCxnSpPr>
        <xdr:spPr>
          <a:xfrm>
            <a:off x="2674086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4" name="Connecteur droit 13883"/>
          <xdr:cNvCxnSpPr/>
        </xdr:nvCxnSpPr>
        <xdr:spPr>
          <a:xfrm>
            <a:off x="267743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5" name="Connecteur droit 13884"/>
          <xdr:cNvCxnSpPr/>
        </xdr:nvCxnSpPr>
        <xdr:spPr>
          <a:xfrm>
            <a:off x="268079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6" name="Connecteur droit 13885"/>
          <xdr:cNvCxnSpPr/>
        </xdr:nvCxnSpPr>
        <xdr:spPr>
          <a:xfrm>
            <a:off x="268414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7" name="Connecteur droit 13886"/>
          <xdr:cNvCxnSpPr/>
        </xdr:nvCxnSpPr>
        <xdr:spPr>
          <a:xfrm>
            <a:off x="268749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8" name="Connecteur droit 13887"/>
          <xdr:cNvCxnSpPr/>
        </xdr:nvCxnSpPr>
        <xdr:spPr>
          <a:xfrm>
            <a:off x="2690850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89" name="Connecteur droit 13888"/>
          <xdr:cNvCxnSpPr/>
        </xdr:nvCxnSpPr>
        <xdr:spPr>
          <a:xfrm>
            <a:off x="269420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0" name="Connecteur droit 13889"/>
          <xdr:cNvCxnSpPr/>
        </xdr:nvCxnSpPr>
        <xdr:spPr>
          <a:xfrm>
            <a:off x="2697556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1" name="Connecteur droit 13890"/>
          <xdr:cNvCxnSpPr/>
        </xdr:nvCxnSpPr>
        <xdr:spPr>
          <a:xfrm>
            <a:off x="270090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2" name="Connecteur droit 13891"/>
          <xdr:cNvCxnSpPr/>
        </xdr:nvCxnSpPr>
        <xdr:spPr>
          <a:xfrm>
            <a:off x="270426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3" name="Connecteur droit 13892"/>
          <xdr:cNvCxnSpPr/>
        </xdr:nvCxnSpPr>
        <xdr:spPr>
          <a:xfrm>
            <a:off x="2707614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4" name="Connecteur droit 13893"/>
          <xdr:cNvCxnSpPr/>
        </xdr:nvCxnSpPr>
        <xdr:spPr>
          <a:xfrm>
            <a:off x="271096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5" name="Connecteur droit 13894"/>
          <xdr:cNvCxnSpPr/>
        </xdr:nvCxnSpPr>
        <xdr:spPr>
          <a:xfrm>
            <a:off x="271432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6" name="Connecteur droit 13895"/>
          <xdr:cNvCxnSpPr/>
        </xdr:nvCxnSpPr>
        <xdr:spPr>
          <a:xfrm>
            <a:off x="271767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7" name="Connecteur droit 13896"/>
          <xdr:cNvCxnSpPr/>
        </xdr:nvCxnSpPr>
        <xdr:spPr>
          <a:xfrm>
            <a:off x="272102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8" name="Connecteur droit 13897"/>
          <xdr:cNvCxnSpPr/>
        </xdr:nvCxnSpPr>
        <xdr:spPr>
          <a:xfrm>
            <a:off x="2724378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99" name="Connecteur droit 13898"/>
          <xdr:cNvCxnSpPr/>
        </xdr:nvCxnSpPr>
        <xdr:spPr>
          <a:xfrm>
            <a:off x="25600913" y="600075"/>
            <a:ext cx="164287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00" name="Connecteur droit 13899"/>
          <xdr:cNvCxnSpPr/>
        </xdr:nvCxnSpPr>
        <xdr:spPr>
          <a:xfrm>
            <a:off x="25600913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01" name="Rectangle 13900"/>
          <xdr:cNvSpPr/>
        </xdr:nvSpPr>
        <xdr:spPr>
          <a:xfrm>
            <a:off x="25600913" y="600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3902" name="Rectangle 13901"/>
          <xdr:cNvSpPr/>
        </xdr:nvSpPr>
        <xdr:spPr>
          <a:xfrm>
            <a:off x="25600913" y="600075"/>
            <a:ext cx="164287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13903" name="Connecteur droit 13902"/>
          <xdr:cNvCxnSpPr/>
        </xdr:nvCxnSpPr>
        <xdr:spPr>
          <a:xfrm>
            <a:off x="26372058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04" name="Rectangle 13903"/>
          <xdr:cNvSpPr/>
        </xdr:nvSpPr>
        <xdr:spPr>
          <a:xfrm>
            <a:off x="26372058" y="600075"/>
            <a:ext cx="8717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5532" name="SprkR18C35Shape"/>
        <xdr:cNvGrpSpPr/>
      </xdr:nvGrpSpPr>
      <xdr:grpSpPr>
        <a:xfrm>
          <a:off x="25241250" y="3587115"/>
          <a:ext cx="2009775" cy="106680"/>
          <a:chOff x="25060275" y="3272790"/>
          <a:chExt cx="2009775" cy="106680"/>
        </a:xfrm>
      </xdr:grpSpPr>
      <xdr:cxnSp macro="">
        <xdr:nvCxnSpPr>
          <xdr:cNvPr id="5526" name="Connecteur droit 5525"/>
          <xdr:cNvCxnSpPr/>
        </xdr:nvCxnSpPr>
        <xdr:spPr>
          <a:xfrm>
            <a:off x="25060275" y="3326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527" name="Rectangle 5526"/>
          <xdr:cNvSpPr/>
        </xdr:nvSpPr>
        <xdr:spPr>
          <a:xfrm>
            <a:off x="25568607" y="3272790"/>
            <a:ext cx="54495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528" name="Connecteur droit 5527"/>
          <xdr:cNvCxnSpPr/>
        </xdr:nvCxnSpPr>
        <xdr:spPr>
          <a:xfrm>
            <a:off x="25708107" y="327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29" name="Connecteur droit 5528"/>
          <xdr:cNvCxnSpPr/>
        </xdr:nvCxnSpPr>
        <xdr:spPr>
          <a:xfrm>
            <a:off x="27070050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0" name="Connecteur droit 5529"/>
          <xdr:cNvCxnSpPr/>
        </xdr:nvCxnSpPr>
        <xdr:spPr>
          <a:xfrm>
            <a:off x="25060275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531" name="Connecteur droit 5530"/>
          <xdr:cNvCxnSpPr/>
        </xdr:nvCxnSpPr>
        <xdr:spPr>
          <a:xfrm>
            <a:off x="25865711" y="329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18</xdr:row>
      <xdr:rowOff>34290</xdr:rowOff>
    </xdr:from>
    <xdr:to>
      <xdr:col>37</xdr:col>
      <xdr:colOff>2028825</xdr:colOff>
      <xdr:row>18</xdr:row>
      <xdr:rowOff>140970</xdr:rowOff>
    </xdr:to>
    <xdr:grpSp>
      <xdr:nvGrpSpPr>
        <xdr:cNvPr id="6299" name="SprkR18C38Shape"/>
        <xdr:cNvGrpSpPr/>
      </xdr:nvGrpSpPr>
      <xdr:grpSpPr>
        <a:xfrm>
          <a:off x="28813125" y="3587115"/>
          <a:ext cx="2009775" cy="106680"/>
          <a:chOff x="28632150" y="3272790"/>
          <a:chExt cx="2009775" cy="106680"/>
        </a:xfrm>
      </xdr:grpSpPr>
      <xdr:cxnSp macro="">
        <xdr:nvCxnSpPr>
          <xdr:cNvPr id="6293" name="Connecteur droit 6292"/>
          <xdr:cNvCxnSpPr/>
        </xdr:nvCxnSpPr>
        <xdr:spPr>
          <a:xfrm>
            <a:off x="28632150" y="3326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294" name="Rectangle 6293"/>
          <xdr:cNvSpPr/>
        </xdr:nvSpPr>
        <xdr:spPr>
          <a:xfrm>
            <a:off x="29203045" y="3272790"/>
            <a:ext cx="34884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6295" name="Connecteur droit 6294"/>
          <xdr:cNvCxnSpPr/>
        </xdr:nvCxnSpPr>
        <xdr:spPr>
          <a:xfrm>
            <a:off x="29362459" y="3272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6" name="Connecteur droit 6295"/>
          <xdr:cNvCxnSpPr/>
        </xdr:nvCxnSpPr>
        <xdr:spPr>
          <a:xfrm>
            <a:off x="30641925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7" name="Connecteur droit 6296"/>
          <xdr:cNvCxnSpPr/>
        </xdr:nvCxnSpPr>
        <xdr:spPr>
          <a:xfrm>
            <a:off x="28632150" y="3304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98" name="Connecteur droit 6297"/>
          <xdr:cNvCxnSpPr/>
        </xdr:nvCxnSpPr>
        <xdr:spPr>
          <a:xfrm>
            <a:off x="29456286" y="3294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2028825</xdr:colOff>
      <xdr:row>21</xdr:row>
      <xdr:rowOff>140970</xdr:rowOff>
    </xdr:to>
    <xdr:grpSp>
      <xdr:nvGrpSpPr>
        <xdr:cNvPr id="10994" name="SprkR22C43Shape"/>
        <xdr:cNvGrpSpPr/>
      </xdr:nvGrpSpPr>
      <xdr:grpSpPr>
        <a:xfrm>
          <a:off x="25241250" y="4158615"/>
          <a:ext cx="2009775" cy="106680"/>
          <a:chOff x="34413825" y="4034790"/>
          <a:chExt cx="2009775" cy="106680"/>
        </a:xfrm>
      </xdr:grpSpPr>
      <xdr:cxnSp macro="">
        <xdr:nvCxnSpPr>
          <xdr:cNvPr id="10988" name="Connecteur droit 10987"/>
          <xdr:cNvCxnSpPr/>
        </xdr:nvCxnSpPr>
        <xdr:spPr>
          <a:xfrm>
            <a:off x="34413825" y="4088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89" name="Rectangle 10988"/>
          <xdr:cNvSpPr/>
        </xdr:nvSpPr>
        <xdr:spPr>
          <a:xfrm>
            <a:off x="35463618" y="4034790"/>
            <a:ext cx="424061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90" name="Connecteur droit 10989"/>
          <xdr:cNvCxnSpPr/>
        </xdr:nvCxnSpPr>
        <xdr:spPr>
          <a:xfrm>
            <a:off x="35721528" y="4034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1" name="Connecteur droit 10990"/>
          <xdr:cNvCxnSpPr/>
        </xdr:nvCxnSpPr>
        <xdr:spPr>
          <a:xfrm>
            <a:off x="36423600" y="406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2" name="Connecteur droit 10991"/>
          <xdr:cNvCxnSpPr/>
        </xdr:nvCxnSpPr>
        <xdr:spPr>
          <a:xfrm>
            <a:off x="34413825" y="4066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3" name="Connecteur droit 10992"/>
          <xdr:cNvCxnSpPr/>
        </xdr:nvCxnSpPr>
        <xdr:spPr>
          <a:xfrm>
            <a:off x="35635602" y="4056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11001" name="SprkR19C43Shape"/>
        <xdr:cNvGrpSpPr/>
      </xdr:nvGrpSpPr>
      <xdr:grpSpPr>
        <a:xfrm>
          <a:off x="25241250" y="3587115"/>
          <a:ext cx="2009775" cy="106680"/>
          <a:chOff x="34413825" y="3463290"/>
          <a:chExt cx="2009775" cy="106680"/>
        </a:xfrm>
      </xdr:grpSpPr>
      <xdr:cxnSp macro="">
        <xdr:nvCxnSpPr>
          <xdr:cNvPr id="10995" name="Connecteur droit 10994"/>
          <xdr:cNvCxnSpPr/>
        </xdr:nvCxnSpPr>
        <xdr:spPr>
          <a:xfrm>
            <a:off x="34413825" y="3516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996" name="Rectangle 10995"/>
          <xdr:cNvSpPr/>
        </xdr:nvSpPr>
        <xdr:spPr>
          <a:xfrm>
            <a:off x="34896546" y="3463290"/>
            <a:ext cx="561073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0997" name="Connecteur droit 10996"/>
          <xdr:cNvCxnSpPr/>
        </xdr:nvCxnSpPr>
        <xdr:spPr>
          <a:xfrm>
            <a:off x="35056586" y="3463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8" name="Connecteur droit 10997"/>
          <xdr:cNvCxnSpPr/>
        </xdr:nvCxnSpPr>
        <xdr:spPr>
          <a:xfrm>
            <a:off x="36423600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99" name="Connecteur droit 10998"/>
          <xdr:cNvCxnSpPr/>
        </xdr:nvCxnSpPr>
        <xdr:spPr>
          <a:xfrm>
            <a:off x="34413825" y="3495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0" name="Connecteur droit 10999"/>
          <xdr:cNvCxnSpPr/>
        </xdr:nvCxnSpPr>
        <xdr:spPr>
          <a:xfrm>
            <a:off x="35194987" y="3484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2028825</xdr:colOff>
      <xdr:row>14</xdr:row>
      <xdr:rowOff>140970</xdr:rowOff>
    </xdr:to>
    <xdr:grpSp>
      <xdr:nvGrpSpPr>
        <xdr:cNvPr id="11008" name="SprkR15C43Shape"/>
        <xdr:cNvGrpSpPr/>
      </xdr:nvGrpSpPr>
      <xdr:grpSpPr>
        <a:xfrm>
          <a:off x="25241250" y="2825115"/>
          <a:ext cx="2009775" cy="106680"/>
          <a:chOff x="34413825" y="2701290"/>
          <a:chExt cx="2009775" cy="106680"/>
        </a:xfrm>
      </xdr:grpSpPr>
      <xdr:cxnSp macro="">
        <xdr:nvCxnSpPr>
          <xdr:cNvPr id="11002" name="Connecteur droit 11001"/>
          <xdr:cNvCxnSpPr/>
        </xdr:nvCxnSpPr>
        <xdr:spPr>
          <a:xfrm>
            <a:off x="34413825" y="2754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03" name="Rectangle 11002"/>
          <xdr:cNvSpPr/>
        </xdr:nvSpPr>
        <xdr:spPr>
          <a:xfrm>
            <a:off x="34538791" y="2701290"/>
            <a:ext cx="63495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04" name="Connecteur droit 11003"/>
          <xdr:cNvCxnSpPr/>
        </xdr:nvCxnSpPr>
        <xdr:spPr>
          <a:xfrm>
            <a:off x="34758216" y="2701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5" name="Connecteur droit 11004"/>
          <xdr:cNvCxnSpPr/>
        </xdr:nvCxnSpPr>
        <xdr:spPr>
          <a:xfrm>
            <a:off x="36423600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6" name="Connecteur droit 11005"/>
          <xdr:cNvCxnSpPr/>
        </xdr:nvCxnSpPr>
        <xdr:spPr>
          <a:xfrm>
            <a:off x="34413825" y="2733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07" name="Connecteur droit 11006"/>
          <xdr:cNvCxnSpPr/>
        </xdr:nvCxnSpPr>
        <xdr:spPr>
          <a:xfrm>
            <a:off x="34958542" y="2722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2028825</xdr:colOff>
      <xdr:row>11</xdr:row>
      <xdr:rowOff>140970</xdr:rowOff>
    </xdr:to>
    <xdr:grpSp>
      <xdr:nvGrpSpPr>
        <xdr:cNvPr id="11015" name="SprkR12C43Shape"/>
        <xdr:cNvGrpSpPr/>
      </xdr:nvGrpSpPr>
      <xdr:grpSpPr>
        <a:xfrm>
          <a:off x="25241250" y="2253615"/>
          <a:ext cx="2009775" cy="106680"/>
          <a:chOff x="34413825" y="2129790"/>
          <a:chExt cx="2009775" cy="106680"/>
        </a:xfrm>
      </xdr:grpSpPr>
      <xdr:cxnSp macro="">
        <xdr:nvCxnSpPr>
          <xdr:cNvPr id="11009" name="Connecteur droit 11008"/>
          <xdr:cNvCxnSpPr/>
        </xdr:nvCxnSpPr>
        <xdr:spPr>
          <a:xfrm>
            <a:off x="34413825" y="2183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10" name="Rectangle 11009"/>
          <xdr:cNvSpPr/>
        </xdr:nvSpPr>
        <xdr:spPr>
          <a:xfrm>
            <a:off x="34924932" y="2129790"/>
            <a:ext cx="1030842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11" name="Connecteur droit 11010"/>
          <xdr:cNvCxnSpPr/>
        </xdr:nvCxnSpPr>
        <xdr:spPr>
          <a:xfrm>
            <a:off x="35282584" y="2129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2" name="Connecteur droit 11011"/>
          <xdr:cNvCxnSpPr/>
        </xdr:nvCxnSpPr>
        <xdr:spPr>
          <a:xfrm>
            <a:off x="36423600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3" name="Connecteur droit 11012"/>
          <xdr:cNvCxnSpPr/>
        </xdr:nvCxnSpPr>
        <xdr:spPr>
          <a:xfrm>
            <a:off x="34413825" y="2161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4" name="Connecteur droit 11013"/>
          <xdr:cNvCxnSpPr/>
        </xdr:nvCxnSpPr>
        <xdr:spPr>
          <a:xfrm>
            <a:off x="35403182" y="2151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2028825</xdr:colOff>
      <xdr:row>8</xdr:row>
      <xdr:rowOff>140970</xdr:rowOff>
    </xdr:to>
    <xdr:grpSp>
      <xdr:nvGrpSpPr>
        <xdr:cNvPr id="11022" name="SprkR9C43Shape"/>
        <xdr:cNvGrpSpPr/>
      </xdr:nvGrpSpPr>
      <xdr:grpSpPr>
        <a:xfrm>
          <a:off x="25241250" y="1682115"/>
          <a:ext cx="2009775" cy="106680"/>
          <a:chOff x="34413825" y="1558290"/>
          <a:chExt cx="2009775" cy="106680"/>
        </a:xfrm>
      </xdr:grpSpPr>
      <xdr:cxnSp macro="">
        <xdr:nvCxnSpPr>
          <xdr:cNvPr id="11016" name="Connecteur droit 11015"/>
          <xdr:cNvCxnSpPr/>
        </xdr:nvCxnSpPr>
        <xdr:spPr>
          <a:xfrm>
            <a:off x="34413825" y="1611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17" name="Rectangle 11016"/>
          <xdr:cNvSpPr/>
        </xdr:nvSpPr>
        <xdr:spPr>
          <a:xfrm>
            <a:off x="34597101" y="1558290"/>
            <a:ext cx="6125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18" name="Connecteur droit 11017"/>
          <xdr:cNvCxnSpPr/>
        </xdr:nvCxnSpPr>
        <xdr:spPr>
          <a:xfrm>
            <a:off x="34826901" y="1558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19" name="Connecteur droit 11018"/>
          <xdr:cNvCxnSpPr/>
        </xdr:nvCxnSpPr>
        <xdr:spPr>
          <a:xfrm>
            <a:off x="36423600" y="159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0" name="Connecteur droit 11019"/>
          <xdr:cNvCxnSpPr/>
        </xdr:nvCxnSpPr>
        <xdr:spPr>
          <a:xfrm>
            <a:off x="34413825" y="1590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1" name="Connecteur droit 11020"/>
          <xdr:cNvCxnSpPr/>
        </xdr:nvCxnSpPr>
        <xdr:spPr>
          <a:xfrm>
            <a:off x="34971875" y="1579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2028825</xdr:colOff>
      <xdr:row>5</xdr:row>
      <xdr:rowOff>140970</xdr:rowOff>
    </xdr:to>
    <xdr:grpSp>
      <xdr:nvGrpSpPr>
        <xdr:cNvPr id="11029" name="SprkR6C43Shape"/>
        <xdr:cNvGrpSpPr/>
      </xdr:nvGrpSpPr>
      <xdr:grpSpPr>
        <a:xfrm>
          <a:off x="25241250" y="1110615"/>
          <a:ext cx="2009775" cy="106680"/>
          <a:chOff x="34413825" y="986790"/>
          <a:chExt cx="2009775" cy="106680"/>
        </a:xfrm>
      </xdr:grpSpPr>
      <xdr:cxnSp macro="">
        <xdr:nvCxnSpPr>
          <xdr:cNvPr id="11023" name="Connecteur droit 11022"/>
          <xdr:cNvCxnSpPr/>
        </xdr:nvCxnSpPr>
        <xdr:spPr>
          <a:xfrm>
            <a:off x="34413825" y="10401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24" name="Rectangle 11023"/>
          <xdr:cNvSpPr/>
        </xdr:nvSpPr>
        <xdr:spPr>
          <a:xfrm>
            <a:off x="35108080" y="986790"/>
            <a:ext cx="863120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25" name="Connecteur droit 11024"/>
          <xdr:cNvCxnSpPr/>
        </xdr:nvCxnSpPr>
        <xdr:spPr>
          <a:xfrm>
            <a:off x="35578411" y="9867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6" name="Connecteur droit 11025"/>
          <xdr:cNvCxnSpPr/>
        </xdr:nvCxnSpPr>
        <xdr:spPr>
          <a:xfrm>
            <a:off x="36423600" y="101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7" name="Connecteur droit 11026"/>
          <xdr:cNvCxnSpPr/>
        </xdr:nvCxnSpPr>
        <xdr:spPr>
          <a:xfrm>
            <a:off x="34413825" y="10187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28" name="Connecteur droit 11027"/>
          <xdr:cNvCxnSpPr/>
        </xdr:nvCxnSpPr>
        <xdr:spPr>
          <a:xfrm>
            <a:off x="35536594" y="10081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2028825</xdr:colOff>
      <xdr:row>2</xdr:row>
      <xdr:rowOff>140970</xdr:rowOff>
    </xdr:to>
    <xdr:grpSp>
      <xdr:nvGrpSpPr>
        <xdr:cNvPr id="11036" name="SprkR3C43Shape"/>
        <xdr:cNvGrpSpPr/>
      </xdr:nvGrpSpPr>
      <xdr:grpSpPr>
        <a:xfrm>
          <a:off x="25241250" y="424815"/>
          <a:ext cx="2009775" cy="106680"/>
          <a:chOff x="34413825" y="415290"/>
          <a:chExt cx="2009775" cy="106680"/>
        </a:xfrm>
      </xdr:grpSpPr>
      <xdr:cxnSp macro="">
        <xdr:nvCxnSpPr>
          <xdr:cNvPr id="11030" name="Connecteur droit 11029"/>
          <xdr:cNvCxnSpPr/>
        </xdr:nvCxnSpPr>
        <xdr:spPr>
          <a:xfrm>
            <a:off x="34413825" y="468630"/>
            <a:ext cx="2009775" cy="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031" name="Rectangle 11030"/>
          <xdr:cNvSpPr/>
        </xdr:nvSpPr>
        <xdr:spPr>
          <a:xfrm>
            <a:off x="34909280" y="415290"/>
            <a:ext cx="942715" cy="106680"/>
          </a:xfrm>
          <a:prstGeom prst="rect">
            <a:avLst/>
          </a:prstGeom>
          <a:solidFill>
            <a:srgbClr val="D2D2D2"/>
          </a:solidFill>
          <a:ln w="635">
            <a:solidFill>
              <a:srgbClr val="C8C8C8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032" name="Connecteur droit 11031"/>
          <xdr:cNvCxnSpPr/>
        </xdr:nvCxnSpPr>
        <xdr:spPr>
          <a:xfrm>
            <a:off x="35400689" y="415290"/>
            <a:ext cx="0" cy="106680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3" name="Connecteur droit 11032"/>
          <xdr:cNvCxnSpPr/>
        </xdr:nvCxnSpPr>
        <xdr:spPr>
          <a:xfrm>
            <a:off x="36423600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4" name="Connecteur droit 11033"/>
          <xdr:cNvCxnSpPr/>
        </xdr:nvCxnSpPr>
        <xdr:spPr>
          <a:xfrm>
            <a:off x="34413825" y="447294"/>
            <a:ext cx="0" cy="42672"/>
          </a:xfrm>
          <a:prstGeom prst="line">
            <a:avLst/>
          </a:prstGeom>
          <a:ln w="635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35" name="Connecteur droit 11034"/>
          <xdr:cNvCxnSpPr/>
        </xdr:nvCxnSpPr>
        <xdr:spPr>
          <a:xfrm>
            <a:off x="35378879" y="436626"/>
            <a:ext cx="0" cy="64008"/>
          </a:xfrm>
          <a:prstGeom prst="line">
            <a:avLst/>
          </a:prstGeom>
          <a:ln w="63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39148</xdr:colOff>
      <xdr:row>22</xdr:row>
      <xdr:rowOff>19050</xdr:rowOff>
    </xdr:from>
    <xdr:to>
      <xdr:col>37</xdr:col>
      <xdr:colOff>2008727</xdr:colOff>
      <xdr:row>22</xdr:row>
      <xdr:rowOff>171450</xdr:rowOff>
    </xdr:to>
    <xdr:grpSp>
      <xdr:nvGrpSpPr>
        <xdr:cNvPr id="11160" name="SprkR23C46Shape"/>
        <xdr:cNvGrpSpPr/>
      </xdr:nvGrpSpPr>
      <xdr:grpSpPr>
        <a:xfrm>
          <a:off x="28833223" y="4333875"/>
          <a:ext cx="1969579" cy="152400"/>
          <a:chOff x="38005798" y="4210050"/>
          <a:chExt cx="1969579" cy="152400"/>
        </a:xfrm>
      </xdr:grpSpPr>
      <xdr:cxnSp macro="">
        <xdr:nvCxnSpPr>
          <xdr:cNvPr id="11106" name="Connecteur droit 11105"/>
          <xdr:cNvCxnSpPr/>
        </xdr:nvCxnSpPr>
        <xdr:spPr>
          <a:xfrm>
            <a:off x="380057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7" name="Connecteur droit 11106"/>
          <xdr:cNvCxnSpPr/>
        </xdr:nvCxnSpPr>
        <xdr:spPr>
          <a:xfrm>
            <a:off x="380459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8" name="Connecteur droit 11107"/>
          <xdr:cNvCxnSpPr/>
        </xdr:nvCxnSpPr>
        <xdr:spPr>
          <a:xfrm>
            <a:off x="3808619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09" name="Connecteur droit 11108"/>
          <xdr:cNvCxnSpPr/>
        </xdr:nvCxnSpPr>
        <xdr:spPr>
          <a:xfrm>
            <a:off x="381263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0" name="Connecteur droit 11109"/>
          <xdr:cNvCxnSpPr/>
        </xdr:nvCxnSpPr>
        <xdr:spPr>
          <a:xfrm>
            <a:off x="38166579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1" name="Connecteur droit 11110"/>
          <xdr:cNvCxnSpPr/>
        </xdr:nvCxnSpPr>
        <xdr:spPr>
          <a:xfrm>
            <a:off x="382067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2" name="Connecteur droit 11111"/>
          <xdr:cNvCxnSpPr/>
        </xdr:nvCxnSpPr>
        <xdr:spPr>
          <a:xfrm>
            <a:off x="3824697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3" name="Connecteur droit 11112"/>
          <xdr:cNvCxnSpPr/>
        </xdr:nvCxnSpPr>
        <xdr:spPr>
          <a:xfrm>
            <a:off x="382871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4" name="Connecteur droit 11113"/>
          <xdr:cNvCxnSpPr/>
        </xdr:nvCxnSpPr>
        <xdr:spPr>
          <a:xfrm>
            <a:off x="3832736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5" name="Connecteur droit 11114"/>
          <xdr:cNvCxnSpPr/>
        </xdr:nvCxnSpPr>
        <xdr:spPr>
          <a:xfrm>
            <a:off x="3836755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6" name="Connecteur droit 11115"/>
          <xdr:cNvCxnSpPr/>
        </xdr:nvCxnSpPr>
        <xdr:spPr>
          <a:xfrm>
            <a:off x="384077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7" name="Connecteur droit 11116"/>
          <xdr:cNvCxnSpPr/>
        </xdr:nvCxnSpPr>
        <xdr:spPr>
          <a:xfrm>
            <a:off x="384479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8" name="Connecteur droit 11117"/>
          <xdr:cNvCxnSpPr/>
        </xdr:nvCxnSpPr>
        <xdr:spPr>
          <a:xfrm>
            <a:off x="384881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19" name="Connecteur droit 11118"/>
          <xdr:cNvCxnSpPr/>
        </xdr:nvCxnSpPr>
        <xdr:spPr>
          <a:xfrm>
            <a:off x="385283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0" name="Connecteur droit 11119"/>
          <xdr:cNvCxnSpPr/>
        </xdr:nvCxnSpPr>
        <xdr:spPr>
          <a:xfrm>
            <a:off x="3856853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1" name="Connecteur droit 11120"/>
          <xdr:cNvCxnSpPr/>
        </xdr:nvCxnSpPr>
        <xdr:spPr>
          <a:xfrm>
            <a:off x="3860873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2" name="Connecteur droit 11121"/>
          <xdr:cNvCxnSpPr/>
        </xdr:nvCxnSpPr>
        <xdr:spPr>
          <a:xfrm>
            <a:off x="386489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3" name="Connecteur droit 11122"/>
          <xdr:cNvCxnSpPr/>
        </xdr:nvCxnSpPr>
        <xdr:spPr>
          <a:xfrm>
            <a:off x="3868912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4" name="Connecteur droit 11123"/>
          <xdr:cNvCxnSpPr/>
        </xdr:nvCxnSpPr>
        <xdr:spPr>
          <a:xfrm>
            <a:off x="387293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5" name="Connecteur droit 11124"/>
          <xdr:cNvCxnSpPr/>
        </xdr:nvCxnSpPr>
        <xdr:spPr>
          <a:xfrm>
            <a:off x="3876951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6" name="Connecteur droit 11125"/>
          <xdr:cNvCxnSpPr/>
        </xdr:nvCxnSpPr>
        <xdr:spPr>
          <a:xfrm>
            <a:off x="3880970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7" name="Connecteur droit 11126"/>
          <xdr:cNvCxnSpPr/>
        </xdr:nvCxnSpPr>
        <xdr:spPr>
          <a:xfrm>
            <a:off x="3884990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8" name="Connecteur droit 11127"/>
          <xdr:cNvCxnSpPr/>
        </xdr:nvCxnSpPr>
        <xdr:spPr>
          <a:xfrm>
            <a:off x="388900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29" name="Connecteur droit 11128"/>
          <xdr:cNvCxnSpPr/>
        </xdr:nvCxnSpPr>
        <xdr:spPr>
          <a:xfrm>
            <a:off x="389302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0" name="Connecteur droit 11129"/>
          <xdr:cNvCxnSpPr/>
        </xdr:nvCxnSpPr>
        <xdr:spPr>
          <a:xfrm>
            <a:off x="3897049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1" name="Connecteur droit 11130"/>
          <xdr:cNvCxnSpPr/>
        </xdr:nvCxnSpPr>
        <xdr:spPr>
          <a:xfrm>
            <a:off x="3901068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2" name="Connecteur droit 11131"/>
          <xdr:cNvCxnSpPr/>
        </xdr:nvCxnSpPr>
        <xdr:spPr>
          <a:xfrm>
            <a:off x="3905088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3" name="Connecteur droit 11132"/>
          <xdr:cNvCxnSpPr/>
        </xdr:nvCxnSpPr>
        <xdr:spPr>
          <a:xfrm>
            <a:off x="390910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4" name="Connecteur droit 11133"/>
          <xdr:cNvCxnSpPr/>
        </xdr:nvCxnSpPr>
        <xdr:spPr>
          <a:xfrm>
            <a:off x="3913127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5" name="Connecteur droit 11134"/>
          <xdr:cNvCxnSpPr/>
        </xdr:nvCxnSpPr>
        <xdr:spPr>
          <a:xfrm>
            <a:off x="39171466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6" name="Connecteur droit 11135"/>
          <xdr:cNvCxnSpPr/>
        </xdr:nvCxnSpPr>
        <xdr:spPr>
          <a:xfrm>
            <a:off x="392116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7" name="Connecteur droit 11136"/>
          <xdr:cNvCxnSpPr/>
        </xdr:nvCxnSpPr>
        <xdr:spPr>
          <a:xfrm>
            <a:off x="392518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8" name="Connecteur droit 11137"/>
          <xdr:cNvCxnSpPr/>
        </xdr:nvCxnSpPr>
        <xdr:spPr>
          <a:xfrm>
            <a:off x="392920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39" name="Connecteur droit 11138"/>
          <xdr:cNvCxnSpPr/>
        </xdr:nvCxnSpPr>
        <xdr:spPr>
          <a:xfrm>
            <a:off x="393322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0" name="Connecteur droit 11139"/>
          <xdr:cNvCxnSpPr/>
        </xdr:nvCxnSpPr>
        <xdr:spPr>
          <a:xfrm>
            <a:off x="3937244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1" name="Connecteur droit 11140"/>
          <xdr:cNvCxnSpPr/>
        </xdr:nvCxnSpPr>
        <xdr:spPr>
          <a:xfrm>
            <a:off x="3941263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2" name="Connecteur droit 11141"/>
          <xdr:cNvCxnSpPr/>
        </xdr:nvCxnSpPr>
        <xdr:spPr>
          <a:xfrm>
            <a:off x="3945283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3" name="Connecteur droit 11142"/>
          <xdr:cNvCxnSpPr/>
        </xdr:nvCxnSpPr>
        <xdr:spPr>
          <a:xfrm>
            <a:off x="3949303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4" name="Connecteur droit 11143"/>
          <xdr:cNvCxnSpPr/>
        </xdr:nvCxnSpPr>
        <xdr:spPr>
          <a:xfrm>
            <a:off x="395332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5" name="Connecteur droit 11144"/>
          <xdr:cNvCxnSpPr/>
        </xdr:nvCxnSpPr>
        <xdr:spPr>
          <a:xfrm>
            <a:off x="39573423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6" name="Connecteur droit 11145"/>
          <xdr:cNvCxnSpPr/>
        </xdr:nvCxnSpPr>
        <xdr:spPr>
          <a:xfrm>
            <a:off x="396136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7" name="Connecteur droit 11146"/>
          <xdr:cNvCxnSpPr/>
        </xdr:nvCxnSpPr>
        <xdr:spPr>
          <a:xfrm>
            <a:off x="396538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8" name="Connecteur droit 11147"/>
          <xdr:cNvCxnSpPr/>
        </xdr:nvCxnSpPr>
        <xdr:spPr>
          <a:xfrm>
            <a:off x="396940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49" name="Connecteur droit 11148"/>
          <xdr:cNvCxnSpPr/>
        </xdr:nvCxnSpPr>
        <xdr:spPr>
          <a:xfrm>
            <a:off x="397342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0" name="Connecteur droit 11149"/>
          <xdr:cNvCxnSpPr/>
        </xdr:nvCxnSpPr>
        <xdr:spPr>
          <a:xfrm>
            <a:off x="3977440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1" name="Connecteur droit 11150"/>
          <xdr:cNvCxnSpPr/>
        </xdr:nvCxnSpPr>
        <xdr:spPr>
          <a:xfrm>
            <a:off x="398145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2" name="Connecteur droit 11151"/>
          <xdr:cNvCxnSpPr/>
        </xdr:nvCxnSpPr>
        <xdr:spPr>
          <a:xfrm>
            <a:off x="3985479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3" name="Connecteur droit 11152"/>
          <xdr:cNvCxnSpPr/>
        </xdr:nvCxnSpPr>
        <xdr:spPr>
          <a:xfrm>
            <a:off x="3989498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4" name="Connecteur droit 11153"/>
          <xdr:cNvCxnSpPr/>
        </xdr:nvCxnSpPr>
        <xdr:spPr>
          <a:xfrm>
            <a:off x="3993518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5" name="Connecteur droit 11154"/>
          <xdr:cNvCxnSpPr/>
        </xdr:nvCxnSpPr>
        <xdr:spPr>
          <a:xfrm>
            <a:off x="39975377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6" name="Connecteur droit 11155"/>
          <xdr:cNvCxnSpPr/>
        </xdr:nvCxnSpPr>
        <xdr:spPr>
          <a:xfrm>
            <a:off x="38005798" y="4210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57" name="Connecteur droit 11156"/>
          <xdr:cNvCxnSpPr/>
        </xdr:nvCxnSpPr>
        <xdr:spPr>
          <a:xfrm>
            <a:off x="38005798" y="421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158" name="Rectangle 11157"/>
          <xdr:cNvSpPr/>
        </xdr:nvSpPr>
        <xdr:spPr>
          <a:xfrm>
            <a:off x="38005798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159" name="Rectangle 11158"/>
          <xdr:cNvSpPr/>
        </xdr:nvSpPr>
        <xdr:spPr>
          <a:xfrm>
            <a:off x="38005798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171450</xdr:rowOff>
    </xdr:to>
    <xdr:grpSp>
      <xdr:nvGrpSpPr>
        <xdr:cNvPr id="11215" name="SprkR20C46Shape"/>
        <xdr:cNvGrpSpPr/>
      </xdr:nvGrpSpPr>
      <xdr:grpSpPr>
        <a:xfrm>
          <a:off x="28833223" y="3762375"/>
          <a:ext cx="1969579" cy="152400"/>
          <a:chOff x="38005798" y="3638550"/>
          <a:chExt cx="1969579" cy="152400"/>
        </a:xfrm>
      </xdr:grpSpPr>
      <xdr:cxnSp macro="">
        <xdr:nvCxnSpPr>
          <xdr:cNvPr id="11161" name="Connecteur droit 11160"/>
          <xdr:cNvCxnSpPr/>
        </xdr:nvCxnSpPr>
        <xdr:spPr>
          <a:xfrm>
            <a:off x="380057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2" name="Connecteur droit 11161"/>
          <xdr:cNvCxnSpPr/>
        </xdr:nvCxnSpPr>
        <xdr:spPr>
          <a:xfrm>
            <a:off x="380459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3" name="Connecteur droit 11162"/>
          <xdr:cNvCxnSpPr/>
        </xdr:nvCxnSpPr>
        <xdr:spPr>
          <a:xfrm>
            <a:off x="3808619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4" name="Connecteur droit 11163"/>
          <xdr:cNvCxnSpPr/>
        </xdr:nvCxnSpPr>
        <xdr:spPr>
          <a:xfrm>
            <a:off x="381263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5" name="Connecteur droit 11164"/>
          <xdr:cNvCxnSpPr/>
        </xdr:nvCxnSpPr>
        <xdr:spPr>
          <a:xfrm>
            <a:off x="38166579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6" name="Connecteur droit 11165"/>
          <xdr:cNvCxnSpPr/>
        </xdr:nvCxnSpPr>
        <xdr:spPr>
          <a:xfrm>
            <a:off x="382067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7" name="Connecteur droit 11166"/>
          <xdr:cNvCxnSpPr/>
        </xdr:nvCxnSpPr>
        <xdr:spPr>
          <a:xfrm>
            <a:off x="3824697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8" name="Connecteur droit 11167"/>
          <xdr:cNvCxnSpPr/>
        </xdr:nvCxnSpPr>
        <xdr:spPr>
          <a:xfrm>
            <a:off x="382871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69" name="Connecteur droit 11168"/>
          <xdr:cNvCxnSpPr/>
        </xdr:nvCxnSpPr>
        <xdr:spPr>
          <a:xfrm>
            <a:off x="3832736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0" name="Connecteur droit 11169"/>
          <xdr:cNvCxnSpPr/>
        </xdr:nvCxnSpPr>
        <xdr:spPr>
          <a:xfrm>
            <a:off x="3836755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1" name="Connecteur droit 11170"/>
          <xdr:cNvCxnSpPr/>
        </xdr:nvCxnSpPr>
        <xdr:spPr>
          <a:xfrm>
            <a:off x="384077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2" name="Connecteur droit 11171"/>
          <xdr:cNvCxnSpPr/>
        </xdr:nvCxnSpPr>
        <xdr:spPr>
          <a:xfrm>
            <a:off x="384479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3" name="Connecteur droit 11172"/>
          <xdr:cNvCxnSpPr/>
        </xdr:nvCxnSpPr>
        <xdr:spPr>
          <a:xfrm>
            <a:off x="384881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4" name="Connecteur droit 11173"/>
          <xdr:cNvCxnSpPr/>
        </xdr:nvCxnSpPr>
        <xdr:spPr>
          <a:xfrm>
            <a:off x="385283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5" name="Connecteur droit 11174"/>
          <xdr:cNvCxnSpPr/>
        </xdr:nvCxnSpPr>
        <xdr:spPr>
          <a:xfrm>
            <a:off x="3856853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6" name="Connecteur droit 11175"/>
          <xdr:cNvCxnSpPr/>
        </xdr:nvCxnSpPr>
        <xdr:spPr>
          <a:xfrm>
            <a:off x="3860873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7" name="Connecteur droit 11176"/>
          <xdr:cNvCxnSpPr/>
        </xdr:nvCxnSpPr>
        <xdr:spPr>
          <a:xfrm>
            <a:off x="386489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8" name="Connecteur droit 11177"/>
          <xdr:cNvCxnSpPr/>
        </xdr:nvCxnSpPr>
        <xdr:spPr>
          <a:xfrm>
            <a:off x="3868912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79" name="Connecteur droit 11178"/>
          <xdr:cNvCxnSpPr/>
        </xdr:nvCxnSpPr>
        <xdr:spPr>
          <a:xfrm>
            <a:off x="387293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0" name="Connecteur droit 11179"/>
          <xdr:cNvCxnSpPr/>
        </xdr:nvCxnSpPr>
        <xdr:spPr>
          <a:xfrm>
            <a:off x="3876951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1" name="Connecteur droit 11180"/>
          <xdr:cNvCxnSpPr/>
        </xdr:nvCxnSpPr>
        <xdr:spPr>
          <a:xfrm>
            <a:off x="3880970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2" name="Connecteur droit 11181"/>
          <xdr:cNvCxnSpPr/>
        </xdr:nvCxnSpPr>
        <xdr:spPr>
          <a:xfrm>
            <a:off x="3884990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3" name="Connecteur droit 11182"/>
          <xdr:cNvCxnSpPr/>
        </xdr:nvCxnSpPr>
        <xdr:spPr>
          <a:xfrm>
            <a:off x="388900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4" name="Connecteur droit 11183"/>
          <xdr:cNvCxnSpPr/>
        </xdr:nvCxnSpPr>
        <xdr:spPr>
          <a:xfrm>
            <a:off x="389302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5" name="Connecteur droit 11184"/>
          <xdr:cNvCxnSpPr/>
        </xdr:nvCxnSpPr>
        <xdr:spPr>
          <a:xfrm>
            <a:off x="3897049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6" name="Connecteur droit 11185"/>
          <xdr:cNvCxnSpPr/>
        </xdr:nvCxnSpPr>
        <xdr:spPr>
          <a:xfrm>
            <a:off x="3901068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7" name="Connecteur droit 11186"/>
          <xdr:cNvCxnSpPr/>
        </xdr:nvCxnSpPr>
        <xdr:spPr>
          <a:xfrm>
            <a:off x="3905088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8" name="Connecteur droit 11187"/>
          <xdr:cNvCxnSpPr/>
        </xdr:nvCxnSpPr>
        <xdr:spPr>
          <a:xfrm>
            <a:off x="390910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89" name="Connecteur droit 11188"/>
          <xdr:cNvCxnSpPr/>
        </xdr:nvCxnSpPr>
        <xdr:spPr>
          <a:xfrm>
            <a:off x="3913127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0" name="Connecteur droit 11189"/>
          <xdr:cNvCxnSpPr/>
        </xdr:nvCxnSpPr>
        <xdr:spPr>
          <a:xfrm>
            <a:off x="39171466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1" name="Connecteur droit 11190"/>
          <xdr:cNvCxnSpPr/>
        </xdr:nvCxnSpPr>
        <xdr:spPr>
          <a:xfrm>
            <a:off x="392116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2" name="Connecteur droit 11191"/>
          <xdr:cNvCxnSpPr/>
        </xdr:nvCxnSpPr>
        <xdr:spPr>
          <a:xfrm>
            <a:off x="392518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3" name="Connecteur droit 11192"/>
          <xdr:cNvCxnSpPr/>
        </xdr:nvCxnSpPr>
        <xdr:spPr>
          <a:xfrm>
            <a:off x="392920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4" name="Connecteur droit 11193"/>
          <xdr:cNvCxnSpPr/>
        </xdr:nvCxnSpPr>
        <xdr:spPr>
          <a:xfrm>
            <a:off x="393322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5" name="Connecteur droit 11194"/>
          <xdr:cNvCxnSpPr/>
        </xdr:nvCxnSpPr>
        <xdr:spPr>
          <a:xfrm>
            <a:off x="3937244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6" name="Connecteur droit 11195"/>
          <xdr:cNvCxnSpPr/>
        </xdr:nvCxnSpPr>
        <xdr:spPr>
          <a:xfrm>
            <a:off x="3941263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7" name="Connecteur droit 11196"/>
          <xdr:cNvCxnSpPr/>
        </xdr:nvCxnSpPr>
        <xdr:spPr>
          <a:xfrm>
            <a:off x="3945283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8" name="Connecteur droit 11197"/>
          <xdr:cNvCxnSpPr/>
        </xdr:nvCxnSpPr>
        <xdr:spPr>
          <a:xfrm>
            <a:off x="3949303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99" name="Connecteur droit 11198"/>
          <xdr:cNvCxnSpPr/>
        </xdr:nvCxnSpPr>
        <xdr:spPr>
          <a:xfrm>
            <a:off x="395332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0" name="Connecteur droit 11199"/>
          <xdr:cNvCxnSpPr/>
        </xdr:nvCxnSpPr>
        <xdr:spPr>
          <a:xfrm>
            <a:off x="39573423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1" name="Connecteur droit 11200"/>
          <xdr:cNvCxnSpPr/>
        </xdr:nvCxnSpPr>
        <xdr:spPr>
          <a:xfrm>
            <a:off x="396136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2" name="Connecteur droit 11201"/>
          <xdr:cNvCxnSpPr/>
        </xdr:nvCxnSpPr>
        <xdr:spPr>
          <a:xfrm>
            <a:off x="396538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3" name="Connecteur droit 11202"/>
          <xdr:cNvCxnSpPr/>
        </xdr:nvCxnSpPr>
        <xdr:spPr>
          <a:xfrm>
            <a:off x="396940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4" name="Connecteur droit 11203"/>
          <xdr:cNvCxnSpPr/>
        </xdr:nvCxnSpPr>
        <xdr:spPr>
          <a:xfrm>
            <a:off x="397342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5" name="Connecteur droit 11204"/>
          <xdr:cNvCxnSpPr/>
        </xdr:nvCxnSpPr>
        <xdr:spPr>
          <a:xfrm>
            <a:off x="3977440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6" name="Connecteur droit 11205"/>
          <xdr:cNvCxnSpPr/>
        </xdr:nvCxnSpPr>
        <xdr:spPr>
          <a:xfrm>
            <a:off x="398145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7" name="Connecteur droit 11206"/>
          <xdr:cNvCxnSpPr/>
        </xdr:nvCxnSpPr>
        <xdr:spPr>
          <a:xfrm>
            <a:off x="3985479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8" name="Connecteur droit 11207"/>
          <xdr:cNvCxnSpPr/>
        </xdr:nvCxnSpPr>
        <xdr:spPr>
          <a:xfrm>
            <a:off x="3989498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09" name="Connecteur droit 11208"/>
          <xdr:cNvCxnSpPr/>
        </xdr:nvCxnSpPr>
        <xdr:spPr>
          <a:xfrm>
            <a:off x="3993518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0" name="Connecteur droit 11209"/>
          <xdr:cNvCxnSpPr/>
        </xdr:nvCxnSpPr>
        <xdr:spPr>
          <a:xfrm>
            <a:off x="39975377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1" name="Connecteur droit 11210"/>
          <xdr:cNvCxnSpPr/>
        </xdr:nvCxnSpPr>
        <xdr:spPr>
          <a:xfrm>
            <a:off x="38005798" y="3638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2" name="Connecteur droit 11211"/>
          <xdr:cNvCxnSpPr/>
        </xdr:nvCxnSpPr>
        <xdr:spPr>
          <a:xfrm>
            <a:off x="38005798" y="363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13" name="Rectangle 11212"/>
          <xdr:cNvSpPr/>
        </xdr:nvSpPr>
        <xdr:spPr>
          <a:xfrm>
            <a:off x="38005798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214" name="Rectangle 11213"/>
          <xdr:cNvSpPr/>
        </xdr:nvSpPr>
        <xdr:spPr>
          <a:xfrm>
            <a:off x="38005798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171450</xdr:rowOff>
    </xdr:to>
    <xdr:grpSp>
      <xdr:nvGrpSpPr>
        <xdr:cNvPr id="11270" name="SprkR16C46Shape"/>
        <xdr:cNvGrpSpPr/>
      </xdr:nvGrpSpPr>
      <xdr:grpSpPr>
        <a:xfrm>
          <a:off x="28833223" y="3000375"/>
          <a:ext cx="1969579" cy="152400"/>
          <a:chOff x="38005798" y="2876550"/>
          <a:chExt cx="1969579" cy="152400"/>
        </a:xfrm>
      </xdr:grpSpPr>
      <xdr:cxnSp macro="">
        <xdr:nvCxnSpPr>
          <xdr:cNvPr id="11216" name="Connecteur droit 11215"/>
          <xdr:cNvCxnSpPr/>
        </xdr:nvCxnSpPr>
        <xdr:spPr>
          <a:xfrm>
            <a:off x="380057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7" name="Connecteur droit 11216"/>
          <xdr:cNvCxnSpPr/>
        </xdr:nvCxnSpPr>
        <xdr:spPr>
          <a:xfrm>
            <a:off x="380459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8" name="Connecteur droit 11217"/>
          <xdr:cNvCxnSpPr/>
        </xdr:nvCxnSpPr>
        <xdr:spPr>
          <a:xfrm>
            <a:off x="3808619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19" name="Connecteur droit 11218"/>
          <xdr:cNvCxnSpPr/>
        </xdr:nvCxnSpPr>
        <xdr:spPr>
          <a:xfrm>
            <a:off x="381263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0" name="Connecteur droit 11219"/>
          <xdr:cNvCxnSpPr/>
        </xdr:nvCxnSpPr>
        <xdr:spPr>
          <a:xfrm>
            <a:off x="38166579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1" name="Connecteur droit 11220"/>
          <xdr:cNvCxnSpPr/>
        </xdr:nvCxnSpPr>
        <xdr:spPr>
          <a:xfrm>
            <a:off x="382067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2" name="Connecteur droit 11221"/>
          <xdr:cNvCxnSpPr/>
        </xdr:nvCxnSpPr>
        <xdr:spPr>
          <a:xfrm>
            <a:off x="3824697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3" name="Connecteur droit 11222"/>
          <xdr:cNvCxnSpPr/>
        </xdr:nvCxnSpPr>
        <xdr:spPr>
          <a:xfrm>
            <a:off x="382871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4" name="Connecteur droit 11223"/>
          <xdr:cNvCxnSpPr/>
        </xdr:nvCxnSpPr>
        <xdr:spPr>
          <a:xfrm>
            <a:off x="3832736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5" name="Connecteur droit 11224"/>
          <xdr:cNvCxnSpPr/>
        </xdr:nvCxnSpPr>
        <xdr:spPr>
          <a:xfrm>
            <a:off x="3836755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6" name="Connecteur droit 11225"/>
          <xdr:cNvCxnSpPr/>
        </xdr:nvCxnSpPr>
        <xdr:spPr>
          <a:xfrm>
            <a:off x="384077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7" name="Connecteur droit 11226"/>
          <xdr:cNvCxnSpPr/>
        </xdr:nvCxnSpPr>
        <xdr:spPr>
          <a:xfrm>
            <a:off x="384479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8" name="Connecteur droit 11227"/>
          <xdr:cNvCxnSpPr/>
        </xdr:nvCxnSpPr>
        <xdr:spPr>
          <a:xfrm>
            <a:off x="384881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29" name="Connecteur droit 11228"/>
          <xdr:cNvCxnSpPr/>
        </xdr:nvCxnSpPr>
        <xdr:spPr>
          <a:xfrm>
            <a:off x="385283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0" name="Connecteur droit 11229"/>
          <xdr:cNvCxnSpPr/>
        </xdr:nvCxnSpPr>
        <xdr:spPr>
          <a:xfrm>
            <a:off x="3856853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1" name="Connecteur droit 11230"/>
          <xdr:cNvCxnSpPr/>
        </xdr:nvCxnSpPr>
        <xdr:spPr>
          <a:xfrm>
            <a:off x="3860873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2" name="Connecteur droit 11231"/>
          <xdr:cNvCxnSpPr/>
        </xdr:nvCxnSpPr>
        <xdr:spPr>
          <a:xfrm>
            <a:off x="386489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3" name="Connecteur droit 11232"/>
          <xdr:cNvCxnSpPr/>
        </xdr:nvCxnSpPr>
        <xdr:spPr>
          <a:xfrm>
            <a:off x="3868912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4" name="Connecteur droit 11233"/>
          <xdr:cNvCxnSpPr/>
        </xdr:nvCxnSpPr>
        <xdr:spPr>
          <a:xfrm>
            <a:off x="387293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5" name="Connecteur droit 11234"/>
          <xdr:cNvCxnSpPr/>
        </xdr:nvCxnSpPr>
        <xdr:spPr>
          <a:xfrm>
            <a:off x="3876951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6" name="Connecteur droit 11235"/>
          <xdr:cNvCxnSpPr/>
        </xdr:nvCxnSpPr>
        <xdr:spPr>
          <a:xfrm>
            <a:off x="3880970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7" name="Connecteur droit 11236"/>
          <xdr:cNvCxnSpPr/>
        </xdr:nvCxnSpPr>
        <xdr:spPr>
          <a:xfrm>
            <a:off x="3884990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8" name="Connecteur droit 11237"/>
          <xdr:cNvCxnSpPr/>
        </xdr:nvCxnSpPr>
        <xdr:spPr>
          <a:xfrm>
            <a:off x="388900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39" name="Connecteur droit 11238"/>
          <xdr:cNvCxnSpPr/>
        </xdr:nvCxnSpPr>
        <xdr:spPr>
          <a:xfrm>
            <a:off x="389302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0" name="Connecteur droit 11239"/>
          <xdr:cNvCxnSpPr/>
        </xdr:nvCxnSpPr>
        <xdr:spPr>
          <a:xfrm>
            <a:off x="3897049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1" name="Connecteur droit 11240"/>
          <xdr:cNvCxnSpPr/>
        </xdr:nvCxnSpPr>
        <xdr:spPr>
          <a:xfrm>
            <a:off x="3901068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2" name="Connecteur droit 11241"/>
          <xdr:cNvCxnSpPr/>
        </xdr:nvCxnSpPr>
        <xdr:spPr>
          <a:xfrm>
            <a:off x="3905088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3" name="Connecteur droit 11242"/>
          <xdr:cNvCxnSpPr/>
        </xdr:nvCxnSpPr>
        <xdr:spPr>
          <a:xfrm>
            <a:off x="390910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4" name="Connecteur droit 11243"/>
          <xdr:cNvCxnSpPr/>
        </xdr:nvCxnSpPr>
        <xdr:spPr>
          <a:xfrm>
            <a:off x="3913127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5" name="Connecteur droit 11244"/>
          <xdr:cNvCxnSpPr/>
        </xdr:nvCxnSpPr>
        <xdr:spPr>
          <a:xfrm>
            <a:off x="39171466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6" name="Connecteur droit 11245"/>
          <xdr:cNvCxnSpPr/>
        </xdr:nvCxnSpPr>
        <xdr:spPr>
          <a:xfrm>
            <a:off x="392116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7" name="Connecteur droit 11246"/>
          <xdr:cNvCxnSpPr/>
        </xdr:nvCxnSpPr>
        <xdr:spPr>
          <a:xfrm>
            <a:off x="392518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8" name="Connecteur droit 11247"/>
          <xdr:cNvCxnSpPr/>
        </xdr:nvCxnSpPr>
        <xdr:spPr>
          <a:xfrm>
            <a:off x="392920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49" name="Connecteur droit 11248"/>
          <xdr:cNvCxnSpPr/>
        </xdr:nvCxnSpPr>
        <xdr:spPr>
          <a:xfrm>
            <a:off x="393322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0" name="Connecteur droit 11249"/>
          <xdr:cNvCxnSpPr/>
        </xdr:nvCxnSpPr>
        <xdr:spPr>
          <a:xfrm>
            <a:off x="3937244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1" name="Connecteur droit 11250"/>
          <xdr:cNvCxnSpPr/>
        </xdr:nvCxnSpPr>
        <xdr:spPr>
          <a:xfrm>
            <a:off x="3941263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2" name="Connecteur droit 11251"/>
          <xdr:cNvCxnSpPr/>
        </xdr:nvCxnSpPr>
        <xdr:spPr>
          <a:xfrm>
            <a:off x="3945283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3" name="Connecteur droit 11252"/>
          <xdr:cNvCxnSpPr/>
        </xdr:nvCxnSpPr>
        <xdr:spPr>
          <a:xfrm>
            <a:off x="3949303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4" name="Connecteur droit 11253"/>
          <xdr:cNvCxnSpPr/>
        </xdr:nvCxnSpPr>
        <xdr:spPr>
          <a:xfrm>
            <a:off x="395332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5" name="Connecteur droit 11254"/>
          <xdr:cNvCxnSpPr/>
        </xdr:nvCxnSpPr>
        <xdr:spPr>
          <a:xfrm>
            <a:off x="39573423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6" name="Connecteur droit 11255"/>
          <xdr:cNvCxnSpPr/>
        </xdr:nvCxnSpPr>
        <xdr:spPr>
          <a:xfrm>
            <a:off x="396136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7" name="Connecteur droit 11256"/>
          <xdr:cNvCxnSpPr/>
        </xdr:nvCxnSpPr>
        <xdr:spPr>
          <a:xfrm>
            <a:off x="396538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8" name="Connecteur droit 11257"/>
          <xdr:cNvCxnSpPr/>
        </xdr:nvCxnSpPr>
        <xdr:spPr>
          <a:xfrm>
            <a:off x="396940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59" name="Connecteur droit 11258"/>
          <xdr:cNvCxnSpPr/>
        </xdr:nvCxnSpPr>
        <xdr:spPr>
          <a:xfrm>
            <a:off x="397342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0" name="Connecteur droit 11259"/>
          <xdr:cNvCxnSpPr/>
        </xdr:nvCxnSpPr>
        <xdr:spPr>
          <a:xfrm>
            <a:off x="3977440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1" name="Connecteur droit 11260"/>
          <xdr:cNvCxnSpPr/>
        </xdr:nvCxnSpPr>
        <xdr:spPr>
          <a:xfrm>
            <a:off x="398145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2" name="Connecteur droit 11261"/>
          <xdr:cNvCxnSpPr/>
        </xdr:nvCxnSpPr>
        <xdr:spPr>
          <a:xfrm>
            <a:off x="3985479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3" name="Connecteur droit 11262"/>
          <xdr:cNvCxnSpPr/>
        </xdr:nvCxnSpPr>
        <xdr:spPr>
          <a:xfrm>
            <a:off x="3989498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4" name="Connecteur droit 11263"/>
          <xdr:cNvCxnSpPr/>
        </xdr:nvCxnSpPr>
        <xdr:spPr>
          <a:xfrm>
            <a:off x="3993518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5" name="Connecteur droit 11264"/>
          <xdr:cNvCxnSpPr/>
        </xdr:nvCxnSpPr>
        <xdr:spPr>
          <a:xfrm>
            <a:off x="39975377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6" name="Connecteur droit 11265"/>
          <xdr:cNvCxnSpPr/>
        </xdr:nvCxnSpPr>
        <xdr:spPr>
          <a:xfrm>
            <a:off x="38005798" y="2876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67" name="Connecteur droit 11266"/>
          <xdr:cNvCxnSpPr/>
        </xdr:nvCxnSpPr>
        <xdr:spPr>
          <a:xfrm>
            <a:off x="38005798" y="287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68" name="Rectangle 11267"/>
          <xdr:cNvSpPr/>
        </xdr:nvSpPr>
        <xdr:spPr>
          <a:xfrm>
            <a:off x="38005798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269" name="Rectangle 11268"/>
          <xdr:cNvSpPr/>
        </xdr:nvSpPr>
        <xdr:spPr>
          <a:xfrm>
            <a:off x="38005798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171450</xdr:rowOff>
    </xdr:to>
    <xdr:grpSp>
      <xdr:nvGrpSpPr>
        <xdr:cNvPr id="11325" name="SprkR13C46Shape"/>
        <xdr:cNvGrpSpPr/>
      </xdr:nvGrpSpPr>
      <xdr:grpSpPr>
        <a:xfrm>
          <a:off x="28833223" y="2428875"/>
          <a:ext cx="1969579" cy="152400"/>
          <a:chOff x="38005798" y="2305050"/>
          <a:chExt cx="1969579" cy="152400"/>
        </a:xfrm>
      </xdr:grpSpPr>
      <xdr:cxnSp macro="">
        <xdr:nvCxnSpPr>
          <xdr:cNvPr id="11271" name="Connecteur droit 11270"/>
          <xdr:cNvCxnSpPr/>
        </xdr:nvCxnSpPr>
        <xdr:spPr>
          <a:xfrm>
            <a:off x="380057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2" name="Connecteur droit 11271"/>
          <xdr:cNvCxnSpPr/>
        </xdr:nvCxnSpPr>
        <xdr:spPr>
          <a:xfrm>
            <a:off x="380459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3" name="Connecteur droit 11272"/>
          <xdr:cNvCxnSpPr/>
        </xdr:nvCxnSpPr>
        <xdr:spPr>
          <a:xfrm>
            <a:off x="380861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4" name="Connecteur droit 11273"/>
          <xdr:cNvCxnSpPr/>
        </xdr:nvCxnSpPr>
        <xdr:spPr>
          <a:xfrm>
            <a:off x="381263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5" name="Connecteur droit 11274"/>
          <xdr:cNvCxnSpPr/>
        </xdr:nvCxnSpPr>
        <xdr:spPr>
          <a:xfrm>
            <a:off x="38166579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6" name="Connecteur droit 11275"/>
          <xdr:cNvCxnSpPr/>
        </xdr:nvCxnSpPr>
        <xdr:spPr>
          <a:xfrm>
            <a:off x="382067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7" name="Connecteur droit 11276"/>
          <xdr:cNvCxnSpPr/>
        </xdr:nvCxnSpPr>
        <xdr:spPr>
          <a:xfrm>
            <a:off x="3824697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8" name="Connecteur droit 11277"/>
          <xdr:cNvCxnSpPr/>
        </xdr:nvCxnSpPr>
        <xdr:spPr>
          <a:xfrm>
            <a:off x="382871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79" name="Connecteur droit 11278"/>
          <xdr:cNvCxnSpPr/>
        </xdr:nvCxnSpPr>
        <xdr:spPr>
          <a:xfrm>
            <a:off x="383273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0" name="Connecteur droit 11279"/>
          <xdr:cNvCxnSpPr/>
        </xdr:nvCxnSpPr>
        <xdr:spPr>
          <a:xfrm>
            <a:off x="3836755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1" name="Connecteur droit 11280"/>
          <xdr:cNvCxnSpPr/>
        </xdr:nvCxnSpPr>
        <xdr:spPr>
          <a:xfrm>
            <a:off x="384077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2" name="Connecteur droit 11281"/>
          <xdr:cNvCxnSpPr/>
        </xdr:nvCxnSpPr>
        <xdr:spPr>
          <a:xfrm>
            <a:off x="38447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3" name="Connecteur droit 11282"/>
          <xdr:cNvCxnSpPr/>
        </xdr:nvCxnSpPr>
        <xdr:spPr>
          <a:xfrm>
            <a:off x="384881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4" name="Connecteur droit 11283"/>
          <xdr:cNvCxnSpPr/>
        </xdr:nvCxnSpPr>
        <xdr:spPr>
          <a:xfrm>
            <a:off x="385283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5" name="Connecteur droit 11284"/>
          <xdr:cNvCxnSpPr/>
        </xdr:nvCxnSpPr>
        <xdr:spPr>
          <a:xfrm>
            <a:off x="3856853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6" name="Connecteur droit 11285"/>
          <xdr:cNvCxnSpPr/>
        </xdr:nvCxnSpPr>
        <xdr:spPr>
          <a:xfrm>
            <a:off x="3860873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7" name="Connecteur droit 11286"/>
          <xdr:cNvCxnSpPr/>
        </xdr:nvCxnSpPr>
        <xdr:spPr>
          <a:xfrm>
            <a:off x="386489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8" name="Connecteur droit 11287"/>
          <xdr:cNvCxnSpPr/>
        </xdr:nvCxnSpPr>
        <xdr:spPr>
          <a:xfrm>
            <a:off x="386891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89" name="Connecteur droit 11288"/>
          <xdr:cNvCxnSpPr/>
        </xdr:nvCxnSpPr>
        <xdr:spPr>
          <a:xfrm>
            <a:off x="387293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0" name="Connecteur droit 11289"/>
          <xdr:cNvCxnSpPr/>
        </xdr:nvCxnSpPr>
        <xdr:spPr>
          <a:xfrm>
            <a:off x="3876951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1" name="Connecteur droit 11290"/>
          <xdr:cNvCxnSpPr/>
        </xdr:nvCxnSpPr>
        <xdr:spPr>
          <a:xfrm>
            <a:off x="388097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2" name="Connecteur droit 11291"/>
          <xdr:cNvCxnSpPr/>
        </xdr:nvCxnSpPr>
        <xdr:spPr>
          <a:xfrm>
            <a:off x="3884990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3" name="Connecteur droit 11292"/>
          <xdr:cNvCxnSpPr/>
        </xdr:nvCxnSpPr>
        <xdr:spPr>
          <a:xfrm>
            <a:off x="388900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4" name="Connecteur droit 11293"/>
          <xdr:cNvCxnSpPr/>
        </xdr:nvCxnSpPr>
        <xdr:spPr>
          <a:xfrm>
            <a:off x="389302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5" name="Connecteur droit 11294"/>
          <xdr:cNvCxnSpPr/>
        </xdr:nvCxnSpPr>
        <xdr:spPr>
          <a:xfrm>
            <a:off x="389704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6" name="Connecteur droit 11295"/>
          <xdr:cNvCxnSpPr/>
        </xdr:nvCxnSpPr>
        <xdr:spPr>
          <a:xfrm>
            <a:off x="390106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7" name="Connecteur droit 11296"/>
          <xdr:cNvCxnSpPr/>
        </xdr:nvCxnSpPr>
        <xdr:spPr>
          <a:xfrm>
            <a:off x="390508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8" name="Connecteur droit 11297"/>
          <xdr:cNvCxnSpPr/>
        </xdr:nvCxnSpPr>
        <xdr:spPr>
          <a:xfrm>
            <a:off x="390910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99" name="Connecteur droit 11298"/>
          <xdr:cNvCxnSpPr/>
        </xdr:nvCxnSpPr>
        <xdr:spPr>
          <a:xfrm>
            <a:off x="3913127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0" name="Connecteur droit 11299"/>
          <xdr:cNvCxnSpPr/>
        </xdr:nvCxnSpPr>
        <xdr:spPr>
          <a:xfrm>
            <a:off x="39171466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1" name="Connecteur droit 11300"/>
          <xdr:cNvCxnSpPr/>
        </xdr:nvCxnSpPr>
        <xdr:spPr>
          <a:xfrm>
            <a:off x="392116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2" name="Connecteur droit 11301"/>
          <xdr:cNvCxnSpPr/>
        </xdr:nvCxnSpPr>
        <xdr:spPr>
          <a:xfrm>
            <a:off x="392518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3" name="Connecteur droit 11302"/>
          <xdr:cNvCxnSpPr/>
        </xdr:nvCxnSpPr>
        <xdr:spPr>
          <a:xfrm>
            <a:off x="392920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4" name="Connecteur droit 11303"/>
          <xdr:cNvCxnSpPr/>
        </xdr:nvCxnSpPr>
        <xdr:spPr>
          <a:xfrm>
            <a:off x="393322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5" name="Connecteur droit 11304"/>
          <xdr:cNvCxnSpPr/>
        </xdr:nvCxnSpPr>
        <xdr:spPr>
          <a:xfrm>
            <a:off x="3937244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6" name="Connecteur droit 11305"/>
          <xdr:cNvCxnSpPr/>
        </xdr:nvCxnSpPr>
        <xdr:spPr>
          <a:xfrm>
            <a:off x="3941263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7" name="Connecteur droit 11306"/>
          <xdr:cNvCxnSpPr/>
        </xdr:nvCxnSpPr>
        <xdr:spPr>
          <a:xfrm>
            <a:off x="3945283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8" name="Connecteur droit 11307"/>
          <xdr:cNvCxnSpPr/>
        </xdr:nvCxnSpPr>
        <xdr:spPr>
          <a:xfrm>
            <a:off x="3949303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09" name="Connecteur droit 11308"/>
          <xdr:cNvCxnSpPr/>
        </xdr:nvCxnSpPr>
        <xdr:spPr>
          <a:xfrm>
            <a:off x="395332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0" name="Connecteur droit 11309"/>
          <xdr:cNvCxnSpPr/>
        </xdr:nvCxnSpPr>
        <xdr:spPr>
          <a:xfrm>
            <a:off x="39573423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1" name="Connecteur droit 11310"/>
          <xdr:cNvCxnSpPr/>
        </xdr:nvCxnSpPr>
        <xdr:spPr>
          <a:xfrm>
            <a:off x="396136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2" name="Connecteur droit 11311"/>
          <xdr:cNvCxnSpPr/>
        </xdr:nvCxnSpPr>
        <xdr:spPr>
          <a:xfrm>
            <a:off x="396538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3" name="Connecteur droit 11312"/>
          <xdr:cNvCxnSpPr/>
        </xdr:nvCxnSpPr>
        <xdr:spPr>
          <a:xfrm>
            <a:off x="396940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4" name="Connecteur droit 11313"/>
          <xdr:cNvCxnSpPr/>
        </xdr:nvCxnSpPr>
        <xdr:spPr>
          <a:xfrm>
            <a:off x="397342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5" name="Connecteur droit 11314"/>
          <xdr:cNvCxnSpPr/>
        </xdr:nvCxnSpPr>
        <xdr:spPr>
          <a:xfrm>
            <a:off x="397744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6" name="Connecteur droit 11315"/>
          <xdr:cNvCxnSpPr/>
        </xdr:nvCxnSpPr>
        <xdr:spPr>
          <a:xfrm>
            <a:off x="398145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7" name="Connecteur droit 11316"/>
          <xdr:cNvCxnSpPr/>
        </xdr:nvCxnSpPr>
        <xdr:spPr>
          <a:xfrm>
            <a:off x="398547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8" name="Connecteur droit 11317"/>
          <xdr:cNvCxnSpPr/>
        </xdr:nvCxnSpPr>
        <xdr:spPr>
          <a:xfrm>
            <a:off x="3989498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19" name="Connecteur droit 11318"/>
          <xdr:cNvCxnSpPr/>
        </xdr:nvCxnSpPr>
        <xdr:spPr>
          <a:xfrm>
            <a:off x="3993518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0" name="Connecteur droit 11319"/>
          <xdr:cNvCxnSpPr/>
        </xdr:nvCxnSpPr>
        <xdr:spPr>
          <a:xfrm>
            <a:off x="3997537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1" name="Connecteur droit 11320"/>
          <xdr:cNvCxnSpPr/>
        </xdr:nvCxnSpPr>
        <xdr:spPr>
          <a:xfrm>
            <a:off x="38005798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2" name="Connecteur droit 11321"/>
          <xdr:cNvCxnSpPr/>
        </xdr:nvCxnSpPr>
        <xdr:spPr>
          <a:xfrm>
            <a:off x="38005798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23" name="Rectangle 11322"/>
          <xdr:cNvSpPr/>
        </xdr:nvSpPr>
        <xdr:spPr>
          <a:xfrm>
            <a:off x="38005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324" name="Rectangle 11323"/>
          <xdr:cNvSpPr/>
        </xdr:nvSpPr>
        <xdr:spPr>
          <a:xfrm>
            <a:off x="38005798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171450</xdr:rowOff>
    </xdr:to>
    <xdr:grpSp>
      <xdr:nvGrpSpPr>
        <xdr:cNvPr id="11380" name="SprkR10C46Shape"/>
        <xdr:cNvGrpSpPr/>
      </xdr:nvGrpSpPr>
      <xdr:grpSpPr>
        <a:xfrm>
          <a:off x="28833223" y="1857375"/>
          <a:ext cx="1969579" cy="152400"/>
          <a:chOff x="38005798" y="1733550"/>
          <a:chExt cx="1969579" cy="152400"/>
        </a:xfrm>
      </xdr:grpSpPr>
      <xdr:cxnSp macro="">
        <xdr:nvCxnSpPr>
          <xdr:cNvPr id="11326" name="Connecteur droit 11325"/>
          <xdr:cNvCxnSpPr/>
        </xdr:nvCxnSpPr>
        <xdr:spPr>
          <a:xfrm>
            <a:off x="380057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7" name="Connecteur droit 11326"/>
          <xdr:cNvCxnSpPr/>
        </xdr:nvCxnSpPr>
        <xdr:spPr>
          <a:xfrm>
            <a:off x="380459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8" name="Connecteur droit 11327"/>
          <xdr:cNvCxnSpPr/>
        </xdr:nvCxnSpPr>
        <xdr:spPr>
          <a:xfrm>
            <a:off x="3808619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29" name="Connecteur droit 11328"/>
          <xdr:cNvCxnSpPr/>
        </xdr:nvCxnSpPr>
        <xdr:spPr>
          <a:xfrm>
            <a:off x="381263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0" name="Connecteur droit 11329"/>
          <xdr:cNvCxnSpPr/>
        </xdr:nvCxnSpPr>
        <xdr:spPr>
          <a:xfrm>
            <a:off x="38166579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1" name="Connecteur droit 11330"/>
          <xdr:cNvCxnSpPr/>
        </xdr:nvCxnSpPr>
        <xdr:spPr>
          <a:xfrm>
            <a:off x="382067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2" name="Connecteur droit 11331"/>
          <xdr:cNvCxnSpPr/>
        </xdr:nvCxnSpPr>
        <xdr:spPr>
          <a:xfrm>
            <a:off x="3824697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3" name="Connecteur droit 11332"/>
          <xdr:cNvCxnSpPr/>
        </xdr:nvCxnSpPr>
        <xdr:spPr>
          <a:xfrm>
            <a:off x="382871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4" name="Connecteur droit 11333"/>
          <xdr:cNvCxnSpPr/>
        </xdr:nvCxnSpPr>
        <xdr:spPr>
          <a:xfrm>
            <a:off x="3832736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5" name="Connecteur droit 11334"/>
          <xdr:cNvCxnSpPr/>
        </xdr:nvCxnSpPr>
        <xdr:spPr>
          <a:xfrm>
            <a:off x="3836755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6" name="Connecteur droit 11335"/>
          <xdr:cNvCxnSpPr/>
        </xdr:nvCxnSpPr>
        <xdr:spPr>
          <a:xfrm>
            <a:off x="384077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7" name="Connecteur droit 11336"/>
          <xdr:cNvCxnSpPr/>
        </xdr:nvCxnSpPr>
        <xdr:spPr>
          <a:xfrm>
            <a:off x="384479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8" name="Connecteur droit 11337"/>
          <xdr:cNvCxnSpPr/>
        </xdr:nvCxnSpPr>
        <xdr:spPr>
          <a:xfrm>
            <a:off x="384881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39" name="Connecteur droit 11338"/>
          <xdr:cNvCxnSpPr/>
        </xdr:nvCxnSpPr>
        <xdr:spPr>
          <a:xfrm>
            <a:off x="385283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0" name="Connecteur droit 11339"/>
          <xdr:cNvCxnSpPr/>
        </xdr:nvCxnSpPr>
        <xdr:spPr>
          <a:xfrm>
            <a:off x="3856853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1" name="Connecteur droit 11340"/>
          <xdr:cNvCxnSpPr/>
        </xdr:nvCxnSpPr>
        <xdr:spPr>
          <a:xfrm>
            <a:off x="3860873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2" name="Connecteur droit 11341"/>
          <xdr:cNvCxnSpPr/>
        </xdr:nvCxnSpPr>
        <xdr:spPr>
          <a:xfrm>
            <a:off x="386489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3" name="Connecteur droit 11342"/>
          <xdr:cNvCxnSpPr/>
        </xdr:nvCxnSpPr>
        <xdr:spPr>
          <a:xfrm>
            <a:off x="3868912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4" name="Connecteur droit 11343"/>
          <xdr:cNvCxnSpPr/>
        </xdr:nvCxnSpPr>
        <xdr:spPr>
          <a:xfrm>
            <a:off x="387293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5" name="Connecteur droit 11344"/>
          <xdr:cNvCxnSpPr/>
        </xdr:nvCxnSpPr>
        <xdr:spPr>
          <a:xfrm>
            <a:off x="3876951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6" name="Connecteur droit 11345"/>
          <xdr:cNvCxnSpPr/>
        </xdr:nvCxnSpPr>
        <xdr:spPr>
          <a:xfrm>
            <a:off x="3880970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7" name="Connecteur droit 11346"/>
          <xdr:cNvCxnSpPr/>
        </xdr:nvCxnSpPr>
        <xdr:spPr>
          <a:xfrm>
            <a:off x="3884990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8" name="Connecteur droit 11347"/>
          <xdr:cNvCxnSpPr/>
        </xdr:nvCxnSpPr>
        <xdr:spPr>
          <a:xfrm>
            <a:off x="388900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49" name="Connecteur droit 11348"/>
          <xdr:cNvCxnSpPr/>
        </xdr:nvCxnSpPr>
        <xdr:spPr>
          <a:xfrm>
            <a:off x="389302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0" name="Connecteur droit 11349"/>
          <xdr:cNvCxnSpPr/>
        </xdr:nvCxnSpPr>
        <xdr:spPr>
          <a:xfrm>
            <a:off x="3897049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1" name="Connecteur droit 11350"/>
          <xdr:cNvCxnSpPr/>
        </xdr:nvCxnSpPr>
        <xdr:spPr>
          <a:xfrm>
            <a:off x="3901068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2" name="Connecteur droit 11351"/>
          <xdr:cNvCxnSpPr/>
        </xdr:nvCxnSpPr>
        <xdr:spPr>
          <a:xfrm>
            <a:off x="3905088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3" name="Connecteur droit 11352"/>
          <xdr:cNvCxnSpPr/>
        </xdr:nvCxnSpPr>
        <xdr:spPr>
          <a:xfrm>
            <a:off x="390910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4" name="Connecteur droit 11353"/>
          <xdr:cNvCxnSpPr/>
        </xdr:nvCxnSpPr>
        <xdr:spPr>
          <a:xfrm>
            <a:off x="3913127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5" name="Connecteur droit 11354"/>
          <xdr:cNvCxnSpPr/>
        </xdr:nvCxnSpPr>
        <xdr:spPr>
          <a:xfrm>
            <a:off x="39171466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6" name="Connecteur droit 11355"/>
          <xdr:cNvCxnSpPr/>
        </xdr:nvCxnSpPr>
        <xdr:spPr>
          <a:xfrm>
            <a:off x="392116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7" name="Connecteur droit 11356"/>
          <xdr:cNvCxnSpPr/>
        </xdr:nvCxnSpPr>
        <xdr:spPr>
          <a:xfrm>
            <a:off x="392518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8" name="Connecteur droit 11357"/>
          <xdr:cNvCxnSpPr/>
        </xdr:nvCxnSpPr>
        <xdr:spPr>
          <a:xfrm>
            <a:off x="392920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59" name="Connecteur droit 11358"/>
          <xdr:cNvCxnSpPr/>
        </xdr:nvCxnSpPr>
        <xdr:spPr>
          <a:xfrm>
            <a:off x="393322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0" name="Connecteur droit 11359"/>
          <xdr:cNvCxnSpPr/>
        </xdr:nvCxnSpPr>
        <xdr:spPr>
          <a:xfrm>
            <a:off x="3937244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1" name="Connecteur droit 11360"/>
          <xdr:cNvCxnSpPr/>
        </xdr:nvCxnSpPr>
        <xdr:spPr>
          <a:xfrm>
            <a:off x="3941263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2" name="Connecteur droit 11361"/>
          <xdr:cNvCxnSpPr/>
        </xdr:nvCxnSpPr>
        <xdr:spPr>
          <a:xfrm>
            <a:off x="3945283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3" name="Connecteur droit 11362"/>
          <xdr:cNvCxnSpPr/>
        </xdr:nvCxnSpPr>
        <xdr:spPr>
          <a:xfrm>
            <a:off x="3949303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4" name="Connecteur droit 11363"/>
          <xdr:cNvCxnSpPr/>
        </xdr:nvCxnSpPr>
        <xdr:spPr>
          <a:xfrm>
            <a:off x="395332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5" name="Connecteur droit 11364"/>
          <xdr:cNvCxnSpPr/>
        </xdr:nvCxnSpPr>
        <xdr:spPr>
          <a:xfrm>
            <a:off x="39573423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6" name="Connecteur droit 11365"/>
          <xdr:cNvCxnSpPr/>
        </xdr:nvCxnSpPr>
        <xdr:spPr>
          <a:xfrm>
            <a:off x="396136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7" name="Connecteur droit 11366"/>
          <xdr:cNvCxnSpPr/>
        </xdr:nvCxnSpPr>
        <xdr:spPr>
          <a:xfrm>
            <a:off x="396538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8" name="Connecteur droit 11367"/>
          <xdr:cNvCxnSpPr/>
        </xdr:nvCxnSpPr>
        <xdr:spPr>
          <a:xfrm>
            <a:off x="396940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69" name="Connecteur droit 11368"/>
          <xdr:cNvCxnSpPr/>
        </xdr:nvCxnSpPr>
        <xdr:spPr>
          <a:xfrm>
            <a:off x="397342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0" name="Connecteur droit 11369"/>
          <xdr:cNvCxnSpPr/>
        </xdr:nvCxnSpPr>
        <xdr:spPr>
          <a:xfrm>
            <a:off x="3977440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1" name="Connecteur droit 11370"/>
          <xdr:cNvCxnSpPr/>
        </xdr:nvCxnSpPr>
        <xdr:spPr>
          <a:xfrm>
            <a:off x="398145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2" name="Connecteur droit 11371"/>
          <xdr:cNvCxnSpPr/>
        </xdr:nvCxnSpPr>
        <xdr:spPr>
          <a:xfrm>
            <a:off x="3985479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3" name="Connecteur droit 11372"/>
          <xdr:cNvCxnSpPr/>
        </xdr:nvCxnSpPr>
        <xdr:spPr>
          <a:xfrm>
            <a:off x="3989498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4" name="Connecteur droit 11373"/>
          <xdr:cNvCxnSpPr/>
        </xdr:nvCxnSpPr>
        <xdr:spPr>
          <a:xfrm>
            <a:off x="3993518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5" name="Connecteur droit 11374"/>
          <xdr:cNvCxnSpPr/>
        </xdr:nvCxnSpPr>
        <xdr:spPr>
          <a:xfrm>
            <a:off x="39975377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6" name="Connecteur droit 11375"/>
          <xdr:cNvCxnSpPr/>
        </xdr:nvCxnSpPr>
        <xdr:spPr>
          <a:xfrm>
            <a:off x="38005798" y="1733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377" name="Connecteur droit 11376"/>
          <xdr:cNvCxnSpPr/>
        </xdr:nvCxnSpPr>
        <xdr:spPr>
          <a:xfrm>
            <a:off x="38005798" y="173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78" name="Rectangle 11377"/>
          <xdr:cNvSpPr/>
        </xdr:nvSpPr>
        <xdr:spPr>
          <a:xfrm>
            <a:off x="38005798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379" name="Rectangle 11378"/>
          <xdr:cNvSpPr/>
        </xdr:nvSpPr>
        <xdr:spPr>
          <a:xfrm>
            <a:off x="38005798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171450</xdr:rowOff>
    </xdr:to>
    <xdr:grpSp>
      <xdr:nvGrpSpPr>
        <xdr:cNvPr id="11490" name="SprkR4C46Shape"/>
        <xdr:cNvGrpSpPr/>
      </xdr:nvGrpSpPr>
      <xdr:grpSpPr>
        <a:xfrm>
          <a:off x="28833223" y="600075"/>
          <a:ext cx="1969579" cy="152400"/>
          <a:chOff x="38005798" y="590550"/>
          <a:chExt cx="1969579" cy="152400"/>
        </a:xfrm>
      </xdr:grpSpPr>
      <xdr:cxnSp macro="">
        <xdr:nvCxnSpPr>
          <xdr:cNvPr id="11436" name="Connecteur droit 11435"/>
          <xdr:cNvCxnSpPr/>
        </xdr:nvCxnSpPr>
        <xdr:spPr>
          <a:xfrm>
            <a:off x="380057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7" name="Connecteur droit 11436"/>
          <xdr:cNvCxnSpPr/>
        </xdr:nvCxnSpPr>
        <xdr:spPr>
          <a:xfrm>
            <a:off x="380459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8" name="Connecteur droit 11437"/>
          <xdr:cNvCxnSpPr/>
        </xdr:nvCxnSpPr>
        <xdr:spPr>
          <a:xfrm>
            <a:off x="3808619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39" name="Connecteur droit 11438"/>
          <xdr:cNvCxnSpPr/>
        </xdr:nvCxnSpPr>
        <xdr:spPr>
          <a:xfrm>
            <a:off x="381263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0" name="Connecteur droit 11439"/>
          <xdr:cNvCxnSpPr/>
        </xdr:nvCxnSpPr>
        <xdr:spPr>
          <a:xfrm>
            <a:off x="38166579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1" name="Connecteur droit 11440"/>
          <xdr:cNvCxnSpPr/>
        </xdr:nvCxnSpPr>
        <xdr:spPr>
          <a:xfrm>
            <a:off x="382067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2" name="Connecteur droit 11441"/>
          <xdr:cNvCxnSpPr/>
        </xdr:nvCxnSpPr>
        <xdr:spPr>
          <a:xfrm>
            <a:off x="3824697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3" name="Connecteur droit 11442"/>
          <xdr:cNvCxnSpPr/>
        </xdr:nvCxnSpPr>
        <xdr:spPr>
          <a:xfrm>
            <a:off x="382871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4" name="Connecteur droit 11443"/>
          <xdr:cNvCxnSpPr/>
        </xdr:nvCxnSpPr>
        <xdr:spPr>
          <a:xfrm>
            <a:off x="3832736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5" name="Connecteur droit 11444"/>
          <xdr:cNvCxnSpPr/>
        </xdr:nvCxnSpPr>
        <xdr:spPr>
          <a:xfrm>
            <a:off x="3836755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6" name="Connecteur droit 11445"/>
          <xdr:cNvCxnSpPr/>
        </xdr:nvCxnSpPr>
        <xdr:spPr>
          <a:xfrm>
            <a:off x="384077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7" name="Connecteur droit 11446"/>
          <xdr:cNvCxnSpPr/>
        </xdr:nvCxnSpPr>
        <xdr:spPr>
          <a:xfrm>
            <a:off x="384479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8" name="Connecteur droit 11447"/>
          <xdr:cNvCxnSpPr/>
        </xdr:nvCxnSpPr>
        <xdr:spPr>
          <a:xfrm>
            <a:off x="384881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49" name="Connecteur droit 11448"/>
          <xdr:cNvCxnSpPr/>
        </xdr:nvCxnSpPr>
        <xdr:spPr>
          <a:xfrm>
            <a:off x="385283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0" name="Connecteur droit 11449"/>
          <xdr:cNvCxnSpPr/>
        </xdr:nvCxnSpPr>
        <xdr:spPr>
          <a:xfrm>
            <a:off x="3856853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1" name="Connecteur droit 11450"/>
          <xdr:cNvCxnSpPr/>
        </xdr:nvCxnSpPr>
        <xdr:spPr>
          <a:xfrm>
            <a:off x="3860873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2" name="Connecteur droit 11451"/>
          <xdr:cNvCxnSpPr/>
        </xdr:nvCxnSpPr>
        <xdr:spPr>
          <a:xfrm>
            <a:off x="386489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3" name="Connecteur droit 11452"/>
          <xdr:cNvCxnSpPr/>
        </xdr:nvCxnSpPr>
        <xdr:spPr>
          <a:xfrm>
            <a:off x="3868912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4" name="Connecteur droit 11453"/>
          <xdr:cNvCxnSpPr/>
        </xdr:nvCxnSpPr>
        <xdr:spPr>
          <a:xfrm>
            <a:off x="387293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5" name="Connecteur droit 11454"/>
          <xdr:cNvCxnSpPr/>
        </xdr:nvCxnSpPr>
        <xdr:spPr>
          <a:xfrm>
            <a:off x="3876951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6" name="Connecteur droit 11455"/>
          <xdr:cNvCxnSpPr/>
        </xdr:nvCxnSpPr>
        <xdr:spPr>
          <a:xfrm>
            <a:off x="3880970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7" name="Connecteur droit 11456"/>
          <xdr:cNvCxnSpPr/>
        </xdr:nvCxnSpPr>
        <xdr:spPr>
          <a:xfrm>
            <a:off x="3884990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8" name="Connecteur droit 11457"/>
          <xdr:cNvCxnSpPr/>
        </xdr:nvCxnSpPr>
        <xdr:spPr>
          <a:xfrm>
            <a:off x="388900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59" name="Connecteur droit 11458"/>
          <xdr:cNvCxnSpPr/>
        </xdr:nvCxnSpPr>
        <xdr:spPr>
          <a:xfrm>
            <a:off x="389302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0" name="Connecteur droit 11459"/>
          <xdr:cNvCxnSpPr/>
        </xdr:nvCxnSpPr>
        <xdr:spPr>
          <a:xfrm>
            <a:off x="3897049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1" name="Connecteur droit 11460"/>
          <xdr:cNvCxnSpPr/>
        </xdr:nvCxnSpPr>
        <xdr:spPr>
          <a:xfrm>
            <a:off x="3901068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2" name="Connecteur droit 11461"/>
          <xdr:cNvCxnSpPr/>
        </xdr:nvCxnSpPr>
        <xdr:spPr>
          <a:xfrm>
            <a:off x="3905088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3" name="Connecteur droit 11462"/>
          <xdr:cNvCxnSpPr/>
        </xdr:nvCxnSpPr>
        <xdr:spPr>
          <a:xfrm>
            <a:off x="390910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4" name="Connecteur droit 11463"/>
          <xdr:cNvCxnSpPr/>
        </xdr:nvCxnSpPr>
        <xdr:spPr>
          <a:xfrm>
            <a:off x="3913127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5" name="Connecteur droit 11464"/>
          <xdr:cNvCxnSpPr/>
        </xdr:nvCxnSpPr>
        <xdr:spPr>
          <a:xfrm>
            <a:off x="39171466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6" name="Connecteur droit 11465"/>
          <xdr:cNvCxnSpPr/>
        </xdr:nvCxnSpPr>
        <xdr:spPr>
          <a:xfrm>
            <a:off x="392116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7" name="Connecteur droit 11466"/>
          <xdr:cNvCxnSpPr/>
        </xdr:nvCxnSpPr>
        <xdr:spPr>
          <a:xfrm>
            <a:off x="392518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8" name="Connecteur droit 11467"/>
          <xdr:cNvCxnSpPr/>
        </xdr:nvCxnSpPr>
        <xdr:spPr>
          <a:xfrm>
            <a:off x="392920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69" name="Connecteur droit 11468"/>
          <xdr:cNvCxnSpPr/>
        </xdr:nvCxnSpPr>
        <xdr:spPr>
          <a:xfrm>
            <a:off x="393322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0" name="Connecteur droit 11469"/>
          <xdr:cNvCxnSpPr/>
        </xdr:nvCxnSpPr>
        <xdr:spPr>
          <a:xfrm>
            <a:off x="3937244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1" name="Connecteur droit 11470"/>
          <xdr:cNvCxnSpPr/>
        </xdr:nvCxnSpPr>
        <xdr:spPr>
          <a:xfrm>
            <a:off x="3941263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2" name="Connecteur droit 11471"/>
          <xdr:cNvCxnSpPr/>
        </xdr:nvCxnSpPr>
        <xdr:spPr>
          <a:xfrm>
            <a:off x="3945283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3" name="Connecteur droit 11472"/>
          <xdr:cNvCxnSpPr/>
        </xdr:nvCxnSpPr>
        <xdr:spPr>
          <a:xfrm>
            <a:off x="3949303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4" name="Connecteur droit 11473"/>
          <xdr:cNvCxnSpPr/>
        </xdr:nvCxnSpPr>
        <xdr:spPr>
          <a:xfrm>
            <a:off x="395332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5" name="Connecteur droit 11474"/>
          <xdr:cNvCxnSpPr/>
        </xdr:nvCxnSpPr>
        <xdr:spPr>
          <a:xfrm>
            <a:off x="39573423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6" name="Connecteur droit 11475"/>
          <xdr:cNvCxnSpPr/>
        </xdr:nvCxnSpPr>
        <xdr:spPr>
          <a:xfrm>
            <a:off x="396136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7" name="Connecteur droit 11476"/>
          <xdr:cNvCxnSpPr/>
        </xdr:nvCxnSpPr>
        <xdr:spPr>
          <a:xfrm>
            <a:off x="396538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8" name="Connecteur droit 11477"/>
          <xdr:cNvCxnSpPr/>
        </xdr:nvCxnSpPr>
        <xdr:spPr>
          <a:xfrm>
            <a:off x="396940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79" name="Connecteur droit 11478"/>
          <xdr:cNvCxnSpPr/>
        </xdr:nvCxnSpPr>
        <xdr:spPr>
          <a:xfrm>
            <a:off x="397342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0" name="Connecteur droit 11479"/>
          <xdr:cNvCxnSpPr/>
        </xdr:nvCxnSpPr>
        <xdr:spPr>
          <a:xfrm>
            <a:off x="3977440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1" name="Connecteur droit 11480"/>
          <xdr:cNvCxnSpPr/>
        </xdr:nvCxnSpPr>
        <xdr:spPr>
          <a:xfrm>
            <a:off x="398145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2" name="Connecteur droit 11481"/>
          <xdr:cNvCxnSpPr/>
        </xdr:nvCxnSpPr>
        <xdr:spPr>
          <a:xfrm>
            <a:off x="3985479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3" name="Connecteur droit 11482"/>
          <xdr:cNvCxnSpPr/>
        </xdr:nvCxnSpPr>
        <xdr:spPr>
          <a:xfrm>
            <a:off x="3989498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4" name="Connecteur droit 11483"/>
          <xdr:cNvCxnSpPr/>
        </xdr:nvCxnSpPr>
        <xdr:spPr>
          <a:xfrm>
            <a:off x="3993518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5" name="Connecteur droit 11484"/>
          <xdr:cNvCxnSpPr/>
        </xdr:nvCxnSpPr>
        <xdr:spPr>
          <a:xfrm>
            <a:off x="39975377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6" name="Connecteur droit 11485"/>
          <xdr:cNvCxnSpPr/>
        </xdr:nvCxnSpPr>
        <xdr:spPr>
          <a:xfrm>
            <a:off x="38005798" y="590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87" name="Connecteur droit 11486"/>
          <xdr:cNvCxnSpPr/>
        </xdr:nvCxnSpPr>
        <xdr:spPr>
          <a:xfrm>
            <a:off x="38005798" y="59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88" name="Rectangle 11487"/>
          <xdr:cNvSpPr/>
        </xdr:nvSpPr>
        <xdr:spPr>
          <a:xfrm>
            <a:off x="38005798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  <xdr:sp macro="" textlink="">
        <xdr:nvSpPr>
          <xdr:cNvPr id="11489" name="Rectangle 11488"/>
          <xdr:cNvSpPr/>
        </xdr:nvSpPr>
        <xdr:spPr>
          <a:xfrm>
            <a:off x="38005798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</a:t>
            </a:r>
          </a:p>
        </xdr:txBody>
      </xdr:sp>
    </xdr:grpSp>
    <xdr:clientData/>
  </xdr:twoCellAnchor>
  <xdr:twoCellAnchor>
    <xdr:from>
      <xdr:col>34</xdr:col>
      <xdr:colOff>39148</xdr:colOff>
      <xdr:row>22</xdr:row>
      <xdr:rowOff>0</xdr:rowOff>
    </xdr:from>
    <xdr:to>
      <xdr:col>34</xdr:col>
      <xdr:colOff>2008727</xdr:colOff>
      <xdr:row>22</xdr:row>
      <xdr:rowOff>171450</xdr:rowOff>
    </xdr:to>
    <xdr:grpSp>
      <xdr:nvGrpSpPr>
        <xdr:cNvPr id="11664" name="SprkR23C43Shape"/>
        <xdr:cNvGrpSpPr/>
      </xdr:nvGrpSpPr>
      <xdr:grpSpPr>
        <a:xfrm>
          <a:off x="25261348" y="4314825"/>
          <a:ext cx="1969579" cy="171450"/>
          <a:chOff x="34433923" y="4191000"/>
          <a:chExt cx="1969579" cy="171450"/>
        </a:xfrm>
      </xdr:grpSpPr>
      <xdr:cxnSp macro="">
        <xdr:nvCxnSpPr>
          <xdr:cNvPr id="11608" name="Connecteur droit 11607"/>
          <xdr:cNvCxnSpPr/>
        </xdr:nvCxnSpPr>
        <xdr:spPr>
          <a:xfrm>
            <a:off x="344339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9" name="Connecteur droit 11608"/>
          <xdr:cNvCxnSpPr/>
        </xdr:nvCxnSpPr>
        <xdr:spPr>
          <a:xfrm>
            <a:off x="344741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0" name="Connecteur droit 11609"/>
          <xdr:cNvCxnSpPr/>
        </xdr:nvCxnSpPr>
        <xdr:spPr>
          <a:xfrm>
            <a:off x="3451431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1" name="Connecteur droit 11610"/>
          <xdr:cNvCxnSpPr/>
        </xdr:nvCxnSpPr>
        <xdr:spPr>
          <a:xfrm>
            <a:off x="345545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2" name="Connecteur droit 11611"/>
          <xdr:cNvCxnSpPr/>
        </xdr:nvCxnSpPr>
        <xdr:spPr>
          <a:xfrm>
            <a:off x="34594704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3" name="Connecteur droit 11612"/>
          <xdr:cNvCxnSpPr/>
        </xdr:nvCxnSpPr>
        <xdr:spPr>
          <a:xfrm>
            <a:off x="346349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4" name="Connecteur droit 11613"/>
          <xdr:cNvCxnSpPr/>
        </xdr:nvCxnSpPr>
        <xdr:spPr>
          <a:xfrm>
            <a:off x="346750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5" name="Connecteur droit 11614"/>
          <xdr:cNvCxnSpPr/>
        </xdr:nvCxnSpPr>
        <xdr:spPr>
          <a:xfrm>
            <a:off x="3471529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6" name="Connecteur droit 11615"/>
          <xdr:cNvCxnSpPr/>
        </xdr:nvCxnSpPr>
        <xdr:spPr>
          <a:xfrm>
            <a:off x="347554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7" name="Connecteur droit 11616"/>
          <xdr:cNvCxnSpPr/>
        </xdr:nvCxnSpPr>
        <xdr:spPr>
          <a:xfrm>
            <a:off x="347956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8" name="Connecteur droit 11617"/>
          <xdr:cNvCxnSpPr/>
        </xdr:nvCxnSpPr>
        <xdr:spPr>
          <a:xfrm>
            <a:off x="348358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19" name="Connecteur droit 11618"/>
          <xdr:cNvCxnSpPr/>
        </xdr:nvCxnSpPr>
        <xdr:spPr>
          <a:xfrm>
            <a:off x="348760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0" name="Connecteur droit 11619"/>
          <xdr:cNvCxnSpPr/>
        </xdr:nvCxnSpPr>
        <xdr:spPr>
          <a:xfrm>
            <a:off x="349162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1" name="Connecteur droit 11620"/>
          <xdr:cNvCxnSpPr/>
        </xdr:nvCxnSpPr>
        <xdr:spPr>
          <a:xfrm>
            <a:off x="3495646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2" name="Connecteur droit 11621"/>
          <xdr:cNvCxnSpPr/>
        </xdr:nvCxnSpPr>
        <xdr:spPr>
          <a:xfrm>
            <a:off x="3499666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3" name="Connecteur droit 11622"/>
          <xdr:cNvCxnSpPr/>
        </xdr:nvCxnSpPr>
        <xdr:spPr>
          <a:xfrm>
            <a:off x="3503685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4" name="Connecteur droit 11623"/>
          <xdr:cNvCxnSpPr/>
        </xdr:nvCxnSpPr>
        <xdr:spPr>
          <a:xfrm>
            <a:off x="350770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5" name="Connecteur droit 11624"/>
          <xdr:cNvCxnSpPr/>
        </xdr:nvCxnSpPr>
        <xdr:spPr>
          <a:xfrm>
            <a:off x="3511724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6" name="Connecteur droit 11625"/>
          <xdr:cNvCxnSpPr/>
        </xdr:nvCxnSpPr>
        <xdr:spPr>
          <a:xfrm>
            <a:off x="3515744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7" name="Connecteur droit 11626"/>
          <xdr:cNvCxnSpPr/>
        </xdr:nvCxnSpPr>
        <xdr:spPr>
          <a:xfrm>
            <a:off x="3519763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8" name="Connecteur droit 11627"/>
          <xdr:cNvCxnSpPr/>
        </xdr:nvCxnSpPr>
        <xdr:spPr>
          <a:xfrm>
            <a:off x="3523783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29" name="Connecteur droit 11628"/>
          <xdr:cNvCxnSpPr/>
        </xdr:nvCxnSpPr>
        <xdr:spPr>
          <a:xfrm>
            <a:off x="3527803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0" name="Connecteur droit 11629"/>
          <xdr:cNvCxnSpPr/>
        </xdr:nvCxnSpPr>
        <xdr:spPr>
          <a:xfrm>
            <a:off x="353182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1" name="Connecteur droit 11630"/>
          <xdr:cNvCxnSpPr/>
        </xdr:nvCxnSpPr>
        <xdr:spPr>
          <a:xfrm>
            <a:off x="353584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2" name="Connecteur droit 11631"/>
          <xdr:cNvCxnSpPr/>
        </xdr:nvCxnSpPr>
        <xdr:spPr>
          <a:xfrm>
            <a:off x="35398615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3" name="Connecteur droit 11632"/>
          <xdr:cNvCxnSpPr/>
        </xdr:nvCxnSpPr>
        <xdr:spPr>
          <a:xfrm>
            <a:off x="3543881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4" name="Connecteur droit 11633"/>
          <xdr:cNvCxnSpPr/>
        </xdr:nvCxnSpPr>
        <xdr:spPr>
          <a:xfrm>
            <a:off x="354790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5" name="Connecteur droit 11634"/>
          <xdr:cNvCxnSpPr/>
        </xdr:nvCxnSpPr>
        <xdr:spPr>
          <a:xfrm>
            <a:off x="355192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6" name="Connecteur droit 11635"/>
          <xdr:cNvCxnSpPr/>
        </xdr:nvCxnSpPr>
        <xdr:spPr>
          <a:xfrm>
            <a:off x="3555939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7" name="Connecteur droit 11636"/>
          <xdr:cNvCxnSpPr/>
        </xdr:nvCxnSpPr>
        <xdr:spPr>
          <a:xfrm>
            <a:off x="3559959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8" name="Connecteur droit 11637"/>
          <xdr:cNvCxnSpPr/>
        </xdr:nvCxnSpPr>
        <xdr:spPr>
          <a:xfrm>
            <a:off x="3563978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39" name="Connecteur droit 11638"/>
          <xdr:cNvCxnSpPr/>
        </xdr:nvCxnSpPr>
        <xdr:spPr>
          <a:xfrm>
            <a:off x="356799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0" name="Connecteur droit 11639"/>
          <xdr:cNvCxnSpPr/>
        </xdr:nvCxnSpPr>
        <xdr:spPr>
          <a:xfrm>
            <a:off x="357201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1" name="Connecteur droit 11640"/>
          <xdr:cNvCxnSpPr/>
        </xdr:nvCxnSpPr>
        <xdr:spPr>
          <a:xfrm>
            <a:off x="357603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2" name="Connecteur droit 11641"/>
          <xdr:cNvCxnSpPr/>
        </xdr:nvCxnSpPr>
        <xdr:spPr>
          <a:xfrm>
            <a:off x="3580056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3" name="Connecteur droit 11642"/>
          <xdr:cNvCxnSpPr/>
        </xdr:nvCxnSpPr>
        <xdr:spPr>
          <a:xfrm>
            <a:off x="358407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4" name="Connecteur droit 11643"/>
          <xdr:cNvCxnSpPr/>
        </xdr:nvCxnSpPr>
        <xdr:spPr>
          <a:xfrm>
            <a:off x="3588096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5" name="Connecteur droit 11644"/>
          <xdr:cNvCxnSpPr/>
        </xdr:nvCxnSpPr>
        <xdr:spPr>
          <a:xfrm>
            <a:off x="35921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6" name="Connecteur droit 11645"/>
          <xdr:cNvCxnSpPr/>
        </xdr:nvCxnSpPr>
        <xdr:spPr>
          <a:xfrm>
            <a:off x="359613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7" name="Connecteur droit 11646"/>
          <xdr:cNvCxnSpPr/>
        </xdr:nvCxnSpPr>
        <xdr:spPr>
          <a:xfrm>
            <a:off x="36001548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8" name="Connecteur droit 11647"/>
          <xdr:cNvCxnSpPr/>
        </xdr:nvCxnSpPr>
        <xdr:spPr>
          <a:xfrm>
            <a:off x="360417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49" name="Connecteur droit 11648"/>
          <xdr:cNvCxnSpPr/>
        </xdr:nvCxnSpPr>
        <xdr:spPr>
          <a:xfrm>
            <a:off x="3608193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0" name="Connecteur droit 11649"/>
          <xdr:cNvCxnSpPr/>
        </xdr:nvCxnSpPr>
        <xdr:spPr>
          <a:xfrm>
            <a:off x="361221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1" name="Connecteur droit 11650"/>
          <xdr:cNvCxnSpPr/>
        </xdr:nvCxnSpPr>
        <xdr:spPr>
          <a:xfrm>
            <a:off x="361623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2" name="Connecteur droit 11651"/>
          <xdr:cNvCxnSpPr/>
        </xdr:nvCxnSpPr>
        <xdr:spPr>
          <a:xfrm>
            <a:off x="36202525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3" name="Connecteur droit 11652"/>
          <xdr:cNvCxnSpPr/>
        </xdr:nvCxnSpPr>
        <xdr:spPr>
          <a:xfrm>
            <a:off x="36242721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4" name="Connecteur droit 11653"/>
          <xdr:cNvCxnSpPr/>
        </xdr:nvCxnSpPr>
        <xdr:spPr>
          <a:xfrm>
            <a:off x="362829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5" name="Connecteur droit 11654"/>
          <xdr:cNvCxnSpPr/>
        </xdr:nvCxnSpPr>
        <xdr:spPr>
          <a:xfrm>
            <a:off x="3632311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6" name="Connecteur droit 11655"/>
          <xdr:cNvCxnSpPr/>
        </xdr:nvCxnSpPr>
        <xdr:spPr>
          <a:xfrm>
            <a:off x="363633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7" name="Connecteur droit 11656"/>
          <xdr:cNvCxnSpPr/>
        </xdr:nvCxnSpPr>
        <xdr:spPr>
          <a:xfrm>
            <a:off x="36403502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8" name="Connecteur droit 11657"/>
          <xdr:cNvCxnSpPr/>
        </xdr:nvCxnSpPr>
        <xdr:spPr>
          <a:xfrm>
            <a:off x="34433923" y="4210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59" name="Connecteur droit 11658"/>
          <xdr:cNvCxnSpPr/>
        </xdr:nvCxnSpPr>
        <xdr:spPr>
          <a:xfrm>
            <a:off x="34433923" y="4210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60" name="Rectangle 11659"/>
          <xdr:cNvSpPr/>
        </xdr:nvSpPr>
        <xdr:spPr>
          <a:xfrm>
            <a:off x="34433923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11661" name="Rectangle 11660"/>
          <xdr:cNvSpPr/>
        </xdr:nvSpPr>
        <xdr:spPr>
          <a:xfrm>
            <a:off x="34433923" y="4210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11662" name="Connecteur droit 11661"/>
          <xdr:cNvCxnSpPr/>
        </xdr:nvCxnSpPr>
        <xdr:spPr>
          <a:xfrm>
            <a:off x="35599591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63" name="Rectangle 11662"/>
          <xdr:cNvSpPr/>
        </xdr:nvSpPr>
        <xdr:spPr>
          <a:xfrm>
            <a:off x="34433923" y="4210050"/>
            <a:ext cx="11815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34</xdr:col>
      <xdr:colOff>39148</xdr:colOff>
      <xdr:row>19</xdr:row>
      <xdr:rowOff>0</xdr:rowOff>
    </xdr:from>
    <xdr:to>
      <xdr:col>34</xdr:col>
      <xdr:colOff>2008727</xdr:colOff>
      <xdr:row>19</xdr:row>
      <xdr:rowOff>171450</xdr:rowOff>
    </xdr:to>
    <xdr:grpSp>
      <xdr:nvGrpSpPr>
        <xdr:cNvPr id="11721" name="SprkR20C43Shape"/>
        <xdr:cNvGrpSpPr/>
      </xdr:nvGrpSpPr>
      <xdr:grpSpPr>
        <a:xfrm>
          <a:off x="25261348" y="3743325"/>
          <a:ext cx="1969579" cy="171450"/>
          <a:chOff x="34433923" y="3619500"/>
          <a:chExt cx="1969579" cy="171450"/>
        </a:xfrm>
      </xdr:grpSpPr>
      <xdr:cxnSp macro="">
        <xdr:nvCxnSpPr>
          <xdr:cNvPr id="11665" name="Connecteur droit 11664"/>
          <xdr:cNvCxnSpPr/>
        </xdr:nvCxnSpPr>
        <xdr:spPr>
          <a:xfrm>
            <a:off x="344339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6" name="Connecteur droit 11665"/>
          <xdr:cNvCxnSpPr/>
        </xdr:nvCxnSpPr>
        <xdr:spPr>
          <a:xfrm>
            <a:off x="344741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7" name="Connecteur droit 11666"/>
          <xdr:cNvCxnSpPr/>
        </xdr:nvCxnSpPr>
        <xdr:spPr>
          <a:xfrm>
            <a:off x="3451431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8" name="Connecteur droit 11667"/>
          <xdr:cNvCxnSpPr/>
        </xdr:nvCxnSpPr>
        <xdr:spPr>
          <a:xfrm>
            <a:off x="345545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69" name="Connecteur droit 11668"/>
          <xdr:cNvCxnSpPr/>
        </xdr:nvCxnSpPr>
        <xdr:spPr>
          <a:xfrm>
            <a:off x="34594704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
          <xdr:cNvCxnSpPr/>
        </xdr:nvCxnSpPr>
        <xdr:spPr>
          <a:xfrm>
            <a:off x="346349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1" name="Connecteur droit 11670"/>
          <xdr:cNvCxnSpPr/>
        </xdr:nvCxnSpPr>
        <xdr:spPr>
          <a:xfrm>
            <a:off x="346750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2" name="Connecteur droit 11671"/>
          <xdr:cNvCxnSpPr/>
        </xdr:nvCxnSpPr>
        <xdr:spPr>
          <a:xfrm>
            <a:off x="3471529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3" name="Connecteur droit 11672"/>
          <xdr:cNvCxnSpPr/>
        </xdr:nvCxnSpPr>
        <xdr:spPr>
          <a:xfrm>
            <a:off x="347554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4" name="Connecteur droit 11673"/>
          <xdr:cNvCxnSpPr/>
        </xdr:nvCxnSpPr>
        <xdr:spPr>
          <a:xfrm>
            <a:off x="347956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5" name="Connecteur droit 11674"/>
          <xdr:cNvCxnSpPr/>
        </xdr:nvCxnSpPr>
        <xdr:spPr>
          <a:xfrm>
            <a:off x="348358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6" name="Connecteur droit 11675"/>
          <xdr:cNvCxnSpPr/>
        </xdr:nvCxnSpPr>
        <xdr:spPr>
          <a:xfrm>
            <a:off x="348760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7" name="Connecteur droit 11676"/>
          <xdr:cNvCxnSpPr/>
        </xdr:nvCxnSpPr>
        <xdr:spPr>
          <a:xfrm>
            <a:off x="349162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8" name="Connecteur droit 11677"/>
          <xdr:cNvCxnSpPr/>
        </xdr:nvCxnSpPr>
        <xdr:spPr>
          <a:xfrm>
            <a:off x="3495646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79" name="Connecteur droit 11678"/>
          <xdr:cNvCxnSpPr/>
        </xdr:nvCxnSpPr>
        <xdr:spPr>
          <a:xfrm>
            <a:off x="3499666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0" name="Connecteur droit 11679"/>
          <xdr:cNvCxnSpPr/>
        </xdr:nvCxnSpPr>
        <xdr:spPr>
          <a:xfrm>
            <a:off x="3503685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1" name="Connecteur droit 11680"/>
          <xdr:cNvCxnSpPr/>
        </xdr:nvCxnSpPr>
        <xdr:spPr>
          <a:xfrm>
            <a:off x="350770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2" name="Connecteur droit 11681"/>
          <xdr:cNvCxnSpPr/>
        </xdr:nvCxnSpPr>
        <xdr:spPr>
          <a:xfrm>
            <a:off x="3511724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3" name="Connecteur droit 11682"/>
          <xdr:cNvCxnSpPr/>
        </xdr:nvCxnSpPr>
        <xdr:spPr>
          <a:xfrm>
            <a:off x="3515744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4" name="Connecteur droit 11683"/>
          <xdr:cNvCxnSpPr/>
        </xdr:nvCxnSpPr>
        <xdr:spPr>
          <a:xfrm>
            <a:off x="3519763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5" name="Connecteur droit 11684"/>
          <xdr:cNvCxnSpPr/>
        </xdr:nvCxnSpPr>
        <xdr:spPr>
          <a:xfrm>
            <a:off x="3523783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6" name="Connecteur droit 11685"/>
          <xdr:cNvCxnSpPr/>
        </xdr:nvCxnSpPr>
        <xdr:spPr>
          <a:xfrm>
            <a:off x="3527803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7" name="Connecteur droit 11686"/>
          <xdr:cNvCxnSpPr/>
        </xdr:nvCxnSpPr>
        <xdr:spPr>
          <a:xfrm>
            <a:off x="353182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8" name="Connecteur droit 11687"/>
          <xdr:cNvCxnSpPr/>
        </xdr:nvCxnSpPr>
        <xdr:spPr>
          <a:xfrm>
            <a:off x="353584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89" name="Connecteur droit 11688"/>
          <xdr:cNvCxnSpPr/>
        </xdr:nvCxnSpPr>
        <xdr:spPr>
          <a:xfrm>
            <a:off x="35398615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0" name="Connecteur droit 11689"/>
          <xdr:cNvCxnSpPr/>
        </xdr:nvCxnSpPr>
        <xdr:spPr>
          <a:xfrm>
            <a:off x="3543881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1" name="Connecteur droit 11690"/>
          <xdr:cNvCxnSpPr/>
        </xdr:nvCxnSpPr>
        <xdr:spPr>
          <a:xfrm>
            <a:off x="354790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2" name="Connecteur droit 11691"/>
          <xdr:cNvCxnSpPr/>
        </xdr:nvCxnSpPr>
        <xdr:spPr>
          <a:xfrm>
            <a:off x="355192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3" name="Connecteur droit 11692"/>
          <xdr:cNvCxnSpPr/>
        </xdr:nvCxnSpPr>
        <xdr:spPr>
          <a:xfrm>
            <a:off x="3555939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4" name="Connecteur droit 11693"/>
          <xdr:cNvCxnSpPr/>
        </xdr:nvCxnSpPr>
        <xdr:spPr>
          <a:xfrm>
            <a:off x="3559959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5" name="Connecteur droit 11694"/>
          <xdr:cNvCxnSpPr/>
        </xdr:nvCxnSpPr>
        <xdr:spPr>
          <a:xfrm>
            <a:off x="3563978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6" name="Connecteur droit 11695"/>
          <xdr:cNvCxnSpPr/>
        </xdr:nvCxnSpPr>
        <xdr:spPr>
          <a:xfrm>
            <a:off x="356799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7" name="Connecteur droit 11696"/>
          <xdr:cNvCxnSpPr/>
        </xdr:nvCxnSpPr>
        <xdr:spPr>
          <a:xfrm>
            <a:off x="357201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8" name="Connecteur droit 11697"/>
          <xdr:cNvCxnSpPr/>
        </xdr:nvCxnSpPr>
        <xdr:spPr>
          <a:xfrm>
            <a:off x="357603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99" name="Connecteur droit 11698"/>
          <xdr:cNvCxnSpPr/>
        </xdr:nvCxnSpPr>
        <xdr:spPr>
          <a:xfrm>
            <a:off x="3580056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0" name="Connecteur droit 11699"/>
          <xdr:cNvCxnSpPr/>
        </xdr:nvCxnSpPr>
        <xdr:spPr>
          <a:xfrm>
            <a:off x="358407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1" name="Connecteur droit 11700"/>
          <xdr:cNvCxnSpPr/>
        </xdr:nvCxnSpPr>
        <xdr:spPr>
          <a:xfrm>
            <a:off x="3588096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2" name="Connecteur droit 11701"/>
          <xdr:cNvCxnSpPr/>
        </xdr:nvCxnSpPr>
        <xdr:spPr>
          <a:xfrm>
            <a:off x="35921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3" name="Connecteur droit 11702"/>
          <xdr:cNvCxnSpPr/>
        </xdr:nvCxnSpPr>
        <xdr:spPr>
          <a:xfrm>
            <a:off x="359613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4" name="Connecteur droit 11703"/>
          <xdr:cNvCxnSpPr/>
        </xdr:nvCxnSpPr>
        <xdr:spPr>
          <a:xfrm>
            <a:off x="36001548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5" name="Connecteur droit 11704"/>
          <xdr:cNvCxnSpPr/>
        </xdr:nvCxnSpPr>
        <xdr:spPr>
          <a:xfrm>
            <a:off x="360417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6" name="Connecteur droit 11705"/>
          <xdr:cNvCxnSpPr/>
        </xdr:nvCxnSpPr>
        <xdr:spPr>
          <a:xfrm>
            <a:off x="3608193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7" name="Connecteur droit 11706"/>
          <xdr:cNvCxnSpPr/>
        </xdr:nvCxnSpPr>
        <xdr:spPr>
          <a:xfrm>
            <a:off x="361221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8" name="Connecteur droit 11707"/>
          <xdr:cNvCxnSpPr/>
        </xdr:nvCxnSpPr>
        <xdr:spPr>
          <a:xfrm>
            <a:off x="361623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09" name="Connecteur droit 11708"/>
          <xdr:cNvCxnSpPr/>
        </xdr:nvCxnSpPr>
        <xdr:spPr>
          <a:xfrm>
            <a:off x="36202525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0" name="Connecteur droit 11709"/>
          <xdr:cNvCxnSpPr/>
        </xdr:nvCxnSpPr>
        <xdr:spPr>
          <a:xfrm>
            <a:off x="36242721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1" name="Connecteur droit 11710"/>
          <xdr:cNvCxnSpPr/>
        </xdr:nvCxnSpPr>
        <xdr:spPr>
          <a:xfrm>
            <a:off x="362829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2" name="Connecteur droit 11711"/>
          <xdr:cNvCxnSpPr/>
        </xdr:nvCxnSpPr>
        <xdr:spPr>
          <a:xfrm>
            <a:off x="3632311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3" name="Connecteur droit 11712"/>
          <xdr:cNvCxnSpPr/>
        </xdr:nvCxnSpPr>
        <xdr:spPr>
          <a:xfrm>
            <a:off x="363633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4" name="Connecteur droit 11713"/>
          <xdr:cNvCxnSpPr/>
        </xdr:nvCxnSpPr>
        <xdr:spPr>
          <a:xfrm>
            <a:off x="36403502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5" name="Connecteur droit 11714"/>
          <xdr:cNvCxnSpPr/>
        </xdr:nvCxnSpPr>
        <xdr:spPr>
          <a:xfrm>
            <a:off x="34433923" y="3638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16" name="Connecteur droit 11715"/>
          <xdr:cNvCxnSpPr/>
        </xdr:nvCxnSpPr>
        <xdr:spPr>
          <a:xfrm>
            <a:off x="34433923" y="3638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17" name="Rectangle 11716"/>
          <xdr:cNvSpPr/>
        </xdr:nvSpPr>
        <xdr:spPr>
          <a:xfrm>
            <a:off x="34433923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11718" name="Rectangle 11717"/>
          <xdr:cNvSpPr/>
        </xdr:nvSpPr>
        <xdr:spPr>
          <a:xfrm>
            <a:off x="34433923" y="3638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11719" name="Connecteur droit 11718"/>
          <xdr:cNvCxnSpPr/>
        </xdr:nvCxnSpPr>
        <xdr:spPr>
          <a:xfrm>
            <a:off x="35157442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20" name="Rectangle 11719"/>
          <xdr:cNvSpPr/>
        </xdr:nvSpPr>
        <xdr:spPr>
          <a:xfrm>
            <a:off x="35157442" y="3638550"/>
            <a:ext cx="12460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39148</xdr:colOff>
      <xdr:row>15</xdr:row>
      <xdr:rowOff>0</xdr:rowOff>
    </xdr:from>
    <xdr:to>
      <xdr:col>34</xdr:col>
      <xdr:colOff>2008727</xdr:colOff>
      <xdr:row>15</xdr:row>
      <xdr:rowOff>171450</xdr:rowOff>
    </xdr:to>
    <xdr:grpSp>
      <xdr:nvGrpSpPr>
        <xdr:cNvPr id="11778" name="SprkR16C43Shape"/>
        <xdr:cNvGrpSpPr/>
      </xdr:nvGrpSpPr>
      <xdr:grpSpPr>
        <a:xfrm>
          <a:off x="25261348" y="2981325"/>
          <a:ext cx="1969579" cy="171450"/>
          <a:chOff x="34433923" y="2857500"/>
          <a:chExt cx="1969579" cy="171450"/>
        </a:xfrm>
      </xdr:grpSpPr>
      <xdr:cxnSp macro="">
        <xdr:nvCxnSpPr>
          <xdr:cNvPr id="11722" name="Connecteur droit 11721"/>
          <xdr:cNvCxnSpPr/>
        </xdr:nvCxnSpPr>
        <xdr:spPr>
          <a:xfrm>
            <a:off x="344339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3" name="Connecteur droit 11722"/>
          <xdr:cNvCxnSpPr/>
        </xdr:nvCxnSpPr>
        <xdr:spPr>
          <a:xfrm>
            <a:off x="344741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4" name="Connecteur droit 11723"/>
          <xdr:cNvCxnSpPr/>
        </xdr:nvCxnSpPr>
        <xdr:spPr>
          <a:xfrm>
            <a:off x="3451431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5" name="Connecteur droit 11724"/>
          <xdr:cNvCxnSpPr/>
        </xdr:nvCxnSpPr>
        <xdr:spPr>
          <a:xfrm>
            <a:off x="345545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6" name="Connecteur droit 11725"/>
          <xdr:cNvCxnSpPr/>
        </xdr:nvCxnSpPr>
        <xdr:spPr>
          <a:xfrm>
            <a:off x="34594704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7" name="Connecteur droit 11726"/>
          <xdr:cNvCxnSpPr/>
        </xdr:nvCxnSpPr>
        <xdr:spPr>
          <a:xfrm>
            <a:off x="346349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8" name="Connecteur droit 11727"/>
          <xdr:cNvCxnSpPr/>
        </xdr:nvCxnSpPr>
        <xdr:spPr>
          <a:xfrm>
            <a:off x="346750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29" name="Connecteur droit 11728"/>
          <xdr:cNvCxnSpPr/>
        </xdr:nvCxnSpPr>
        <xdr:spPr>
          <a:xfrm>
            <a:off x="3471529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0" name="Connecteur droit 11729"/>
          <xdr:cNvCxnSpPr/>
        </xdr:nvCxnSpPr>
        <xdr:spPr>
          <a:xfrm>
            <a:off x="347554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1" name="Connecteur droit 11730"/>
          <xdr:cNvCxnSpPr/>
        </xdr:nvCxnSpPr>
        <xdr:spPr>
          <a:xfrm>
            <a:off x="347956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2" name="Connecteur droit 11731"/>
          <xdr:cNvCxnSpPr/>
        </xdr:nvCxnSpPr>
        <xdr:spPr>
          <a:xfrm>
            <a:off x="348358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3" name="Connecteur droit 11732"/>
          <xdr:cNvCxnSpPr/>
        </xdr:nvCxnSpPr>
        <xdr:spPr>
          <a:xfrm>
            <a:off x="348760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4" name="Connecteur droit 11733"/>
          <xdr:cNvCxnSpPr/>
        </xdr:nvCxnSpPr>
        <xdr:spPr>
          <a:xfrm>
            <a:off x="349162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5" name="Connecteur droit 11734"/>
          <xdr:cNvCxnSpPr/>
        </xdr:nvCxnSpPr>
        <xdr:spPr>
          <a:xfrm>
            <a:off x="3495646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6" name="Connecteur droit 11735"/>
          <xdr:cNvCxnSpPr/>
        </xdr:nvCxnSpPr>
        <xdr:spPr>
          <a:xfrm>
            <a:off x="3499666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7" name="Connecteur droit 11736"/>
          <xdr:cNvCxnSpPr/>
        </xdr:nvCxnSpPr>
        <xdr:spPr>
          <a:xfrm>
            <a:off x="3503685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8" name="Connecteur droit 11737"/>
          <xdr:cNvCxnSpPr/>
        </xdr:nvCxnSpPr>
        <xdr:spPr>
          <a:xfrm>
            <a:off x="350770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39" name="Connecteur droit 11738"/>
          <xdr:cNvCxnSpPr/>
        </xdr:nvCxnSpPr>
        <xdr:spPr>
          <a:xfrm>
            <a:off x="3511724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0" name="Connecteur droit 11739"/>
          <xdr:cNvCxnSpPr/>
        </xdr:nvCxnSpPr>
        <xdr:spPr>
          <a:xfrm>
            <a:off x="3515744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1" name="Connecteur droit 11740"/>
          <xdr:cNvCxnSpPr/>
        </xdr:nvCxnSpPr>
        <xdr:spPr>
          <a:xfrm>
            <a:off x="3519763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2" name="Connecteur droit 11741"/>
          <xdr:cNvCxnSpPr/>
        </xdr:nvCxnSpPr>
        <xdr:spPr>
          <a:xfrm>
            <a:off x="3523783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3" name="Connecteur droit 11742"/>
          <xdr:cNvCxnSpPr/>
        </xdr:nvCxnSpPr>
        <xdr:spPr>
          <a:xfrm>
            <a:off x="3527803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4" name="Connecteur droit 11743"/>
          <xdr:cNvCxnSpPr/>
        </xdr:nvCxnSpPr>
        <xdr:spPr>
          <a:xfrm>
            <a:off x="353182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5" name="Connecteur droit 11744"/>
          <xdr:cNvCxnSpPr/>
        </xdr:nvCxnSpPr>
        <xdr:spPr>
          <a:xfrm>
            <a:off x="353584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6" name="Connecteur droit 11745"/>
          <xdr:cNvCxnSpPr/>
        </xdr:nvCxnSpPr>
        <xdr:spPr>
          <a:xfrm>
            <a:off x="35398615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7" name="Connecteur droit 11746"/>
          <xdr:cNvCxnSpPr/>
        </xdr:nvCxnSpPr>
        <xdr:spPr>
          <a:xfrm>
            <a:off x="3543881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8" name="Connecteur droit 11747"/>
          <xdr:cNvCxnSpPr/>
        </xdr:nvCxnSpPr>
        <xdr:spPr>
          <a:xfrm>
            <a:off x="354790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49" name="Connecteur droit 11748"/>
          <xdr:cNvCxnSpPr/>
        </xdr:nvCxnSpPr>
        <xdr:spPr>
          <a:xfrm>
            <a:off x="355192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0" name="Connecteur droit 11749"/>
          <xdr:cNvCxnSpPr/>
        </xdr:nvCxnSpPr>
        <xdr:spPr>
          <a:xfrm>
            <a:off x="3555939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1" name="Connecteur droit 11750"/>
          <xdr:cNvCxnSpPr/>
        </xdr:nvCxnSpPr>
        <xdr:spPr>
          <a:xfrm>
            <a:off x="3559959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2" name="Connecteur droit 11751"/>
          <xdr:cNvCxnSpPr/>
        </xdr:nvCxnSpPr>
        <xdr:spPr>
          <a:xfrm>
            <a:off x="3563978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3" name="Connecteur droit 11752"/>
          <xdr:cNvCxnSpPr/>
        </xdr:nvCxnSpPr>
        <xdr:spPr>
          <a:xfrm>
            <a:off x="356799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4" name="Connecteur droit 11753"/>
          <xdr:cNvCxnSpPr/>
        </xdr:nvCxnSpPr>
        <xdr:spPr>
          <a:xfrm>
            <a:off x="357201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5" name="Connecteur droit 11754"/>
          <xdr:cNvCxnSpPr/>
        </xdr:nvCxnSpPr>
        <xdr:spPr>
          <a:xfrm>
            <a:off x="357603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6" name="Connecteur droit 11755"/>
          <xdr:cNvCxnSpPr/>
        </xdr:nvCxnSpPr>
        <xdr:spPr>
          <a:xfrm>
            <a:off x="3580056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7" name="Connecteur droit 11756"/>
          <xdr:cNvCxnSpPr/>
        </xdr:nvCxnSpPr>
        <xdr:spPr>
          <a:xfrm>
            <a:off x="358407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8" name="Connecteur droit 11757"/>
          <xdr:cNvCxnSpPr/>
        </xdr:nvCxnSpPr>
        <xdr:spPr>
          <a:xfrm>
            <a:off x="3588096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59" name="Connecteur droit 11758"/>
          <xdr:cNvCxnSpPr/>
        </xdr:nvCxnSpPr>
        <xdr:spPr>
          <a:xfrm>
            <a:off x="35921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0" name="Connecteur droit 11759"/>
          <xdr:cNvCxnSpPr/>
        </xdr:nvCxnSpPr>
        <xdr:spPr>
          <a:xfrm>
            <a:off x="359613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1" name="Connecteur droit 11760"/>
          <xdr:cNvCxnSpPr/>
        </xdr:nvCxnSpPr>
        <xdr:spPr>
          <a:xfrm>
            <a:off x="36001548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2" name="Connecteur droit 11761"/>
          <xdr:cNvCxnSpPr/>
        </xdr:nvCxnSpPr>
        <xdr:spPr>
          <a:xfrm>
            <a:off x="360417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3" name="Connecteur droit 11762"/>
          <xdr:cNvCxnSpPr/>
        </xdr:nvCxnSpPr>
        <xdr:spPr>
          <a:xfrm>
            <a:off x="3608193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4" name="Connecteur droit 11763"/>
          <xdr:cNvCxnSpPr/>
        </xdr:nvCxnSpPr>
        <xdr:spPr>
          <a:xfrm>
            <a:off x="361221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5" name="Connecteur droit 11764"/>
          <xdr:cNvCxnSpPr/>
        </xdr:nvCxnSpPr>
        <xdr:spPr>
          <a:xfrm>
            <a:off x="361623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6" name="Connecteur droit 11765"/>
          <xdr:cNvCxnSpPr/>
        </xdr:nvCxnSpPr>
        <xdr:spPr>
          <a:xfrm>
            <a:off x="36202525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7" name="Connecteur droit 11766"/>
          <xdr:cNvCxnSpPr/>
        </xdr:nvCxnSpPr>
        <xdr:spPr>
          <a:xfrm>
            <a:off x="36242721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8" name="Connecteur droit 11767"/>
          <xdr:cNvCxnSpPr/>
        </xdr:nvCxnSpPr>
        <xdr:spPr>
          <a:xfrm>
            <a:off x="362829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69" name="Connecteur droit 11768"/>
          <xdr:cNvCxnSpPr/>
        </xdr:nvCxnSpPr>
        <xdr:spPr>
          <a:xfrm>
            <a:off x="3632311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0" name="Connecteur droit 11769"/>
          <xdr:cNvCxnSpPr/>
        </xdr:nvCxnSpPr>
        <xdr:spPr>
          <a:xfrm>
            <a:off x="363633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1" name="Connecteur droit 11770"/>
          <xdr:cNvCxnSpPr/>
        </xdr:nvCxnSpPr>
        <xdr:spPr>
          <a:xfrm>
            <a:off x="36403502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2" name="Connecteur droit 11771"/>
          <xdr:cNvCxnSpPr/>
        </xdr:nvCxnSpPr>
        <xdr:spPr>
          <a:xfrm>
            <a:off x="34433923" y="2876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73" name="Connecteur droit 11772"/>
          <xdr:cNvCxnSpPr/>
        </xdr:nvCxnSpPr>
        <xdr:spPr>
          <a:xfrm>
            <a:off x="34433923" y="2876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74" name="Rectangle 11773"/>
          <xdr:cNvSpPr/>
        </xdr:nvSpPr>
        <xdr:spPr>
          <a:xfrm>
            <a:off x="34433923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11775" name="Rectangle 11774"/>
          <xdr:cNvSpPr/>
        </xdr:nvSpPr>
        <xdr:spPr>
          <a:xfrm>
            <a:off x="34433923" y="2876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11776" name="Connecteur droit 11775"/>
          <xdr:cNvCxnSpPr/>
        </xdr:nvCxnSpPr>
        <xdr:spPr>
          <a:xfrm>
            <a:off x="34956465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777" name="Rectangle 11776"/>
          <xdr:cNvSpPr/>
        </xdr:nvSpPr>
        <xdr:spPr>
          <a:xfrm>
            <a:off x="34956465" y="2876550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34</xdr:col>
      <xdr:colOff>39148</xdr:colOff>
      <xdr:row>12</xdr:row>
      <xdr:rowOff>0</xdr:rowOff>
    </xdr:from>
    <xdr:to>
      <xdr:col>34</xdr:col>
      <xdr:colOff>2008727</xdr:colOff>
      <xdr:row>12</xdr:row>
      <xdr:rowOff>171450</xdr:rowOff>
    </xdr:to>
    <xdr:grpSp>
      <xdr:nvGrpSpPr>
        <xdr:cNvPr id="11835" name="SprkR13C43Shape"/>
        <xdr:cNvGrpSpPr/>
      </xdr:nvGrpSpPr>
      <xdr:grpSpPr>
        <a:xfrm>
          <a:off x="25261348" y="2409825"/>
          <a:ext cx="1969579" cy="171450"/>
          <a:chOff x="34433923" y="2286000"/>
          <a:chExt cx="1969579" cy="171450"/>
        </a:xfrm>
      </xdr:grpSpPr>
      <xdr:cxnSp macro="">
        <xdr:nvCxnSpPr>
          <xdr:cNvPr id="11779" name="Connecteur droit 11778"/>
          <xdr:cNvCxnSpPr/>
        </xdr:nvCxnSpPr>
        <xdr:spPr>
          <a:xfrm>
            <a:off x="344339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0" name="Connecteur droit 11779"/>
          <xdr:cNvCxnSpPr/>
        </xdr:nvCxnSpPr>
        <xdr:spPr>
          <a:xfrm>
            <a:off x="344741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1" name="Connecteur droit 11780"/>
          <xdr:cNvCxnSpPr/>
        </xdr:nvCxnSpPr>
        <xdr:spPr>
          <a:xfrm>
            <a:off x="3451431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2" name="Connecteur droit 11781"/>
          <xdr:cNvCxnSpPr/>
        </xdr:nvCxnSpPr>
        <xdr:spPr>
          <a:xfrm>
            <a:off x="345545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3" name="Connecteur droit 11782"/>
          <xdr:cNvCxnSpPr/>
        </xdr:nvCxnSpPr>
        <xdr:spPr>
          <a:xfrm>
            <a:off x="34594704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4" name="Connecteur droit 11783"/>
          <xdr:cNvCxnSpPr/>
        </xdr:nvCxnSpPr>
        <xdr:spPr>
          <a:xfrm>
            <a:off x="346349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5" name="Connecteur droit 11784"/>
          <xdr:cNvCxnSpPr/>
        </xdr:nvCxnSpPr>
        <xdr:spPr>
          <a:xfrm>
            <a:off x="346750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6" name="Connecteur droit 11785"/>
          <xdr:cNvCxnSpPr/>
        </xdr:nvCxnSpPr>
        <xdr:spPr>
          <a:xfrm>
            <a:off x="3471529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7" name="Connecteur droit 11786"/>
          <xdr:cNvCxnSpPr/>
        </xdr:nvCxnSpPr>
        <xdr:spPr>
          <a:xfrm>
            <a:off x="347554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8" name="Connecteur droit 11787"/>
          <xdr:cNvCxnSpPr/>
        </xdr:nvCxnSpPr>
        <xdr:spPr>
          <a:xfrm>
            <a:off x="347956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89" name="Connecteur droit 11788"/>
          <xdr:cNvCxnSpPr/>
        </xdr:nvCxnSpPr>
        <xdr:spPr>
          <a:xfrm>
            <a:off x="348358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0" name="Connecteur droit 11789"/>
          <xdr:cNvCxnSpPr/>
        </xdr:nvCxnSpPr>
        <xdr:spPr>
          <a:xfrm>
            <a:off x="348760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1" name="Connecteur droit 11790"/>
          <xdr:cNvCxnSpPr/>
        </xdr:nvCxnSpPr>
        <xdr:spPr>
          <a:xfrm>
            <a:off x="349162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2" name="Connecteur droit 11791"/>
          <xdr:cNvCxnSpPr/>
        </xdr:nvCxnSpPr>
        <xdr:spPr>
          <a:xfrm>
            <a:off x="3495646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3" name="Connecteur droit 11792"/>
          <xdr:cNvCxnSpPr/>
        </xdr:nvCxnSpPr>
        <xdr:spPr>
          <a:xfrm>
            <a:off x="3499666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4" name="Connecteur droit 11793"/>
          <xdr:cNvCxnSpPr/>
        </xdr:nvCxnSpPr>
        <xdr:spPr>
          <a:xfrm>
            <a:off x="3503685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5" name="Connecteur droit 11794"/>
          <xdr:cNvCxnSpPr/>
        </xdr:nvCxnSpPr>
        <xdr:spPr>
          <a:xfrm>
            <a:off x="350770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6" name="Connecteur droit 11795"/>
          <xdr:cNvCxnSpPr/>
        </xdr:nvCxnSpPr>
        <xdr:spPr>
          <a:xfrm>
            <a:off x="3511724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7" name="Connecteur droit 11796"/>
          <xdr:cNvCxnSpPr/>
        </xdr:nvCxnSpPr>
        <xdr:spPr>
          <a:xfrm>
            <a:off x="3515744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8" name="Connecteur droit 11797"/>
          <xdr:cNvCxnSpPr/>
        </xdr:nvCxnSpPr>
        <xdr:spPr>
          <a:xfrm>
            <a:off x="3519763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799" name="Connecteur droit 11798"/>
          <xdr:cNvCxnSpPr/>
        </xdr:nvCxnSpPr>
        <xdr:spPr>
          <a:xfrm>
            <a:off x="352378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0" name="Connecteur droit 11799"/>
          <xdr:cNvCxnSpPr/>
        </xdr:nvCxnSpPr>
        <xdr:spPr>
          <a:xfrm>
            <a:off x="3527803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1" name="Connecteur droit 11800"/>
          <xdr:cNvCxnSpPr/>
        </xdr:nvCxnSpPr>
        <xdr:spPr>
          <a:xfrm>
            <a:off x="353182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2" name="Connecteur droit 11801"/>
          <xdr:cNvCxnSpPr/>
        </xdr:nvCxnSpPr>
        <xdr:spPr>
          <a:xfrm>
            <a:off x="353584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3" name="Connecteur droit 11802"/>
          <xdr:cNvCxnSpPr/>
        </xdr:nvCxnSpPr>
        <xdr:spPr>
          <a:xfrm>
            <a:off x="35398615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4" name="Connecteur droit 11803"/>
          <xdr:cNvCxnSpPr/>
        </xdr:nvCxnSpPr>
        <xdr:spPr>
          <a:xfrm>
            <a:off x="3543881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5" name="Connecteur droit 11804"/>
          <xdr:cNvCxnSpPr/>
        </xdr:nvCxnSpPr>
        <xdr:spPr>
          <a:xfrm>
            <a:off x="354790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6" name="Connecteur droit 11805"/>
          <xdr:cNvCxnSpPr/>
        </xdr:nvCxnSpPr>
        <xdr:spPr>
          <a:xfrm>
            <a:off x="355192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7" name="Connecteur droit 11806"/>
          <xdr:cNvCxnSpPr/>
        </xdr:nvCxnSpPr>
        <xdr:spPr>
          <a:xfrm>
            <a:off x="3555939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8" name="Connecteur droit 11807"/>
          <xdr:cNvCxnSpPr/>
        </xdr:nvCxnSpPr>
        <xdr:spPr>
          <a:xfrm>
            <a:off x="3559959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09" name="Connecteur droit 11808"/>
          <xdr:cNvCxnSpPr/>
        </xdr:nvCxnSpPr>
        <xdr:spPr>
          <a:xfrm>
            <a:off x="3563978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0" name="Connecteur droit 11809"/>
          <xdr:cNvCxnSpPr/>
        </xdr:nvCxnSpPr>
        <xdr:spPr>
          <a:xfrm>
            <a:off x="356799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1" name="Connecteur droit 11810"/>
          <xdr:cNvCxnSpPr/>
        </xdr:nvCxnSpPr>
        <xdr:spPr>
          <a:xfrm>
            <a:off x="357201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2" name="Connecteur droit 11811"/>
          <xdr:cNvCxnSpPr/>
        </xdr:nvCxnSpPr>
        <xdr:spPr>
          <a:xfrm>
            <a:off x="357603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3" name="Connecteur droit 11812"/>
          <xdr:cNvCxnSpPr/>
        </xdr:nvCxnSpPr>
        <xdr:spPr>
          <a:xfrm>
            <a:off x="3580056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4" name="Connecteur droit 11813"/>
          <xdr:cNvCxnSpPr/>
        </xdr:nvCxnSpPr>
        <xdr:spPr>
          <a:xfrm>
            <a:off x="358407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5" name="Connecteur droit 11814"/>
          <xdr:cNvCxnSpPr/>
        </xdr:nvCxnSpPr>
        <xdr:spPr>
          <a:xfrm>
            <a:off x="3588096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6" name="Connecteur droit 11815"/>
          <xdr:cNvCxnSpPr/>
        </xdr:nvCxnSpPr>
        <xdr:spPr>
          <a:xfrm>
            <a:off x="35921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7" name="Connecteur droit 11816"/>
          <xdr:cNvCxnSpPr/>
        </xdr:nvCxnSpPr>
        <xdr:spPr>
          <a:xfrm>
            <a:off x="359613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8" name="Connecteur droit 11817"/>
          <xdr:cNvCxnSpPr/>
        </xdr:nvCxnSpPr>
        <xdr:spPr>
          <a:xfrm>
            <a:off x="36001548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19" name="Connecteur droit 11818"/>
          <xdr:cNvCxnSpPr/>
        </xdr:nvCxnSpPr>
        <xdr:spPr>
          <a:xfrm>
            <a:off x="360417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0" name="Connecteur droit 11819"/>
          <xdr:cNvCxnSpPr/>
        </xdr:nvCxnSpPr>
        <xdr:spPr>
          <a:xfrm>
            <a:off x="3608193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1" name="Connecteur droit 11820"/>
          <xdr:cNvCxnSpPr/>
        </xdr:nvCxnSpPr>
        <xdr:spPr>
          <a:xfrm>
            <a:off x="361221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2" name="Connecteur droit 11821"/>
          <xdr:cNvCxnSpPr/>
        </xdr:nvCxnSpPr>
        <xdr:spPr>
          <a:xfrm>
            <a:off x="361623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3" name="Connecteur droit 11822"/>
          <xdr:cNvCxnSpPr/>
        </xdr:nvCxnSpPr>
        <xdr:spPr>
          <a:xfrm>
            <a:off x="36202525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4" name="Connecteur droit 11823"/>
          <xdr:cNvCxnSpPr/>
        </xdr:nvCxnSpPr>
        <xdr:spPr>
          <a:xfrm>
            <a:off x="3624272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5" name="Connecteur droit 11824"/>
          <xdr:cNvCxnSpPr/>
        </xdr:nvCxnSpPr>
        <xdr:spPr>
          <a:xfrm>
            <a:off x="362829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6" name="Connecteur droit 11825"/>
          <xdr:cNvCxnSpPr/>
        </xdr:nvCxnSpPr>
        <xdr:spPr>
          <a:xfrm>
            <a:off x="3632311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7" name="Connecteur droit 11826"/>
          <xdr:cNvCxnSpPr/>
        </xdr:nvCxnSpPr>
        <xdr:spPr>
          <a:xfrm>
            <a:off x="363633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8" name="Connecteur droit 11827"/>
          <xdr:cNvCxnSpPr/>
        </xdr:nvCxnSpPr>
        <xdr:spPr>
          <a:xfrm>
            <a:off x="36403502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29" name="Connecteur droit 11828"/>
          <xdr:cNvCxnSpPr/>
        </xdr:nvCxnSpPr>
        <xdr:spPr>
          <a:xfrm>
            <a:off x="34433923" y="2305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0" name="Connecteur droit 11829"/>
          <xdr:cNvCxnSpPr/>
        </xdr:nvCxnSpPr>
        <xdr:spPr>
          <a:xfrm>
            <a:off x="34433923" y="2305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31" name="Rectangle 11830"/>
          <xdr:cNvSpPr/>
        </xdr:nvSpPr>
        <xdr:spPr>
          <a:xfrm>
            <a:off x="34433923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11832" name="Rectangle 11831"/>
          <xdr:cNvSpPr/>
        </xdr:nvSpPr>
        <xdr:spPr>
          <a:xfrm>
            <a:off x="34433923" y="2305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11833" name="Connecteur droit 11832"/>
          <xdr:cNvCxnSpPr/>
        </xdr:nvCxnSpPr>
        <xdr:spPr>
          <a:xfrm>
            <a:off x="35398615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34" name="Rectangle 11833"/>
          <xdr:cNvSpPr/>
        </xdr:nvSpPr>
        <xdr:spPr>
          <a:xfrm>
            <a:off x="34433923" y="2305050"/>
            <a:ext cx="9491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34</xdr:col>
      <xdr:colOff>39148</xdr:colOff>
      <xdr:row>9</xdr:row>
      <xdr:rowOff>0</xdr:rowOff>
    </xdr:from>
    <xdr:to>
      <xdr:col>34</xdr:col>
      <xdr:colOff>2008727</xdr:colOff>
      <xdr:row>9</xdr:row>
      <xdr:rowOff>171450</xdr:rowOff>
    </xdr:to>
    <xdr:grpSp>
      <xdr:nvGrpSpPr>
        <xdr:cNvPr id="11892" name="SprkR10C43Shape"/>
        <xdr:cNvGrpSpPr/>
      </xdr:nvGrpSpPr>
      <xdr:grpSpPr>
        <a:xfrm>
          <a:off x="25261348" y="1838325"/>
          <a:ext cx="1969579" cy="171450"/>
          <a:chOff x="34433923" y="1714500"/>
          <a:chExt cx="1969579" cy="171450"/>
        </a:xfrm>
      </xdr:grpSpPr>
      <xdr:cxnSp macro="">
        <xdr:nvCxnSpPr>
          <xdr:cNvPr id="11836" name="Connecteur droit 11835"/>
          <xdr:cNvCxnSpPr/>
        </xdr:nvCxnSpPr>
        <xdr:spPr>
          <a:xfrm>
            <a:off x="344339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7" name="Connecteur droit 11836"/>
          <xdr:cNvCxnSpPr/>
        </xdr:nvCxnSpPr>
        <xdr:spPr>
          <a:xfrm>
            <a:off x="344741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8" name="Connecteur droit 11837"/>
          <xdr:cNvCxnSpPr/>
        </xdr:nvCxnSpPr>
        <xdr:spPr>
          <a:xfrm>
            <a:off x="3451431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39" name="Connecteur droit 11838"/>
          <xdr:cNvCxnSpPr/>
        </xdr:nvCxnSpPr>
        <xdr:spPr>
          <a:xfrm>
            <a:off x="345545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0" name="Connecteur droit 11839"/>
          <xdr:cNvCxnSpPr/>
        </xdr:nvCxnSpPr>
        <xdr:spPr>
          <a:xfrm>
            <a:off x="34594704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1" name="Connecteur droit 11840"/>
          <xdr:cNvCxnSpPr/>
        </xdr:nvCxnSpPr>
        <xdr:spPr>
          <a:xfrm>
            <a:off x="346349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2" name="Connecteur droit 11841"/>
          <xdr:cNvCxnSpPr/>
        </xdr:nvCxnSpPr>
        <xdr:spPr>
          <a:xfrm>
            <a:off x="346750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3" name="Connecteur droit 11842"/>
          <xdr:cNvCxnSpPr/>
        </xdr:nvCxnSpPr>
        <xdr:spPr>
          <a:xfrm>
            <a:off x="3471529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4" name="Connecteur droit 11843"/>
          <xdr:cNvCxnSpPr/>
        </xdr:nvCxnSpPr>
        <xdr:spPr>
          <a:xfrm>
            <a:off x="347554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5" name="Connecteur droit 11844"/>
          <xdr:cNvCxnSpPr/>
        </xdr:nvCxnSpPr>
        <xdr:spPr>
          <a:xfrm>
            <a:off x="347956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6" name="Connecteur droit 11845"/>
          <xdr:cNvCxnSpPr/>
        </xdr:nvCxnSpPr>
        <xdr:spPr>
          <a:xfrm>
            <a:off x="348358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7" name="Connecteur droit 11846"/>
          <xdr:cNvCxnSpPr/>
        </xdr:nvCxnSpPr>
        <xdr:spPr>
          <a:xfrm>
            <a:off x="348760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8" name="Connecteur droit 11847"/>
          <xdr:cNvCxnSpPr/>
        </xdr:nvCxnSpPr>
        <xdr:spPr>
          <a:xfrm>
            <a:off x="349162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49" name="Connecteur droit 11848"/>
          <xdr:cNvCxnSpPr/>
        </xdr:nvCxnSpPr>
        <xdr:spPr>
          <a:xfrm>
            <a:off x="3495646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0" name="Connecteur droit 11849"/>
          <xdr:cNvCxnSpPr/>
        </xdr:nvCxnSpPr>
        <xdr:spPr>
          <a:xfrm>
            <a:off x="3499666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1" name="Connecteur droit 11850"/>
          <xdr:cNvCxnSpPr/>
        </xdr:nvCxnSpPr>
        <xdr:spPr>
          <a:xfrm>
            <a:off x="3503685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2" name="Connecteur droit 11851"/>
          <xdr:cNvCxnSpPr/>
        </xdr:nvCxnSpPr>
        <xdr:spPr>
          <a:xfrm>
            <a:off x="350770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3" name="Connecteur droit 11852"/>
          <xdr:cNvCxnSpPr/>
        </xdr:nvCxnSpPr>
        <xdr:spPr>
          <a:xfrm>
            <a:off x="3511724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4" name="Connecteur droit 11853"/>
          <xdr:cNvCxnSpPr/>
        </xdr:nvCxnSpPr>
        <xdr:spPr>
          <a:xfrm>
            <a:off x="3515744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5" name="Connecteur droit 11854"/>
          <xdr:cNvCxnSpPr/>
        </xdr:nvCxnSpPr>
        <xdr:spPr>
          <a:xfrm>
            <a:off x="3519763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6" name="Connecteur droit 11855"/>
          <xdr:cNvCxnSpPr/>
        </xdr:nvCxnSpPr>
        <xdr:spPr>
          <a:xfrm>
            <a:off x="3523783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7" name="Connecteur droit 11856"/>
          <xdr:cNvCxnSpPr/>
        </xdr:nvCxnSpPr>
        <xdr:spPr>
          <a:xfrm>
            <a:off x="3527803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8" name="Connecteur droit 11857"/>
          <xdr:cNvCxnSpPr/>
        </xdr:nvCxnSpPr>
        <xdr:spPr>
          <a:xfrm>
            <a:off x="353182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59" name="Connecteur droit 11858"/>
          <xdr:cNvCxnSpPr/>
        </xdr:nvCxnSpPr>
        <xdr:spPr>
          <a:xfrm>
            <a:off x="353584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0" name="Connecteur droit 11859"/>
          <xdr:cNvCxnSpPr/>
        </xdr:nvCxnSpPr>
        <xdr:spPr>
          <a:xfrm>
            <a:off x="35398615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1" name="Connecteur droit 11860"/>
          <xdr:cNvCxnSpPr/>
        </xdr:nvCxnSpPr>
        <xdr:spPr>
          <a:xfrm>
            <a:off x="3543881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2" name="Connecteur droit 11861"/>
          <xdr:cNvCxnSpPr/>
        </xdr:nvCxnSpPr>
        <xdr:spPr>
          <a:xfrm>
            <a:off x="354790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3" name="Connecteur droit 11862"/>
          <xdr:cNvCxnSpPr/>
        </xdr:nvCxnSpPr>
        <xdr:spPr>
          <a:xfrm>
            <a:off x="355192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4" name="Connecteur droit 11863"/>
          <xdr:cNvCxnSpPr/>
        </xdr:nvCxnSpPr>
        <xdr:spPr>
          <a:xfrm>
            <a:off x="3555939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5" name="Connecteur droit 11864"/>
          <xdr:cNvCxnSpPr/>
        </xdr:nvCxnSpPr>
        <xdr:spPr>
          <a:xfrm>
            <a:off x="3559959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6" name="Connecteur droit 11865"/>
          <xdr:cNvCxnSpPr/>
        </xdr:nvCxnSpPr>
        <xdr:spPr>
          <a:xfrm>
            <a:off x="3563978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7" name="Connecteur droit 11866"/>
          <xdr:cNvCxnSpPr/>
        </xdr:nvCxnSpPr>
        <xdr:spPr>
          <a:xfrm>
            <a:off x="356799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8" name="Connecteur droit 11867"/>
          <xdr:cNvCxnSpPr/>
        </xdr:nvCxnSpPr>
        <xdr:spPr>
          <a:xfrm>
            <a:off x="357201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69" name="Connecteur droit 11868"/>
          <xdr:cNvCxnSpPr/>
        </xdr:nvCxnSpPr>
        <xdr:spPr>
          <a:xfrm>
            <a:off x="357603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0" name="Connecteur droit 11869"/>
          <xdr:cNvCxnSpPr/>
        </xdr:nvCxnSpPr>
        <xdr:spPr>
          <a:xfrm>
            <a:off x="3580056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1" name="Connecteur droit 11870"/>
          <xdr:cNvCxnSpPr/>
        </xdr:nvCxnSpPr>
        <xdr:spPr>
          <a:xfrm>
            <a:off x="358407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2" name="Connecteur droit 11871"/>
          <xdr:cNvCxnSpPr/>
        </xdr:nvCxnSpPr>
        <xdr:spPr>
          <a:xfrm>
            <a:off x="3588096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3" name="Connecteur droit 11872"/>
          <xdr:cNvCxnSpPr/>
        </xdr:nvCxnSpPr>
        <xdr:spPr>
          <a:xfrm>
            <a:off x="35921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4" name="Connecteur droit 11873"/>
          <xdr:cNvCxnSpPr/>
        </xdr:nvCxnSpPr>
        <xdr:spPr>
          <a:xfrm>
            <a:off x="359613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5" name="Connecteur droit 11874"/>
          <xdr:cNvCxnSpPr/>
        </xdr:nvCxnSpPr>
        <xdr:spPr>
          <a:xfrm>
            <a:off x="36001548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6" name="Connecteur droit 11875"/>
          <xdr:cNvCxnSpPr/>
        </xdr:nvCxnSpPr>
        <xdr:spPr>
          <a:xfrm>
            <a:off x="360417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7" name="Connecteur droit 11876"/>
          <xdr:cNvCxnSpPr/>
        </xdr:nvCxnSpPr>
        <xdr:spPr>
          <a:xfrm>
            <a:off x="3608193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8" name="Connecteur droit 11877"/>
          <xdr:cNvCxnSpPr/>
        </xdr:nvCxnSpPr>
        <xdr:spPr>
          <a:xfrm>
            <a:off x="361221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79" name="Connecteur droit 11878"/>
          <xdr:cNvCxnSpPr/>
        </xdr:nvCxnSpPr>
        <xdr:spPr>
          <a:xfrm>
            <a:off x="361623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0" name="Connecteur droit 11879"/>
          <xdr:cNvCxnSpPr/>
        </xdr:nvCxnSpPr>
        <xdr:spPr>
          <a:xfrm>
            <a:off x="36202525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1" name="Connecteur droit 11880"/>
          <xdr:cNvCxnSpPr/>
        </xdr:nvCxnSpPr>
        <xdr:spPr>
          <a:xfrm>
            <a:off x="36242721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2" name="Connecteur droit 11881"/>
          <xdr:cNvCxnSpPr/>
        </xdr:nvCxnSpPr>
        <xdr:spPr>
          <a:xfrm>
            <a:off x="362829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3" name="Connecteur droit 11882"/>
          <xdr:cNvCxnSpPr/>
        </xdr:nvCxnSpPr>
        <xdr:spPr>
          <a:xfrm>
            <a:off x="3632311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4" name="Connecteur droit 11883"/>
          <xdr:cNvCxnSpPr/>
        </xdr:nvCxnSpPr>
        <xdr:spPr>
          <a:xfrm>
            <a:off x="363633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5" name="Connecteur droit 11884"/>
          <xdr:cNvCxnSpPr/>
        </xdr:nvCxnSpPr>
        <xdr:spPr>
          <a:xfrm>
            <a:off x="36403502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6" name="Connecteur droit 11885"/>
          <xdr:cNvCxnSpPr/>
        </xdr:nvCxnSpPr>
        <xdr:spPr>
          <a:xfrm>
            <a:off x="34433923" y="1733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87" name="Connecteur droit 11886"/>
          <xdr:cNvCxnSpPr/>
        </xdr:nvCxnSpPr>
        <xdr:spPr>
          <a:xfrm>
            <a:off x="34433923" y="1733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88" name="Rectangle 11887"/>
          <xdr:cNvSpPr/>
        </xdr:nvSpPr>
        <xdr:spPr>
          <a:xfrm>
            <a:off x="34433923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11889" name="Rectangle 11888"/>
          <xdr:cNvSpPr/>
        </xdr:nvSpPr>
        <xdr:spPr>
          <a:xfrm>
            <a:off x="34433923" y="1733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11890" name="Connecteur droit 11889"/>
          <xdr:cNvCxnSpPr/>
        </xdr:nvCxnSpPr>
        <xdr:spPr>
          <a:xfrm>
            <a:off x="34956465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91" name="Rectangle 11890"/>
          <xdr:cNvSpPr/>
        </xdr:nvSpPr>
        <xdr:spPr>
          <a:xfrm>
            <a:off x="34956465" y="1733550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39148</xdr:colOff>
      <xdr:row>6</xdr:row>
      <xdr:rowOff>0</xdr:rowOff>
    </xdr:from>
    <xdr:to>
      <xdr:col>34</xdr:col>
      <xdr:colOff>2008727</xdr:colOff>
      <xdr:row>6</xdr:row>
      <xdr:rowOff>171450</xdr:rowOff>
    </xdr:to>
    <xdr:grpSp>
      <xdr:nvGrpSpPr>
        <xdr:cNvPr id="11949" name="SprkR7C43Shape"/>
        <xdr:cNvGrpSpPr/>
      </xdr:nvGrpSpPr>
      <xdr:grpSpPr>
        <a:xfrm>
          <a:off x="25261348" y="1266825"/>
          <a:ext cx="1969579" cy="171450"/>
          <a:chOff x="34433923" y="1143000"/>
          <a:chExt cx="1969579" cy="171450"/>
        </a:xfrm>
      </xdr:grpSpPr>
      <xdr:cxnSp macro="">
        <xdr:nvCxnSpPr>
          <xdr:cNvPr id="11893" name="Connecteur droit 11892"/>
          <xdr:cNvCxnSpPr/>
        </xdr:nvCxnSpPr>
        <xdr:spPr>
          <a:xfrm>
            <a:off x="344339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4" name="Connecteur droit 11893"/>
          <xdr:cNvCxnSpPr/>
        </xdr:nvCxnSpPr>
        <xdr:spPr>
          <a:xfrm>
            <a:off x="344741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5" name="Connecteur droit 11894"/>
          <xdr:cNvCxnSpPr/>
        </xdr:nvCxnSpPr>
        <xdr:spPr>
          <a:xfrm>
            <a:off x="3451431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6" name="Connecteur droit 11895"/>
          <xdr:cNvCxnSpPr/>
        </xdr:nvCxnSpPr>
        <xdr:spPr>
          <a:xfrm>
            <a:off x="345545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7" name="Connecteur droit 11896"/>
          <xdr:cNvCxnSpPr/>
        </xdr:nvCxnSpPr>
        <xdr:spPr>
          <a:xfrm>
            <a:off x="34594704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8" name="Connecteur droit 11897"/>
          <xdr:cNvCxnSpPr/>
        </xdr:nvCxnSpPr>
        <xdr:spPr>
          <a:xfrm>
            <a:off x="346349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899" name="Connecteur droit 11898"/>
          <xdr:cNvCxnSpPr/>
        </xdr:nvCxnSpPr>
        <xdr:spPr>
          <a:xfrm>
            <a:off x="346750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0" name="Connecteur droit 11899"/>
          <xdr:cNvCxnSpPr/>
        </xdr:nvCxnSpPr>
        <xdr:spPr>
          <a:xfrm>
            <a:off x="3471529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1" name="Connecteur droit 11900"/>
          <xdr:cNvCxnSpPr/>
        </xdr:nvCxnSpPr>
        <xdr:spPr>
          <a:xfrm>
            <a:off x="347554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2" name="Connecteur droit 11901"/>
          <xdr:cNvCxnSpPr/>
        </xdr:nvCxnSpPr>
        <xdr:spPr>
          <a:xfrm>
            <a:off x="347956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3" name="Connecteur droit 11902"/>
          <xdr:cNvCxnSpPr/>
        </xdr:nvCxnSpPr>
        <xdr:spPr>
          <a:xfrm>
            <a:off x="348358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4" name="Connecteur droit 11903"/>
          <xdr:cNvCxnSpPr/>
        </xdr:nvCxnSpPr>
        <xdr:spPr>
          <a:xfrm>
            <a:off x="348760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5" name="Connecteur droit 11904"/>
          <xdr:cNvCxnSpPr/>
        </xdr:nvCxnSpPr>
        <xdr:spPr>
          <a:xfrm>
            <a:off x="349162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6" name="Connecteur droit 11905"/>
          <xdr:cNvCxnSpPr/>
        </xdr:nvCxnSpPr>
        <xdr:spPr>
          <a:xfrm>
            <a:off x="3495646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7" name="Connecteur droit 11906"/>
          <xdr:cNvCxnSpPr/>
        </xdr:nvCxnSpPr>
        <xdr:spPr>
          <a:xfrm>
            <a:off x="3499666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8" name="Connecteur droit 11907"/>
          <xdr:cNvCxnSpPr/>
        </xdr:nvCxnSpPr>
        <xdr:spPr>
          <a:xfrm>
            <a:off x="3503685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09" name="Connecteur droit 11908"/>
          <xdr:cNvCxnSpPr/>
        </xdr:nvCxnSpPr>
        <xdr:spPr>
          <a:xfrm>
            <a:off x="350770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0" name="Connecteur droit 11909"/>
          <xdr:cNvCxnSpPr/>
        </xdr:nvCxnSpPr>
        <xdr:spPr>
          <a:xfrm>
            <a:off x="3511724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1" name="Connecteur droit 11910"/>
          <xdr:cNvCxnSpPr/>
        </xdr:nvCxnSpPr>
        <xdr:spPr>
          <a:xfrm>
            <a:off x="3515744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2" name="Connecteur droit 11911"/>
          <xdr:cNvCxnSpPr/>
        </xdr:nvCxnSpPr>
        <xdr:spPr>
          <a:xfrm>
            <a:off x="3519763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3" name="Connecteur droit 11912"/>
          <xdr:cNvCxnSpPr/>
        </xdr:nvCxnSpPr>
        <xdr:spPr>
          <a:xfrm>
            <a:off x="3523783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4" name="Connecteur droit 11913"/>
          <xdr:cNvCxnSpPr/>
        </xdr:nvCxnSpPr>
        <xdr:spPr>
          <a:xfrm>
            <a:off x="3527803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5" name="Connecteur droit 11914"/>
          <xdr:cNvCxnSpPr/>
        </xdr:nvCxnSpPr>
        <xdr:spPr>
          <a:xfrm>
            <a:off x="353182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6" name="Connecteur droit 11915"/>
          <xdr:cNvCxnSpPr/>
        </xdr:nvCxnSpPr>
        <xdr:spPr>
          <a:xfrm>
            <a:off x="353584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7" name="Connecteur droit 11916"/>
          <xdr:cNvCxnSpPr/>
        </xdr:nvCxnSpPr>
        <xdr:spPr>
          <a:xfrm>
            <a:off x="35398615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8" name="Connecteur droit 11917"/>
          <xdr:cNvCxnSpPr/>
        </xdr:nvCxnSpPr>
        <xdr:spPr>
          <a:xfrm>
            <a:off x="3543881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19" name="Connecteur droit 11918"/>
          <xdr:cNvCxnSpPr/>
        </xdr:nvCxnSpPr>
        <xdr:spPr>
          <a:xfrm>
            <a:off x="354790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0" name="Connecteur droit 11919"/>
          <xdr:cNvCxnSpPr/>
        </xdr:nvCxnSpPr>
        <xdr:spPr>
          <a:xfrm>
            <a:off x="355192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1" name="Connecteur droit 11920"/>
          <xdr:cNvCxnSpPr/>
        </xdr:nvCxnSpPr>
        <xdr:spPr>
          <a:xfrm>
            <a:off x="3555939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2" name="Connecteur droit 11921"/>
          <xdr:cNvCxnSpPr/>
        </xdr:nvCxnSpPr>
        <xdr:spPr>
          <a:xfrm>
            <a:off x="3559959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3" name="Connecteur droit 11922"/>
          <xdr:cNvCxnSpPr/>
        </xdr:nvCxnSpPr>
        <xdr:spPr>
          <a:xfrm>
            <a:off x="3563978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4" name="Connecteur droit 11923"/>
          <xdr:cNvCxnSpPr/>
        </xdr:nvCxnSpPr>
        <xdr:spPr>
          <a:xfrm>
            <a:off x="356799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5" name="Connecteur droit 11924"/>
          <xdr:cNvCxnSpPr/>
        </xdr:nvCxnSpPr>
        <xdr:spPr>
          <a:xfrm>
            <a:off x="357201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6" name="Connecteur droit 11925"/>
          <xdr:cNvCxnSpPr/>
        </xdr:nvCxnSpPr>
        <xdr:spPr>
          <a:xfrm>
            <a:off x="357603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7" name="Connecteur droit 11926"/>
          <xdr:cNvCxnSpPr/>
        </xdr:nvCxnSpPr>
        <xdr:spPr>
          <a:xfrm>
            <a:off x="3580056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8" name="Connecteur droit 11927"/>
          <xdr:cNvCxnSpPr/>
        </xdr:nvCxnSpPr>
        <xdr:spPr>
          <a:xfrm>
            <a:off x="358407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29" name="Connecteur droit 11928"/>
          <xdr:cNvCxnSpPr/>
        </xdr:nvCxnSpPr>
        <xdr:spPr>
          <a:xfrm>
            <a:off x="3588096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0" name="Connecteur droit 11929"/>
          <xdr:cNvCxnSpPr/>
        </xdr:nvCxnSpPr>
        <xdr:spPr>
          <a:xfrm>
            <a:off x="35921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1" name="Connecteur droit 11930"/>
          <xdr:cNvCxnSpPr/>
        </xdr:nvCxnSpPr>
        <xdr:spPr>
          <a:xfrm>
            <a:off x="359613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2" name="Connecteur droit 11931"/>
          <xdr:cNvCxnSpPr/>
        </xdr:nvCxnSpPr>
        <xdr:spPr>
          <a:xfrm>
            <a:off x="36001548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3" name="Connecteur droit 11932"/>
          <xdr:cNvCxnSpPr/>
        </xdr:nvCxnSpPr>
        <xdr:spPr>
          <a:xfrm>
            <a:off x="360417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4" name="Connecteur droit 11933"/>
          <xdr:cNvCxnSpPr/>
        </xdr:nvCxnSpPr>
        <xdr:spPr>
          <a:xfrm>
            <a:off x="3608193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5" name="Connecteur droit 11934"/>
          <xdr:cNvCxnSpPr/>
        </xdr:nvCxnSpPr>
        <xdr:spPr>
          <a:xfrm>
            <a:off x="361221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6" name="Connecteur droit 11935"/>
          <xdr:cNvCxnSpPr/>
        </xdr:nvCxnSpPr>
        <xdr:spPr>
          <a:xfrm>
            <a:off x="361623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7" name="Connecteur droit 11936"/>
          <xdr:cNvCxnSpPr/>
        </xdr:nvCxnSpPr>
        <xdr:spPr>
          <a:xfrm>
            <a:off x="36202525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8" name="Connecteur droit 11937"/>
          <xdr:cNvCxnSpPr/>
        </xdr:nvCxnSpPr>
        <xdr:spPr>
          <a:xfrm>
            <a:off x="36242721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39" name="Connecteur droit 11938"/>
          <xdr:cNvCxnSpPr/>
        </xdr:nvCxnSpPr>
        <xdr:spPr>
          <a:xfrm>
            <a:off x="362829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0" name="Connecteur droit 11939"/>
          <xdr:cNvCxnSpPr/>
        </xdr:nvCxnSpPr>
        <xdr:spPr>
          <a:xfrm>
            <a:off x="3632311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1" name="Connecteur droit 11940"/>
          <xdr:cNvCxnSpPr/>
        </xdr:nvCxnSpPr>
        <xdr:spPr>
          <a:xfrm>
            <a:off x="363633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2" name="Connecteur droit 11941"/>
          <xdr:cNvCxnSpPr/>
        </xdr:nvCxnSpPr>
        <xdr:spPr>
          <a:xfrm>
            <a:off x="36403502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3" name="Connecteur droit 11942"/>
          <xdr:cNvCxnSpPr/>
        </xdr:nvCxnSpPr>
        <xdr:spPr>
          <a:xfrm>
            <a:off x="34433923" y="11620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44" name="Connecteur droit 11943"/>
          <xdr:cNvCxnSpPr/>
        </xdr:nvCxnSpPr>
        <xdr:spPr>
          <a:xfrm>
            <a:off x="34433923" y="11620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45" name="Rectangle 11944"/>
          <xdr:cNvSpPr/>
        </xdr:nvSpPr>
        <xdr:spPr>
          <a:xfrm>
            <a:off x="34433923" y="1162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11946" name="Rectangle 11945"/>
          <xdr:cNvSpPr/>
        </xdr:nvSpPr>
        <xdr:spPr>
          <a:xfrm>
            <a:off x="34433923" y="11620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11947" name="Connecteur droit 11946"/>
          <xdr:cNvCxnSpPr/>
        </xdr:nvCxnSpPr>
        <xdr:spPr>
          <a:xfrm>
            <a:off x="35519202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948" name="Rectangle 11947"/>
          <xdr:cNvSpPr/>
        </xdr:nvSpPr>
        <xdr:spPr>
          <a:xfrm>
            <a:off x="34433923" y="1162050"/>
            <a:ext cx="10825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34</xdr:col>
      <xdr:colOff>39148</xdr:colOff>
      <xdr:row>3</xdr:row>
      <xdr:rowOff>0</xdr:rowOff>
    </xdr:from>
    <xdr:to>
      <xdr:col>34</xdr:col>
      <xdr:colOff>2008727</xdr:colOff>
      <xdr:row>3</xdr:row>
      <xdr:rowOff>171450</xdr:rowOff>
    </xdr:to>
    <xdr:grpSp>
      <xdr:nvGrpSpPr>
        <xdr:cNvPr id="12006" name="SprkR4C43Shape"/>
        <xdr:cNvGrpSpPr/>
      </xdr:nvGrpSpPr>
      <xdr:grpSpPr>
        <a:xfrm>
          <a:off x="25261348" y="581025"/>
          <a:ext cx="1969579" cy="171450"/>
          <a:chOff x="34433923" y="571500"/>
          <a:chExt cx="1969579" cy="171450"/>
        </a:xfrm>
      </xdr:grpSpPr>
      <xdr:cxnSp macro="">
        <xdr:nvCxnSpPr>
          <xdr:cNvPr id="11950" name="Connecteur droit 11949"/>
          <xdr:cNvCxnSpPr/>
        </xdr:nvCxnSpPr>
        <xdr:spPr>
          <a:xfrm>
            <a:off x="344339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1" name="Connecteur droit 11950"/>
          <xdr:cNvCxnSpPr/>
        </xdr:nvCxnSpPr>
        <xdr:spPr>
          <a:xfrm>
            <a:off x="344741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2" name="Connecteur droit 11951"/>
          <xdr:cNvCxnSpPr/>
        </xdr:nvCxnSpPr>
        <xdr:spPr>
          <a:xfrm>
            <a:off x="3451431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3" name="Connecteur droit 11952"/>
          <xdr:cNvCxnSpPr/>
        </xdr:nvCxnSpPr>
        <xdr:spPr>
          <a:xfrm>
            <a:off x="345545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4" name="Connecteur droit 11953"/>
          <xdr:cNvCxnSpPr/>
        </xdr:nvCxnSpPr>
        <xdr:spPr>
          <a:xfrm>
            <a:off x="34594704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5" name="Connecteur droit 11954"/>
          <xdr:cNvCxnSpPr/>
        </xdr:nvCxnSpPr>
        <xdr:spPr>
          <a:xfrm>
            <a:off x="346349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6" name="Connecteur droit 11955"/>
          <xdr:cNvCxnSpPr/>
        </xdr:nvCxnSpPr>
        <xdr:spPr>
          <a:xfrm>
            <a:off x="346750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7" name="Connecteur droit 11956"/>
          <xdr:cNvCxnSpPr/>
        </xdr:nvCxnSpPr>
        <xdr:spPr>
          <a:xfrm>
            <a:off x="3471529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8" name="Connecteur droit 11957"/>
          <xdr:cNvCxnSpPr/>
        </xdr:nvCxnSpPr>
        <xdr:spPr>
          <a:xfrm>
            <a:off x="347554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59" name="Connecteur droit 11958"/>
          <xdr:cNvCxnSpPr/>
        </xdr:nvCxnSpPr>
        <xdr:spPr>
          <a:xfrm>
            <a:off x="347956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0" name="Connecteur droit 11959"/>
          <xdr:cNvCxnSpPr/>
        </xdr:nvCxnSpPr>
        <xdr:spPr>
          <a:xfrm>
            <a:off x="348358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1" name="Connecteur droit 11960"/>
          <xdr:cNvCxnSpPr/>
        </xdr:nvCxnSpPr>
        <xdr:spPr>
          <a:xfrm>
            <a:off x="348760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2" name="Connecteur droit 11961"/>
          <xdr:cNvCxnSpPr/>
        </xdr:nvCxnSpPr>
        <xdr:spPr>
          <a:xfrm>
            <a:off x="349162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3" name="Connecteur droit 11962"/>
          <xdr:cNvCxnSpPr/>
        </xdr:nvCxnSpPr>
        <xdr:spPr>
          <a:xfrm>
            <a:off x="3495646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4" name="Connecteur droit 11963"/>
          <xdr:cNvCxnSpPr/>
        </xdr:nvCxnSpPr>
        <xdr:spPr>
          <a:xfrm>
            <a:off x="3499666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5" name="Connecteur droit 11964"/>
          <xdr:cNvCxnSpPr/>
        </xdr:nvCxnSpPr>
        <xdr:spPr>
          <a:xfrm>
            <a:off x="3503685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6" name="Connecteur droit 11965"/>
          <xdr:cNvCxnSpPr/>
        </xdr:nvCxnSpPr>
        <xdr:spPr>
          <a:xfrm>
            <a:off x="350770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7" name="Connecteur droit 11966"/>
          <xdr:cNvCxnSpPr/>
        </xdr:nvCxnSpPr>
        <xdr:spPr>
          <a:xfrm>
            <a:off x="3511724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8" name="Connecteur droit 11967"/>
          <xdr:cNvCxnSpPr/>
        </xdr:nvCxnSpPr>
        <xdr:spPr>
          <a:xfrm>
            <a:off x="3515744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69" name="Connecteur droit 11968"/>
          <xdr:cNvCxnSpPr/>
        </xdr:nvCxnSpPr>
        <xdr:spPr>
          <a:xfrm>
            <a:off x="3519763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0" name="Connecteur droit 11969"/>
          <xdr:cNvCxnSpPr/>
        </xdr:nvCxnSpPr>
        <xdr:spPr>
          <a:xfrm>
            <a:off x="3523783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1" name="Connecteur droit 11970"/>
          <xdr:cNvCxnSpPr/>
        </xdr:nvCxnSpPr>
        <xdr:spPr>
          <a:xfrm>
            <a:off x="3527803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2" name="Connecteur droit 11971"/>
          <xdr:cNvCxnSpPr/>
        </xdr:nvCxnSpPr>
        <xdr:spPr>
          <a:xfrm>
            <a:off x="353182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3" name="Connecteur droit 11972"/>
          <xdr:cNvCxnSpPr/>
        </xdr:nvCxnSpPr>
        <xdr:spPr>
          <a:xfrm>
            <a:off x="353584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4" name="Connecteur droit 11973"/>
          <xdr:cNvCxnSpPr/>
        </xdr:nvCxnSpPr>
        <xdr:spPr>
          <a:xfrm>
            <a:off x="35398615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5" name="Connecteur droit 11974"/>
          <xdr:cNvCxnSpPr/>
        </xdr:nvCxnSpPr>
        <xdr:spPr>
          <a:xfrm>
            <a:off x="3543881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6" name="Connecteur droit 11975"/>
          <xdr:cNvCxnSpPr/>
        </xdr:nvCxnSpPr>
        <xdr:spPr>
          <a:xfrm>
            <a:off x="354790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7" name="Connecteur droit 11976"/>
          <xdr:cNvCxnSpPr/>
        </xdr:nvCxnSpPr>
        <xdr:spPr>
          <a:xfrm>
            <a:off x="355192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8" name="Connecteur droit 11977"/>
          <xdr:cNvCxnSpPr/>
        </xdr:nvCxnSpPr>
        <xdr:spPr>
          <a:xfrm>
            <a:off x="3555939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79" name="Connecteur droit 11978"/>
          <xdr:cNvCxnSpPr/>
        </xdr:nvCxnSpPr>
        <xdr:spPr>
          <a:xfrm>
            <a:off x="3559959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0" name="Connecteur droit 11979"/>
          <xdr:cNvCxnSpPr/>
        </xdr:nvCxnSpPr>
        <xdr:spPr>
          <a:xfrm>
            <a:off x="3563978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1" name="Connecteur droit 11980"/>
          <xdr:cNvCxnSpPr/>
        </xdr:nvCxnSpPr>
        <xdr:spPr>
          <a:xfrm>
            <a:off x="356799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2" name="Connecteur droit 11981"/>
          <xdr:cNvCxnSpPr/>
        </xdr:nvCxnSpPr>
        <xdr:spPr>
          <a:xfrm>
            <a:off x="357201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3" name="Connecteur droit 11982"/>
          <xdr:cNvCxnSpPr/>
        </xdr:nvCxnSpPr>
        <xdr:spPr>
          <a:xfrm>
            <a:off x="357603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4" name="Connecteur droit 11983"/>
          <xdr:cNvCxnSpPr/>
        </xdr:nvCxnSpPr>
        <xdr:spPr>
          <a:xfrm>
            <a:off x="3580056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5" name="Connecteur droit 11984"/>
          <xdr:cNvCxnSpPr/>
        </xdr:nvCxnSpPr>
        <xdr:spPr>
          <a:xfrm>
            <a:off x="358407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6" name="Connecteur droit 11985"/>
          <xdr:cNvCxnSpPr/>
        </xdr:nvCxnSpPr>
        <xdr:spPr>
          <a:xfrm>
            <a:off x="3588096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7" name="Connecteur droit 11986"/>
          <xdr:cNvCxnSpPr/>
        </xdr:nvCxnSpPr>
        <xdr:spPr>
          <a:xfrm>
            <a:off x="35921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8" name="Connecteur droit 11987"/>
          <xdr:cNvCxnSpPr/>
        </xdr:nvCxnSpPr>
        <xdr:spPr>
          <a:xfrm>
            <a:off x="359613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89" name="Connecteur droit 11988"/>
          <xdr:cNvCxnSpPr/>
        </xdr:nvCxnSpPr>
        <xdr:spPr>
          <a:xfrm>
            <a:off x="36001548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0" name="Connecteur droit 11989"/>
          <xdr:cNvCxnSpPr/>
        </xdr:nvCxnSpPr>
        <xdr:spPr>
          <a:xfrm>
            <a:off x="360417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1" name="Connecteur droit 11990"/>
          <xdr:cNvCxnSpPr/>
        </xdr:nvCxnSpPr>
        <xdr:spPr>
          <a:xfrm>
            <a:off x="3608193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2" name="Connecteur droit 11991"/>
          <xdr:cNvCxnSpPr/>
        </xdr:nvCxnSpPr>
        <xdr:spPr>
          <a:xfrm>
            <a:off x="361221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3" name="Connecteur droit 11992"/>
          <xdr:cNvCxnSpPr/>
        </xdr:nvCxnSpPr>
        <xdr:spPr>
          <a:xfrm>
            <a:off x="361623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4" name="Connecteur droit 11993"/>
          <xdr:cNvCxnSpPr/>
        </xdr:nvCxnSpPr>
        <xdr:spPr>
          <a:xfrm>
            <a:off x="36202525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5" name="Connecteur droit 11994"/>
          <xdr:cNvCxnSpPr/>
        </xdr:nvCxnSpPr>
        <xdr:spPr>
          <a:xfrm>
            <a:off x="36242721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6" name="Connecteur droit 11995"/>
          <xdr:cNvCxnSpPr/>
        </xdr:nvCxnSpPr>
        <xdr:spPr>
          <a:xfrm>
            <a:off x="362829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7" name="Connecteur droit 11996"/>
          <xdr:cNvCxnSpPr/>
        </xdr:nvCxnSpPr>
        <xdr:spPr>
          <a:xfrm>
            <a:off x="3632311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8" name="Connecteur droit 11997"/>
          <xdr:cNvCxnSpPr/>
        </xdr:nvCxnSpPr>
        <xdr:spPr>
          <a:xfrm>
            <a:off x="363633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99" name="Connecteur droit 11998"/>
          <xdr:cNvCxnSpPr/>
        </xdr:nvCxnSpPr>
        <xdr:spPr>
          <a:xfrm>
            <a:off x="36403502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00" name="Connecteur droit 11999"/>
          <xdr:cNvCxnSpPr/>
        </xdr:nvCxnSpPr>
        <xdr:spPr>
          <a:xfrm>
            <a:off x="34433923" y="590550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01" name="Connecteur droit 12000"/>
          <xdr:cNvCxnSpPr/>
        </xdr:nvCxnSpPr>
        <xdr:spPr>
          <a:xfrm>
            <a:off x="34433923" y="5905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02" name="Rectangle 12001"/>
          <xdr:cNvSpPr/>
        </xdr:nvSpPr>
        <xdr:spPr>
          <a:xfrm>
            <a:off x="34433923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12003" name="Rectangle 12002"/>
          <xdr:cNvSpPr/>
        </xdr:nvSpPr>
        <xdr:spPr>
          <a:xfrm>
            <a:off x="34433923" y="590550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12004" name="Connecteur droit 12003"/>
          <xdr:cNvCxnSpPr/>
        </xdr:nvCxnSpPr>
        <xdr:spPr>
          <a:xfrm>
            <a:off x="35358419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05" name="Rectangle 12004"/>
          <xdr:cNvSpPr/>
        </xdr:nvSpPr>
        <xdr:spPr>
          <a:xfrm>
            <a:off x="35358419" y="590550"/>
            <a:ext cx="10450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34290</xdr:rowOff>
    </xdr:to>
    <xdr:cxnSp macro="">
      <xdr:nvCxnSpPr>
        <xdr:cNvPr id="14108" name="Connecteur droit 14107"/>
        <xdr:cNvCxnSpPr/>
      </xdr:nvCxnSpPr>
      <xdr:spPr>
        <a:xfrm>
          <a:off x="286522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19</xdr:row>
      <xdr:rowOff>19050</xdr:rowOff>
    </xdr:from>
    <xdr:to>
      <xdr:col>37</xdr:col>
      <xdr:colOff>79344</xdr:colOff>
      <xdr:row>19</xdr:row>
      <xdr:rowOff>34290</xdr:rowOff>
    </xdr:to>
    <xdr:cxnSp macro="">
      <xdr:nvCxnSpPr>
        <xdr:cNvPr id="14109" name="Connecteur droit 14108"/>
        <xdr:cNvCxnSpPr/>
      </xdr:nvCxnSpPr>
      <xdr:spPr>
        <a:xfrm>
          <a:off x="286924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19</xdr:row>
      <xdr:rowOff>19050</xdr:rowOff>
    </xdr:from>
    <xdr:to>
      <xdr:col>37</xdr:col>
      <xdr:colOff>119540</xdr:colOff>
      <xdr:row>19</xdr:row>
      <xdr:rowOff>34290</xdr:rowOff>
    </xdr:to>
    <xdr:cxnSp macro="">
      <xdr:nvCxnSpPr>
        <xdr:cNvPr id="14110" name="Connecteur droit 14109"/>
        <xdr:cNvCxnSpPr/>
      </xdr:nvCxnSpPr>
      <xdr:spPr>
        <a:xfrm>
          <a:off x="2873264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19</xdr:row>
      <xdr:rowOff>19050</xdr:rowOff>
    </xdr:from>
    <xdr:to>
      <xdr:col>37</xdr:col>
      <xdr:colOff>159733</xdr:colOff>
      <xdr:row>19</xdr:row>
      <xdr:rowOff>34290</xdr:rowOff>
    </xdr:to>
    <xdr:cxnSp macro="">
      <xdr:nvCxnSpPr>
        <xdr:cNvPr id="14111" name="Connecteur droit 14110"/>
        <xdr:cNvCxnSpPr/>
      </xdr:nvCxnSpPr>
      <xdr:spPr>
        <a:xfrm>
          <a:off x="2877283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19</xdr:row>
      <xdr:rowOff>19050</xdr:rowOff>
    </xdr:from>
    <xdr:to>
      <xdr:col>37</xdr:col>
      <xdr:colOff>199929</xdr:colOff>
      <xdr:row>19</xdr:row>
      <xdr:rowOff>49530</xdr:rowOff>
    </xdr:to>
    <xdr:cxnSp macro="">
      <xdr:nvCxnSpPr>
        <xdr:cNvPr id="14112" name="Connecteur droit 14111"/>
        <xdr:cNvCxnSpPr/>
      </xdr:nvCxnSpPr>
      <xdr:spPr>
        <a:xfrm>
          <a:off x="28813029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19</xdr:row>
      <xdr:rowOff>19050</xdr:rowOff>
    </xdr:from>
    <xdr:to>
      <xdr:col>37</xdr:col>
      <xdr:colOff>240125</xdr:colOff>
      <xdr:row>19</xdr:row>
      <xdr:rowOff>34290</xdr:rowOff>
    </xdr:to>
    <xdr:cxnSp macro="">
      <xdr:nvCxnSpPr>
        <xdr:cNvPr id="14113" name="Connecteur droit 14112"/>
        <xdr:cNvCxnSpPr/>
      </xdr:nvCxnSpPr>
      <xdr:spPr>
        <a:xfrm>
          <a:off x="2885322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19</xdr:row>
      <xdr:rowOff>19050</xdr:rowOff>
    </xdr:from>
    <xdr:to>
      <xdr:col>37</xdr:col>
      <xdr:colOff>280321</xdr:colOff>
      <xdr:row>19</xdr:row>
      <xdr:rowOff>34290</xdr:rowOff>
    </xdr:to>
    <xdr:cxnSp macro="">
      <xdr:nvCxnSpPr>
        <xdr:cNvPr id="14114" name="Connecteur droit 14113"/>
        <xdr:cNvCxnSpPr/>
      </xdr:nvCxnSpPr>
      <xdr:spPr>
        <a:xfrm>
          <a:off x="2889342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19</xdr:row>
      <xdr:rowOff>19050</xdr:rowOff>
    </xdr:from>
    <xdr:to>
      <xdr:col>37</xdr:col>
      <xdr:colOff>320517</xdr:colOff>
      <xdr:row>19</xdr:row>
      <xdr:rowOff>34290</xdr:rowOff>
    </xdr:to>
    <xdr:cxnSp macro="">
      <xdr:nvCxnSpPr>
        <xdr:cNvPr id="14115" name="Connecteur droit 14114"/>
        <xdr:cNvCxnSpPr/>
      </xdr:nvCxnSpPr>
      <xdr:spPr>
        <a:xfrm>
          <a:off x="2893361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19</xdr:row>
      <xdr:rowOff>19050</xdr:rowOff>
    </xdr:from>
    <xdr:to>
      <xdr:col>37</xdr:col>
      <xdr:colOff>360713</xdr:colOff>
      <xdr:row>19</xdr:row>
      <xdr:rowOff>34290</xdr:rowOff>
    </xdr:to>
    <xdr:cxnSp macro="">
      <xdr:nvCxnSpPr>
        <xdr:cNvPr id="14116" name="Connecteur droit 14115"/>
        <xdr:cNvCxnSpPr/>
      </xdr:nvCxnSpPr>
      <xdr:spPr>
        <a:xfrm>
          <a:off x="2897381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19</xdr:row>
      <xdr:rowOff>19050</xdr:rowOff>
    </xdr:from>
    <xdr:to>
      <xdr:col>37</xdr:col>
      <xdr:colOff>400906</xdr:colOff>
      <xdr:row>19</xdr:row>
      <xdr:rowOff>49530</xdr:rowOff>
    </xdr:to>
    <xdr:cxnSp macro="">
      <xdr:nvCxnSpPr>
        <xdr:cNvPr id="14117" name="Connecteur droit 14116"/>
        <xdr:cNvCxnSpPr/>
      </xdr:nvCxnSpPr>
      <xdr:spPr>
        <a:xfrm>
          <a:off x="2901400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19</xdr:row>
      <xdr:rowOff>19050</xdr:rowOff>
    </xdr:from>
    <xdr:to>
      <xdr:col>37</xdr:col>
      <xdr:colOff>441102</xdr:colOff>
      <xdr:row>19</xdr:row>
      <xdr:rowOff>34290</xdr:rowOff>
    </xdr:to>
    <xdr:cxnSp macro="">
      <xdr:nvCxnSpPr>
        <xdr:cNvPr id="14118" name="Connecteur droit 14117"/>
        <xdr:cNvCxnSpPr/>
      </xdr:nvCxnSpPr>
      <xdr:spPr>
        <a:xfrm>
          <a:off x="2905420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19</xdr:row>
      <xdr:rowOff>19050</xdr:rowOff>
    </xdr:from>
    <xdr:to>
      <xdr:col>37</xdr:col>
      <xdr:colOff>481298</xdr:colOff>
      <xdr:row>19</xdr:row>
      <xdr:rowOff>34290</xdr:rowOff>
    </xdr:to>
    <xdr:cxnSp macro="">
      <xdr:nvCxnSpPr>
        <xdr:cNvPr id="14119" name="Connecteur droit 14118"/>
        <xdr:cNvCxnSpPr/>
      </xdr:nvCxnSpPr>
      <xdr:spPr>
        <a:xfrm>
          <a:off x="2909439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19</xdr:row>
      <xdr:rowOff>19050</xdr:rowOff>
    </xdr:from>
    <xdr:to>
      <xdr:col>37</xdr:col>
      <xdr:colOff>521494</xdr:colOff>
      <xdr:row>19</xdr:row>
      <xdr:rowOff>34290</xdr:rowOff>
    </xdr:to>
    <xdr:cxnSp macro="">
      <xdr:nvCxnSpPr>
        <xdr:cNvPr id="14120" name="Connecteur droit 14119"/>
        <xdr:cNvCxnSpPr/>
      </xdr:nvCxnSpPr>
      <xdr:spPr>
        <a:xfrm>
          <a:off x="2913459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19</xdr:row>
      <xdr:rowOff>19050</xdr:rowOff>
    </xdr:from>
    <xdr:to>
      <xdr:col>37</xdr:col>
      <xdr:colOff>561690</xdr:colOff>
      <xdr:row>19</xdr:row>
      <xdr:rowOff>34290</xdr:rowOff>
    </xdr:to>
    <xdr:cxnSp macro="">
      <xdr:nvCxnSpPr>
        <xdr:cNvPr id="14121" name="Connecteur droit 14120"/>
        <xdr:cNvCxnSpPr/>
      </xdr:nvCxnSpPr>
      <xdr:spPr>
        <a:xfrm>
          <a:off x="2917479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19</xdr:row>
      <xdr:rowOff>19050</xdr:rowOff>
    </xdr:from>
    <xdr:to>
      <xdr:col>37</xdr:col>
      <xdr:colOff>601886</xdr:colOff>
      <xdr:row>19</xdr:row>
      <xdr:rowOff>49530</xdr:rowOff>
    </xdr:to>
    <xdr:cxnSp macro="">
      <xdr:nvCxnSpPr>
        <xdr:cNvPr id="14122" name="Connecteur droit 14121"/>
        <xdr:cNvCxnSpPr/>
      </xdr:nvCxnSpPr>
      <xdr:spPr>
        <a:xfrm>
          <a:off x="2921498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19</xdr:row>
      <xdr:rowOff>19050</xdr:rowOff>
    </xdr:from>
    <xdr:to>
      <xdr:col>37</xdr:col>
      <xdr:colOff>642082</xdr:colOff>
      <xdr:row>19</xdr:row>
      <xdr:rowOff>34290</xdr:rowOff>
    </xdr:to>
    <xdr:cxnSp macro="">
      <xdr:nvCxnSpPr>
        <xdr:cNvPr id="14123" name="Connecteur droit 14122"/>
        <xdr:cNvCxnSpPr/>
      </xdr:nvCxnSpPr>
      <xdr:spPr>
        <a:xfrm>
          <a:off x="2925518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19</xdr:row>
      <xdr:rowOff>19050</xdr:rowOff>
    </xdr:from>
    <xdr:to>
      <xdr:col>37</xdr:col>
      <xdr:colOff>682275</xdr:colOff>
      <xdr:row>19</xdr:row>
      <xdr:rowOff>34290</xdr:rowOff>
    </xdr:to>
    <xdr:cxnSp macro="">
      <xdr:nvCxnSpPr>
        <xdr:cNvPr id="14124" name="Connecteur droit 14123"/>
        <xdr:cNvCxnSpPr/>
      </xdr:nvCxnSpPr>
      <xdr:spPr>
        <a:xfrm>
          <a:off x="2929537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19</xdr:row>
      <xdr:rowOff>19050</xdr:rowOff>
    </xdr:from>
    <xdr:to>
      <xdr:col>37</xdr:col>
      <xdr:colOff>722471</xdr:colOff>
      <xdr:row>19</xdr:row>
      <xdr:rowOff>34290</xdr:rowOff>
    </xdr:to>
    <xdr:cxnSp macro="">
      <xdr:nvCxnSpPr>
        <xdr:cNvPr id="14125" name="Connecteur droit 14124"/>
        <xdr:cNvCxnSpPr/>
      </xdr:nvCxnSpPr>
      <xdr:spPr>
        <a:xfrm>
          <a:off x="2933557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19</xdr:row>
      <xdr:rowOff>19050</xdr:rowOff>
    </xdr:from>
    <xdr:to>
      <xdr:col>37</xdr:col>
      <xdr:colOff>762667</xdr:colOff>
      <xdr:row>19</xdr:row>
      <xdr:rowOff>34290</xdr:rowOff>
    </xdr:to>
    <xdr:cxnSp macro="">
      <xdr:nvCxnSpPr>
        <xdr:cNvPr id="14126" name="Connecteur droit 14125"/>
        <xdr:cNvCxnSpPr/>
      </xdr:nvCxnSpPr>
      <xdr:spPr>
        <a:xfrm>
          <a:off x="2937576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19</xdr:row>
      <xdr:rowOff>19050</xdr:rowOff>
    </xdr:from>
    <xdr:to>
      <xdr:col>37</xdr:col>
      <xdr:colOff>802863</xdr:colOff>
      <xdr:row>19</xdr:row>
      <xdr:rowOff>49530</xdr:rowOff>
    </xdr:to>
    <xdr:cxnSp macro="">
      <xdr:nvCxnSpPr>
        <xdr:cNvPr id="14127" name="Connecteur droit 14126"/>
        <xdr:cNvCxnSpPr/>
      </xdr:nvCxnSpPr>
      <xdr:spPr>
        <a:xfrm>
          <a:off x="2941596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19</xdr:row>
      <xdr:rowOff>19050</xdr:rowOff>
    </xdr:from>
    <xdr:to>
      <xdr:col>37</xdr:col>
      <xdr:colOff>843059</xdr:colOff>
      <xdr:row>19</xdr:row>
      <xdr:rowOff>34290</xdr:rowOff>
    </xdr:to>
    <xdr:cxnSp macro="">
      <xdr:nvCxnSpPr>
        <xdr:cNvPr id="14128" name="Connecteur droit 14127"/>
        <xdr:cNvCxnSpPr/>
      </xdr:nvCxnSpPr>
      <xdr:spPr>
        <a:xfrm>
          <a:off x="2945615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19</xdr:row>
      <xdr:rowOff>19050</xdr:rowOff>
    </xdr:from>
    <xdr:to>
      <xdr:col>37</xdr:col>
      <xdr:colOff>883255</xdr:colOff>
      <xdr:row>19</xdr:row>
      <xdr:rowOff>34290</xdr:rowOff>
    </xdr:to>
    <xdr:cxnSp macro="">
      <xdr:nvCxnSpPr>
        <xdr:cNvPr id="14129" name="Connecteur droit 14128"/>
        <xdr:cNvCxnSpPr/>
      </xdr:nvCxnSpPr>
      <xdr:spPr>
        <a:xfrm>
          <a:off x="2949635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19</xdr:row>
      <xdr:rowOff>19050</xdr:rowOff>
    </xdr:from>
    <xdr:to>
      <xdr:col>37</xdr:col>
      <xdr:colOff>923448</xdr:colOff>
      <xdr:row>19</xdr:row>
      <xdr:rowOff>34290</xdr:rowOff>
    </xdr:to>
    <xdr:cxnSp macro="">
      <xdr:nvCxnSpPr>
        <xdr:cNvPr id="14130" name="Connecteur droit 14129"/>
        <xdr:cNvCxnSpPr/>
      </xdr:nvCxnSpPr>
      <xdr:spPr>
        <a:xfrm>
          <a:off x="295365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19</xdr:row>
      <xdr:rowOff>19050</xdr:rowOff>
    </xdr:from>
    <xdr:to>
      <xdr:col>37</xdr:col>
      <xdr:colOff>963644</xdr:colOff>
      <xdr:row>19</xdr:row>
      <xdr:rowOff>34290</xdr:rowOff>
    </xdr:to>
    <xdr:cxnSp macro="">
      <xdr:nvCxnSpPr>
        <xdr:cNvPr id="14131" name="Connecteur droit 14130"/>
        <xdr:cNvCxnSpPr/>
      </xdr:nvCxnSpPr>
      <xdr:spPr>
        <a:xfrm>
          <a:off x="295767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19</xdr:row>
      <xdr:rowOff>19050</xdr:rowOff>
    </xdr:from>
    <xdr:to>
      <xdr:col>37</xdr:col>
      <xdr:colOff>1003840</xdr:colOff>
      <xdr:row>19</xdr:row>
      <xdr:rowOff>64770</xdr:rowOff>
    </xdr:to>
    <xdr:cxnSp macro="">
      <xdr:nvCxnSpPr>
        <xdr:cNvPr id="14132" name="Connecteur droit 14131"/>
        <xdr:cNvCxnSpPr/>
      </xdr:nvCxnSpPr>
      <xdr:spPr>
        <a:xfrm>
          <a:off x="29616940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19</xdr:row>
      <xdr:rowOff>19050</xdr:rowOff>
    </xdr:from>
    <xdr:to>
      <xdr:col>37</xdr:col>
      <xdr:colOff>1044035</xdr:colOff>
      <xdr:row>19</xdr:row>
      <xdr:rowOff>34290</xdr:rowOff>
    </xdr:to>
    <xdr:cxnSp macro="">
      <xdr:nvCxnSpPr>
        <xdr:cNvPr id="14133" name="Connecteur droit 14132"/>
        <xdr:cNvCxnSpPr/>
      </xdr:nvCxnSpPr>
      <xdr:spPr>
        <a:xfrm>
          <a:off x="296571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19</xdr:row>
      <xdr:rowOff>19050</xdr:rowOff>
    </xdr:from>
    <xdr:to>
      <xdr:col>37</xdr:col>
      <xdr:colOff>1084231</xdr:colOff>
      <xdr:row>19</xdr:row>
      <xdr:rowOff>34290</xdr:rowOff>
    </xdr:to>
    <xdr:cxnSp macro="">
      <xdr:nvCxnSpPr>
        <xdr:cNvPr id="14134" name="Connecteur droit 14133"/>
        <xdr:cNvCxnSpPr/>
      </xdr:nvCxnSpPr>
      <xdr:spPr>
        <a:xfrm>
          <a:off x="296973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19</xdr:row>
      <xdr:rowOff>19050</xdr:rowOff>
    </xdr:from>
    <xdr:to>
      <xdr:col>37</xdr:col>
      <xdr:colOff>1124427</xdr:colOff>
      <xdr:row>19</xdr:row>
      <xdr:rowOff>34290</xdr:rowOff>
    </xdr:to>
    <xdr:cxnSp macro="">
      <xdr:nvCxnSpPr>
        <xdr:cNvPr id="14135" name="Connecteur droit 14134"/>
        <xdr:cNvCxnSpPr/>
      </xdr:nvCxnSpPr>
      <xdr:spPr>
        <a:xfrm>
          <a:off x="2973752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19</xdr:row>
      <xdr:rowOff>19050</xdr:rowOff>
    </xdr:from>
    <xdr:to>
      <xdr:col>37</xdr:col>
      <xdr:colOff>1164620</xdr:colOff>
      <xdr:row>19</xdr:row>
      <xdr:rowOff>34290</xdr:rowOff>
    </xdr:to>
    <xdr:cxnSp macro="">
      <xdr:nvCxnSpPr>
        <xdr:cNvPr id="14136" name="Connecteur droit 14135"/>
        <xdr:cNvCxnSpPr/>
      </xdr:nvCxnSpPr>
      <xdr:spPr>
        <a:xfrm>
          <a:off x="2977772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19</xdr:row>
      <xdr:rowOff>19050</xdr:rowOff>
    </xdr:from>
    <xdr:to>
      <xdr:col>37</xdr:col>
      <xdr:colOff>1204816</xdr:colOff>
      <xdr:row>19</xdr:row>
      <xdr:rowOff>49530</xdr:rowOff>
    </xdr:to>
    <xdr:cxnSp macro="">
      <xdr:nvCxnSpPr>
        <xdr:cNvPr id="14137" name="Connecteur droit 14136"/>
        <xdr:cNvCxnSpPr/>
      </xdr:nvCxnSpPr>
      <xdr:spPr>
        <a:xfrm>
          <a:off x="2981791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19</xdr:row>
      <xdr:rowOff>19050</xdr:rowOff>
    </xdr:from>
    <xdr:to>
      <xdr:col>37</xdr:col>
      <xdr:colOff>1245012</xdr:colOff>
      <xdr:row>19</xdr:row>
      <xdr:rowOff>34290</xdr:rowOff>
    </xdr:to>
    <xdr:cxnSp macro="">
      <xdr:nvCxnSpPr>
        <xdr:cNvPr id="14138" name="Connecteur droit 14137"/>
        <xdr:cNvCxnSpPr/>
      </xdr:nvCxnSpPr>
      <xdr:spPr>
        <a:xfrm>
          <a:off x="2985811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19</xdr:row>
      <xdr:rowOff>19050</xdr:rowOff>
    </xdr:from>
    <xdr:to>
      <xdr:col>37</xdr:col>
      <xdr:colOff>1285208</xdr:colOff>
      <xdr:row>19</xdr:row>
      <xdr:rowOff>34290</xdr:rowOff>
    </xdr:to>
    <xdr:cxnSp macro="">
      <xdr:nvCxnSpPr>
        <xdr:cNvPr id="14139" name="Connecteur droit 14138"/>
        <xdr:cNvCxnSpPr/>
      </xdr:nvCxnSpPr>
      <xdr:spPr>
        <a:xfrm>
          <a:off x="2989830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19</xdr:row>
      <xdr:rowOff>19050</xdr:rowOff>
    </xdr:from>
    <xdr:to>
      <xdr:col>37</xdr:col>
      <xdr:colOff>1325404</xdr:colOff>
      <xdr:row>19</xdr:row>
      <xdr:rowOff>34290</xdr:rowOff>
    </xdr:to>
    <xdr:cxnSp macro="">
      <xdr:nvCxnSpPr>
        <xdr:cNvPr id="14140" name="Connecteur droit 14139"/>
        <xdr:cNvCxnSpPr/>
      </xdr:nvCxnSpPr>
      <xdr:spPr>
        <a:xfrm>
          <a:off x="2993850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19</xdr:row>
      <xdr:rowOff>19050</xdr:rowOff>
    </xdr:from>
    <xdr:to>
      <xdr:col>37</xdr:col>
      <xdr:colOff>1365600</xdr:colOff>
      <xdr:row>19</xdr:row>
      <xdr:rowOff>34290</xdr:rowOff>
    </xdr:to>
    <xdr:cxnSp macro="">
      <xdr:nvCxnSpPr>
        <xdr:cNvPr id="14141" name="Connecteur droit 14140"/>
        <xdr:cNvCxnSpPr/>
      </xdr:nvCxnSpPr>
      <xdr:spPr>
        <a:xfrm>
          <a:off x="2997870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19</xdr:row>
      <xdr:rowOff>19050</xdr:rowOff>
    </xdr:from>
    <xdr:to>
      <xdr:col>37</xdr:col>
      <xdr:colOff>1405793</xdr:colOff>
      <xdr:row>19</xdr:row>
      <xdr:rowOff>49530</xdr:rowOff>
    </xdr:to>
    <xdr:cxnSp macro="">
      <xdr:nvCxnSpPr>
        <xdr:cNvPr id="14142" name="Connecteur droit 14141"/>
        <xdr:cNvCxnSpPr/>
      </xdr:nvCxnSpPr>
      <xdr:spPr>
        <a:xfrm>
          <a:off x="3001889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19</xdr:row>
      <xdr:rowOff>19050</xdr:rowOff>
    </xdr:from>
    <xdr:to>
      <xdr:col>37</xdr:col>
      <xdr:colOff>1445989</xdr:colOff>
      <xdr:row>19</xdr:row>
      <xdr:rowOff>34290</xdr:rowOff>
    </xdr:to>
    <xdr:cxnSp macro="">
      <xdr:nvCxnSpPr>
        <xdr:cNvPr id="14143" name="Connecteur droit 14142"/>
        <xdr:cNvCxnSpPr/>
      </xdr:nvCxnSpPr>
      <xdr:spPr>
        <a:xfrm>
          <a:off x="3005908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19</xdr:row>
      <xdr:rowOff>19050</xdr:rowOff>
    </xdr:from>
    <xdr:to>
      <xdr:col>37</xdr:col>
      <xdr:colOff>1486185</xdr:colOff>
      <xdr:row>19</xdr:row>
      <xdr:rowOff>34290</xdr:rowOff>
    </xdr:to>
    <xdr:cxnSp macro="">
      <xdr:nvCxnSpPr>
        <xdr:cNvPr id="14144" name="Connecteur droit 14143"/>
        <xdr:cNvCxnSpPr/>
      </xdr:nvCxnSpPr>
      <xdr:spPr>
        <a:xfrm>
          <a:off x="3009928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19</xdr:row>
      <xdr:rowOff>19050</xdr:rowOff>
    </xdr:from>
    <xdr:to>
      <xdr:col>37</xdr:col>
      <xdr:colOff>1526381</xdr:colOff>
      <xdr:row>19</xdr:row>
      <xdr:rowOff>34290</xdr:rowOff>
    </xdr:to>
    <xdr:cxnSp macro="">
      <xdr:nvCxnSpPr>
        <xdr:cNvPr id="14145" name="Connecteur droit 14144"/>
        <xdr:cNvCxnSpPr/>
      </xdr:nvCxnSpPr>
      <xdr:spPr>
        <a:xfrm>
          <a:off x="3013948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19</xdr:row>
      <xdr:rowOff>19050</xdr:rowOff>
    </xdr:from>
    <xdr:to>
      <xdr:col>37</xdr:col>
      <xdr:colOff>1566577</xdr:colOff>
      <xdr:row>19</xdr:row>
      <xdr:rowOff>34290</xdr:rowOff>
    </xdr:to>
    <xdr:cxnSp macro="">
      <xdr:nvCxnSpPr>
        <xdr:cNvPr id="14146" name="Connecteur droit 14145"/>
        <xdr:cNvCxnSpPr/>
      </xdr:nvCxnSpPr>
      <xdr:spPr>
        <a:xfrm>
          <a:off x="3017967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19</xdr:row>
      <xdr:rowOff>19050</xdr:rowOff>
    </xdr:from>
    <xdr:to>
      <xdr:col>37</xdr:col>
      <xdr:colOff>1606773</xdr:colOff>
      <xdr:row>19</xdr:row>
      <xdr:rowOff>49530</xdr:rowOff>
    </xdr:to>
    <xdr:cxnSp macro="">
      <xdr:nvCxnSpPr>
        <xdr:cNvPr id="14147" name="Connecteur droit 14146"/>
        <xdr:cNvCxnSpPr/>
      </xdr:nvCxnSpPr>
      <xdr:spPr>
        <a:xfrm>
          <a:off x="3021987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19</xdr:row>
      <xdr:rowOff>19050</xdr:rowOff>
    </xdr:from>
    <xdr:to>
      <xdr:col>37</xdr:col>
      <xdr:colOff>1646969</xdr:colOff>
      <xdr:row>19</xdr:row>
      <xdr:rowOff>34290</xdr:rowOff>
    </xdr:to>
    <xdr:cxnSp macro="">
      <xdr:nvCxnSpPr>
        <xdr:cNvPr id="14148" name="Connecteur droit 14147"/>
        <xdr:cNvCxnSpPr/>
      </xdr:nvCxnSpPr>
      <xdr:spPr>
        <a:xfrm>
          <a:off x="3026006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19</xdr:row>
      <xdr:rowOff>19050</xdr:rowOff>
    </xdr:from>
    <xdr:to>
      <xdr:col>37</xdr:col>
      <xdr:colOff>1687162</xdr:colOff>
      <xdr:row>19</xdr:row>
      <xdr:rowOff>34290</xdr:rowOff>
    </xdr:to>
    <xdr:cxnSp macro="">
      <xdr:nvCxnSpPr>
        <xdr:cNvPr id="14149" name="Connecteur droit 14148"/>
        <xdr:cNvCxnSpPr/>
      </xdr:nvCxnSpPr>
      <xdr:spPr>
        <a:xfrm>
          <a:off x="3030026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19</xdr:row>
      <xdr:rowOff>19050</xdr:rowOff>
    </xdr:from>
    <xdr:to>
      <xdr:col>37</xdr:col>
      <xdr:colOff>1727358</xdr:colOff>
      <xdr:row>19</xdr:row>
      <xdr:rowOff>34290</xdr:rowOff>
    </xdr:to>
    <xdr:cxnSp macro="">
      <xdr:nvCxnSpPr>
        <xdr:cNvPr id="14150" name="Connecteur droit 14149"/>
        <xdr:cNvCxnSpPr/>
      </xdr:nvCxnSpPr>
      <xdr:spPr>
        <a:xfrm>
          <a:off x="3034045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19</xdr:row>
      <xdr:rowOff>19050</xdr:rowOff>
    </xdr:from>
    <xdr:to>
      <xdr:col>37</xdr:col>
      <xdr:colOff>1767554</xdr:colOff>
      <xdr:row>19</xdr:row>
      <xdr:rowOff>34290</xdr:rowOff>
    </xdr:to>
    <xdr:cxnSp macro="">
      <xdr:nvCxnSpPr>
        <xdr:cNvPr id="14151" name="Connecteur droit 14150"/>
        <xdr:cNvCxnSpPr/>
      </xdr:nvCxnSpPr>
      <xdr:spPr>
        <a:xfrm>
          <a:off x="3038065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19</xdr:row>
      <xdr:rowOff>19050</xdr:rowOff>
    </xdr:from>
    <xdr:to>
      <xdr:col>37</xdr:col>
      <xdr:colOff>1807750</xdr:colOff>
      <xdr:row>19</xdr:row>
      <xdr:rowOff>49530</xdr:rowOff>
    </xdr:to>
    <xdr:cxnSp macro="">
      <xdr:nvCxnSpPr>
        <xdr:cNvPr id="14152" name="Connecteur droit 14151"/>
        <xdr:cNvCxnSpPr/>
      </xdr:nvCxnSpPr>
      <xdr:spPr>
        <a:xfrm>
          <a:off x="30420850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19</xdr:row>
      <xdr:rowOff>19050</xdr:rowOff>
    </xdr:from>
    <xdr:to>
      <xdr:col>37</xdr:col>
      <xdr:colOff>1847946</xdr:colOff>
      <xdr:row>19</xdr:row>
      <xdr:rowOff>34290</xdr:rowOff>
    </xdr:to>
    <xdr:cxnSp macro="">
      <xdr:nvCxnSpPr>
        <xdr:cNvPr id="14153" name="Connecteur droit 14152"/>
        <xdr:cNvCxnSpPr/>
      </xdr:nvCxnSpPr>
      <xdr:spPr>
        <a:xfrm>
          <a:off x="30461046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19</xdr:row>
      <xdr:rowOff>19050</xdr:rowOff>
    </xdr:from>
    <xdr:to>
      <xdr:col>37</xdr:col>
      <xdr:colOff>1888142</xdr:colOff>
      <xdr:row>19</xdr:row>
      <xdr:rowOff>34290</xdr:rowOff>
    </xdr:to>
    <xdr:cxnSp macro="">
      <xdr:nvCxnSpPr>
        <xdr:cNvPr id="14154" name="Connecteur droit 14153"/>
        <xdr:cNvCxnSpPr/>
      </xdr:nvCxnSpPr>
      <xdr:spPr>
        <a:xfrm>
          <a:off x="3050124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19</xdr:row>
      <xdr:rowOff>19050</xdr:rowOff>
    </xdr:from>
    <xdr:to>
      <xdr:col>37</xdr:col>
      <xdr:colOff>1928335</xdr:colOff>
      <xdr:row>19</xdr:row>
      <xdr:rowOff>34290</xdr:rowOff>
    </xdr:to>
    <xdr:cxnSp macro="">
      <xdr:nvCxnSpPr>
        <xdr:cNvPr id="14155" name="Connecteur droit 14154"/>
        <xdr:cNvCxnSpPr/>
      </xdr:nvCxnSpPr>
      <xdr:spPr>
        <a:xfrm>
          <a:off x="305414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19</xdr:row>
      <xdr:rowOff>19050</xdr:rowOff>
    </xdr:from>
    <xdr:to>
      <xdr:col>37</xdr:col>
      <xdr:colOff>1968531</xdr:colOff>
      <xdr:row>19</xdr:row>
      <xdr:rowOff>34290</xdr:rowOff>
    </xdr:to>
    <xdr:cxnSp macro="">
      <xdr:nvCxnSpPr>
        <xdr:cNvPr id="14156" name="Connecteur droit 14155"/>
        <xdr:cNvCxnSpPr/>
      </xdr:nvCxnSpPr>
      <xdr:spPr>
        <a:xfrm>
          <a:off x="305816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19</xdr:row>
      <xdr:rowOff>19050</xdr:rowOff>
    </xdr:from>
    <xdr:to>
      <xdr:col>37</xdr:col>
      <xdr:colOff>2008727</xdr:colOff>
      <xdr:row>19</xdr:row>
      <xdr:rowOff>64770</xdr:rowOff>
    </xdr:to>
    <xdr:cxnSp macro="">
      <xdr:nvCxnSpPr>
        <xdr:cNvPr id="14157" name="Connecteur droit 14156"/>
        <xdr:cNvCxnSpPr/>
      </xdr:nvCxnSpPr>
      <xdr:spPr>
        <a:xfrm>
          <a:off x="30621827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19050</xdr:rowOff>
    </xdr:to>
    <xdr:cxnSp macro="">
      <xdr:nvCxnSpPr>
        <xdr:cNvPr id="14158" name="Connecteur droit 14157"/>
        <xdr:cNvCxnSpPr/>
      </xdr:nvCxnSpPr>
      <xdr:spPr>
        <a:xfrm>
          <a:off x="28652248" y="3638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49530</xdr:rowOff>
    </xdr:to>
    <xdr:cxnSp macro="">
      <xdr:nvCxnSpPr>
        <xdr:cNvPr id="14159" name="Connecteur droit 14158"/>
        <xdr:cNvCxnSpPr/>
      </xdr:nvCxnSpPr>
      <xdr:spPr>
        <a:xfrm>
          <a:off x="28652248" y="3638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34290</xdr:rowOff>
    </xdr:to>
    <xdr:cxnSp macro="">
      <xdr:nvCxnSpPr>
        <xdr:cNvPr id="14161" name="Connecteur droit 14160"/>
        <xdr:cNvCxnSpPr/>
      </xdr:nvCxnSpPr>
      <xdr:spPr>
        <a:xfrm>
          <a:off x="286522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15</xdr:row>
      <xdr:rowOff>19050</xdr:rowOff>
    </xdr:from>
    <xdr:to>
      <xdr:col>37</xdr:col>
      <xdr:colOff>79344</xdr:colOff>
      <xdr:row>15</xdr:row>
      <xdr:rowOff>34290</xdr:rowOff>
    </xdr:to>
    <xdr:cxnSp macro="">
      <xdr:nvCxnSpPr>
        <xdr:cNvPr id="14162" name="Connecteur droit 14161"/>
        <xdr:cNvCxnSpPr/>
      </xdr:nvCxnSpPr>
      <xdr:spPr>
        <a:xfrm>
          <a:off x="286924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15</xdr:row>
      <xdr:rowOff>19050</xdr:rowOff>
    </xdr:from>
    <xdr:to>
      <xdr:col>37</xdr:col>
      <xdr:colOff>119540</xdr:colOff>
      <xdr:row>15</xdr:row>
      <xdr:rowOff>34290</xdr:rowOff>
    </xdr:to>
    <xdr:cxnSp macro="">
      <xdr:nvCxnSpPr>
        <xdr:cNvPr id="14163" name="Connecteur droit 14162"/>
        <xdr:cNvCxnSpPr/>
      </xdr:nvCxnSpPr>
      <xdr:spPr>
        <a:xfrm>
          <a:off x="2873264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15</xdr:row>
      <xdr:rowOff>19050</xdr:rowOff>
    </xdr:from>
    <xdr:to>
      <xdr:col>37</xdr:col>
      <xdr:colOff>159733</xdr:colOff>
      <xdr:row>15</xdr:row>
      <xdr:rowOff>34290</xdr:rowOff>
    </xdr:to>
    <xdr:cxnSp macro="">
      <xdr:nvCxnSpPr>
        <xdr:cNvPr id="14164" name="Connecteur droit 14163"/>
        <xdr:cNvCxnSpPr/>
      </xdr:nvCxnSpPr>
      <xdr:spPr>
        <a:xfrm>
          <a:off x="2877283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15</xdr:row>
      <xdr:rowOff>19050</xdr:rowOff>
    </xdr:from>
    <xdr:to>
      <xdr:col>37</xdr:col>
      <xdr:colOff>199929</xdr:colOff>
      <xdr:row>15</xdr:row>
      <xdr:rowOff>49530</xdr:rowOff>
    </xdr:to>
    <xdr:cxnSp macro="">
      <xdr:nvCxnSpPr>
        <xdr:cNvPr id="14165" name="Connecteur droit 14164"/>
        <xdr:cNvCxnSpPr/>
      </xdr:nvCxnSpPr>
      <xdr:spPr>
        <a:xfrm>
          <a:off x="28813029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15</xdr:row>
      <xdr:rowOff>19050</xdr:rowOff>
    </xdr:from>
    <xdr:to>
      <xdr:col>37</xdr:col>
      <xdr:colOff>240125</xdr:colOff>
      <xdr:row>15</xdr:row>
      <xdr:rowOff>34290</xdr:rowOff>
    </xdr:to>
    <xdr:cxnSp macro="">
      <xdr:nvCxnSpPr>
        <xdr:cNvPr id="14166" name="Connecteur droit 14165"/>
        <xdr:cNvCxnSpPr/>
      </xdr:nvCxnSpPr>
      <xdr:spPr>
        <a:xfrm>
          <a:off x="2885322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15</xdr:row>
      <xdr:rowOff>19050</xdr:rowOff>
    </xdr:from>
    <xdr:to>
      <xdr:col>37</xdr:col>
      <xdr:colOff>280321</xdr:colOff>
      <xdr:row>15</xdr:row>
      <xdr:rowOff>34290</xdr:rowOff>
    </xdr:to>
    <xdr:cxnSp macro="">
      <xdr:nvCxnSpPr>
        <xdr:cNvPr id="14167" name="Connecteur droit 14166"/>
        <xdr:cNvCxnSpPr/>
      </xdr:nvCxnSpPr>
      <xdr:spPr>
        <a:xfrm>
          <a:off x="2889342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15</xdr:row>
      <xdr:rowOff>19050</xdr:rowOff>
    </xdr:from>
    <xdr:to>
      <xdr:col>37</xdr:col>
      <xdr:colOff>320517</xdr:colOff>
      <xdr:row>15</xdr:row>
      <xdr:rowOff>34290</xdr:rowOff>
    </xdr:to>
    <xdr:cxnSp macro="">
      <xdr:nvCxnSpPr>
        <xdr:cNvPr id="14168" name="Connecteur droit 14167"/>
        <xdr:cNvCxnSpPr/>
      </xdr:nvCxnSpPr>
      <xdr:spPr>
        <a:xfrm>
          <a:off x="2893361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15</xdr:row>
      <xdr:rowOff>19050</xdr:rowOff>
    </xdr:from>
    <xdr:to>
      <xdr:col>37</xdr:col>
      <xdr:colOff>360713</xdr:colOff>
      <xdr:row>15</xdr:row>
      <xdr:rowOff>34290</xdr:rowOff>
    </xdr:to>
    <xdr:cxnSp macro="">
      <xdr:nvCxnSpPr>
        <xdr:cNvPr id="14169" name="Connecteur droit 14168"/>
        <xdr:cNvCxnSpPr/>
      </xdr:nvCxnSpPr>
      <xdr:spPr>
        <a:xfrm>
          <a:off x="2897381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15</xdr:row>
      <xdr:rowOff>19050</xdr:rowOff>
    </xdr:from>
    <xdr:to>
      <xdr:col>37</xdr:col>
      <xdr:colOff>400906</xdr:colOff>
      <xdr:row>15</xdr:row>
      <xdr:rowOff>49530</xdr:rowOff>
    </xdr:to>
    <xdr:cxnSp macro="">
      <xdr:nvCxnSpPr>
        <xdr:cNvPr id="14170" name="Connecteur droit 14169"/>
        <xdr:cNvCxnSpPr/>
      </xdr:nvCxnSpPr>
      <xdr:spPr>
        <a:xfrm>
          <a:off x="2901400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15</xdr:row>
      <xdr:rowOff>19050</xdr:rowOff>
    </xdr:from>
    <xdr:to>
      <xdr:col>37</xdr:col>
      <xdr:colOff>441102</xdr:colOff>
      <xdr:row>15</xdr:row>
      <xdr:rowOff>34290</xdr:rowOff>
    </xdr:to>
    <xdr:cxnSp macro="">
      <xdr:nvCxnSpPr>
        <xdr:cNvPr id="14171" name="Connecteur droit 14170"/>
        <xdr:cNvCxnSpPr/>
      </xdr:nvCxnSpPr>
      <xdr:spPr>
        <a:xfrm>
          <a:off x="2905420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15</xdr:row>
      <xdr:rowOff>19050</xdr:rowOff>
    </xdr:from>
    <xdr:to>
      <xdr:col>37</xdr:col>
      <xdr:colOff>481298</xdr:colOff>
      <xdr:row>15</xdr:row>
      <xdr:rowOff>34290</xdr:rowOff>
    </xdr:to>
    <xdr:cxnSp macro="">
      <xdr:nvCxnSpPr>
        <xdr:cNvPr id="14172" name="Connecteur droit 14171"/>
        <xdr:cNvCxnSpPr/>
      </xdr:nvCxnSpPr>
      <xdr:spPr>
        <a:xfrm>
          <a:off x="2909439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15</xdr:row>
      <xdr:rowOff>19050</xdr:rowOff>
    </xdr:from>
    <xdr:to>
      <xdr:col>37</xdr:col>
      <xdr:colOff>521494</xdr:colOff>
      <xdr:row>15</xdr:row>
      <xdr:rowOff>34290</xdr:rowOff>
    </xdr:to>
    <xdr:cxnSp macro="">
      <xdr:nvCxnSpPr>
        <xdr:cNvPr id="14173" name="Connecteur droit 14172"/>
        <xdr:cNvCxnSpPr/>
      </xdr:nvCxnSpPr>
      <xdr:spPr>
        <a:xfrm>
          <a:off x="2913459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15</xdr:row>
      <xdr:rowOff>19050</xdr:rowOff>
    </xdr:from>
    <xdr:to>
      <xdr:col>37</xdr:col>
      <xdr:colOff>561690</xdr:colOff>
      <xdr:row>15</xdr:row>
      <xdr:rowOff>34290</xdr:rowOff>
    </xdr:to>
    <xdr:cxnSp macro="">
      <xdr:nvCxnSpPr>
        <xdr:cNvPr id="14174" name="Connecteur droit 14173"/>
        <xdr:cNvCxnSpPr/>
      </xdr:nvCxnSpPr>
      <xdr:spPr>
        <a:xfrm>
          <a:off x="2917479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15</xdr:row>
      <xdr:rowOff>19050</xdr:rowOff>
    </xdr:from>
    <xdr:to>
      <xdr:col>37</xdr:col>
      <xdr:colOff>601886</xdr:colOff>
      <xdr:row>15</xdr:row>
      <xdr:rowOff>49530</xdr:rowOff>
    </xdr:to>
    <xdr:cxnSp macro="">
      <xdr:nvCxnSpPr>
        <xdr:cNvPr id="14175" name="Connecteur droit 14174"/>
        <xdr:cNvCxnSpPr/>
      </xdr:nvCxnSpPr>
      <xdr:spPr>
        <a:xfrm>
          <a:off x="2921498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15</xdr:row>
      <xdr:rowOff>19050</xdr:rowOff>
    </xdr:from>
    <xdr:to>
      <xdr:col>37</xdr:col>
      <xdr:colOff>642082</xdr:colOff>
      <xdr:row>15</xdr:row>
      <xdr:rowOff>34290</xdr:rowOff>
    </xdr:to>
    <xdr:cxnSp macro="">
      <xdr:nvCxnSpPr>
        <xdr:cNvPr id="14176" name="Connecteur droit 14175"/>
        <xdr:cNvCxnSpPr/>
      </xdr:nvCxnSpPr>
      <xdr:spPr>
        <a:xfrm>
          <a:off x="2925518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15</xdr:row>
      <xdr:rowOff>19050</xdr:rowOff>
    </xdr:from>
    <xdr:to>
      <xdr:col>37</xdr:col>
      <xdr:colOff>682275</xdr:colOff>
      <xdr:row>15</xdr:row>
      <xdr:rowOff>34290</xdr:rowOff>
    </xdr:to>
    <xdr:cxnSp macro="">
      <xdr:nvCxnSpPr>
        <xdr:cNvPr id="14177" name="Connecteur droit 14176"/>
        <xdr:cNvCxnSpPr/>
      </xdr:nvCxnSpPr>
      <xdr:spPr>
        <a:xfrm>
          <a:off x="2929537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15</xdr:row>
      <xdr:rowOff>19050</xdr:rowOff>
    </xdr:from>
    <xdr:to>
      <xdr:col>37</xdr:col>
      <xdr:colOff>722471</xdr:colOff>
      <xdr:row>15</xdr:row>
      <xdr:rowOff>34290</xdr:rowOff>
    </xdr:to>
    <xdr:cxnSp macro="">
      <xdr:nvCxnSpPr>
        <xdr:cNvPr id="14178" name="Connecteur droit 14177"/>
        <xdr:cNvCxnSpPr/>
      </xdr:nvCxnSpPr>
      <xdr:spPr>
        <a:xfrm>
          <a:off x="2933557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15</xdr:row>
      <xdr:rowOff>19050</xdr:rowOff>
    </xdr:from>
    <xdr:to>
      <xdr:col>37</xdr:col>
      <xdr:colOff>762667</xdr:colOff>
      <xdr:row>15</xdr:row>
      <xdr:rowOff>34290</xdr:rowOff>
    </xdr:to>
    <xdr:cxnSp macro="">
      <xdr:nvCxnSpPr>
        <xdr:cNvPr id="14179" name="Connecteur droit 14178"/>
        <xdr:cNvCxnSpPr/>
      </xdr:nvCxnSpPr>
      <xdr:spPr>
        <a:xfrm>
          <a:off x="2937576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15</xdr:row>
      <xdr:rowOff>19050</xdr:rowOff>
    </xdr:from>
    <xdr:to>
      <xdr:col>37</xdr:col>
      <xdr:colOff>802863</xdr:colOff>
      <xdr:row>15</xdr:row>
      <xdr:rowOff>49530</xdr:rowOff>
    </xdr:to>
    <xdr:cxnSp macro="">
      <xdr:nvCxnSpPr>
        <xdr:cNvPr id="14180" name="Connecteur droit 14179"/>
        <xdr:cNvCxnSpPr/>
      </xdr:nvCxnSpPr>
      <xdr:spPr>
        <a:xfrm>
          <a:off x="2941596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15</xdr:row>
      <xdr:rowOff>19050</xdr:rowOff>
    </xdr:from>
    <xdr:to>
      <xdr:col>37</xdr:col>
      <xdr:colOff>843059</xdr:colOff>
      <xdr:row>15</xdr:row>
      <xdr:rowOff>34290</xdr:rowOff>
    </xdr:to>
    <xdr:cxnSp macro="">
      <xdr:nvCxnSpPr>
        <xdr:cNvPr id="14181" name="Connecteur droit 14180"/>
        <xdr:cNvCxnSpPr/>
      </xdr:nvCxnSpPr>
      <xdr:spPr>
        <a:xfrm>
          <a:off x="2945615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15</xdr:row>
      <xdr:rowOff>19050</xdr:rowOff>
    </xdr:from>
    <xdr:to>
      <xdr:col>37</xdr:col>
      <xdr:colOff>883255</xdr:colOff>
      <xdr:row>15</xdr:row>
      <xdr:rowOff>34290</xdr:rowOff>
    </xdr:to>
    <xdr:cxnSp macro="">
      <xdr:nvCxnSpPr>
        <xdr:cNvPr id="14182" name="Connecteur droit 14181"/>
        <xdr:cNvCxnSpPr/>
      </xdr:nvCxnSpPr>
      <xdr:spPr>
        <a:xfrm>
          <a:off x="2949635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15</xdr:row>
      <xdr:rowOff>19050</xdr:rowOff>
    </xdr:from>
    <xdr:to>
      <xdr:col>37</xdr:col>
      <xdr:colOff>923448</xdr:colOff>
      <xdr:row>15</xdr:row>
      <xdr:rowOff>34290</xdr:rowOff>
    </xdr:to>
    <xdr:cxnSp macro="">
      <xdr:nvCxnSpPr>
        <xdr:cNvPr id="14183" name="Connecteur droit 14182"/>
        <xdr:cNvCxnSpPr/>
      </xdr:nvCxnSpPr>
      <xdr:spPr>
        <a:xfrm>
          <a:off x="295365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15</xdr:row>
      <xdr:rowOff>19050</xdr:rowOff>
    </xdr:from>
    <xdr:to>
      <xdr:col>37</xdr:col>
      <xdr:colOff>963644</xdr:colOff>
      <xdr:row>15</xdr:row>
      <xdr:rowOff>34290</xdr:rowOff>
    </xdr:to>
    <xdr:cxnSp macro="">
      <xdr:nvCxnSpPr>
        <xdr:cNvPr id="14184" name="Connecteur droit 14183"/>
        <xdr:cNvCxnSpPr/>
      </xdr:nvCxnSpPr>
      <xdr:spPr>
        <a:xfrm>
          <a:off x="295767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15</xdr:row>
      <xdr:rowOff>19050</xdr:rowOff>
    </xdr:from>
    <xdr:to>
      <xdr:col>37</xdr:col>
      <xdr:colOff>1003840</xdr:colOff>
      <xdr:row>15</xdr:row>
      <xdr:rowOff>64770</xdr:rowOff>
    </xdr:to>
    <xdr:cxnSp macro="">
      <xdr:nvCxnSpPr>
        <xdr:cNvPr id="14185" name="Connecteur droit 14184"/>
        <xdr:cNvCxnSpPr/>
      </xdr:nvCxnSpPr>
      <xdr:spPr>
        <a:xfrm>
          <a:off x="29616940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15</xdr:row>
      <xdr:rowOff>19050</xdr:rowOff>
    </xdr:from>
    <xdr:to>
      <xdr:col>37</xdr:col>
      <xdr:colOff>1044035</xdr:colOff>
      <xdr:row>15</xdr:row>
      <xdr:rowOff>34290</xdr:rowOff>
    </xdr:to>
    <xdr:cxnSp macro="">
      <xdr:nvCxnSpPr>
        <xdr:cNvPr id="14186" name="Connecteur droit 14185"/>
        <xdr:cNvCxnSpPr/>
      </xdr:nvCxnSpPr>
      <xdr:spPr>
        <a:xfrm>
          <a:off x="296571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15</xdr:row>
      <xdr:rowOff>19050</xdr:rowOff>
    </xdr:from>
    <xdr:to>
      <xdr:col>37</xdr:col>
      <xdr:colOff>1084231</xdr:colOff>
      <xdr:row>15</xdr:row>
      <xdr:rowOff>34290</xdr:rowOff>
    </xdr:to>
    <xdr:cxnSp macro="">
      <xdr:nvCxnSpPr>
        <xdr:cNvPr id="14187" name="Connecteur droit 14186"/>
        <xdr:cNvCxnSpPr/>
      </xdr:nvCxnSpPr>
      <xdr:spPr>
        <a:xfrm>
          <a:off x="296973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15</xdr:row>
      <xdr:rowOff>19050</xdr:rowOff>
    </xdr:from>
    <xdr:to>
      <xdr:col>37</xdr:col>
      <xdr:colOff>1124427</xdr:colOff>
      <xdr:row>15</xdr:row>
      <xdr:rowOff>34290</xdr:rowOff>
    </xdr:to>
    <xdr:cxnSp macro="">
      <xdr:nvCxnSpPr>
        <xdr:cNvPr id="14188" name="Connecteur droit 14187"/>
        <xdr:cNvCxnSpPr/>
      </xdr:nvCxnSpPr>
      <xdr:spPr>
        <a:xfrm>
          <a:off x="2973752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15</xdr:row>
      <xdr:rowOff>19050</xdr:rowOff>
    </xdr:from>
    <xdr:to>
      <xdr:col>37</xdr:col>
      <xdr:colOff>1164620</xdr:colOff>
      <xdr:row>15</xdr:row>
      <xdr:rowOff>34290</xdr:rowOff>
    </xdr:to>
    <xdr:cxnSp macro="">
      <xdr:nvCxnSpPr>
        <xdr:cNvPr id="14189" name="Connecteur droit 14188"/>
        <xdr:cNvCxnSpPr/>
      </xdr:nvCxnSpPr>
      <xdr:spPr>
        <a:xfrm>
          <a:off x="2977772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15</xdr:row>
      <xdr:rowOff>19050</xdr:rowOff>
    </xdr:from>
    <xdr:to>
      <xdr:col>37</xdr:col>
      <xdr:colOff>1204816</xdr:colOff>
      <xdr:row>15</xdr:row>
      <xdr:rowOff>49530</xdr:rowOff>
    </xdr:to>
    <xdr:cxnSp macro="">
      <xdr:nvCxnSpPr>
        <xdr:cNvPr id="14190" name="Connecteur droit 14189"/>
        <xdr:cNvCxnSpPr/>
      </xdr:nvCxnSpPr>
      <xdr:spPr>
        <a:xfrm>
          <a:off x="2981791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15</xdr:row>
      <xdr:rowOff>19050</xdr:rowOff>
    </xdr:from>
    <xdr:to>
      <xdr:col>37</xdr:col>
      <xdr:colOff>1245012</xdr:colOff>
      <xdr:row>15</xdr:row>
      <xdr:rowOff>34290</xdr:rowOff>
    </xdr:to>
    <xdr:cxnSp macro="">
      <xdr:nvCxnSpPr>
        <xdr:cNvPr id="14191" name="Connecteur droit 14190"/>
        <xdr:cNvCxnSpPr/>
      </xdr:nvCxnSpPr>
      <xdr:spPr>
        <a:xfrm>
          <a:off x="2985811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15</xdr:row>
      <xdr:rowOff>19050</xdr:rowOff>
    </xdr:from>
    <xdr:to>
      <xdr:col>37</xdr:col>
      <xdr:colOff>1285208</xdr:colOff>
      <xdr:row>15</xdr:row>
      <xdr:rowOff>34290</xdr:rowOff>
    </xdr:to>
    <xdr:cxnSp macro="">
      <xdr:nvCxnSpPr>
        <xdr:cNvPr id="14192" name="Connecteur droit 14191"/>
        <xdr:cNvCxnSpPr/>
      </xdr:nvCxnSpPr>
      <xdr:spPr>
        <a:xfrm>
          <a:off x="2989830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15</xdr:row>
      <xdr:rowOff>19050</xdr:rowOff>
    </xdr:from>
    <xdr:to>
      <xdr:col>37</xdr:col>
      <xdr:colOff>1325404</xdr:colOff>
      <xdr:row>15</xdr:row>
      <xdr:rowOff>34290</xdr:rowOff>
    </xdr:to>
    <xdr:cxnSp macro="">
      <xdr:nvCxnSpPr>
        <xdr:cNvPr id="14193" name="Connecteur droit 14192"/>
        <xdr:cNvCxnSpPr/>
      </xdr:nvCxnSpPr>
      <xdr:spPr>
        <a:xfrm>
          <a:off x="2993850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15</xdr:row>
      <xdr:rowOff>19050</xdr:rowOff>
    </xdr:from>
    <xdr:to>
      <xdr:col>37</xdr:col>
      <xdr:colOff>1365600</xdr:colOff>
      <xdr:row>15</xdr:row>
      <xdr:rowOff>34290</xdr:rowOff>
    </xdr:to>
    <xdr:cxnSp macro="">
      <xdr:nvCxnSpPr>
        <xdr:cNvPr id="14194" name="Connecteur droit 14193"/>
        <xdr:cNvCxnSpPr/>
      </xdr:nvCxnSpPr>
      <xdr:spPr>
        <a:xfrm>
          <a:off x="2997870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15</xdr:row>
      <xdr:rowOff>19050</xdr:rowOff>
    </xdr:from>
    <xdr:to>
      <xdr:col>37</xdr:col>
      <xdr:colOff>1405793</xdr:colOff>
      <xdr:row>15</xdr:row>
      <xdr:rowOff>49530</xdr:rowOff>
    </xdr:to>
    <xdr:cxnSp macro="">
      <xdr:nvCxnSpPr>
        <xdr:cNvPr id="14195" name="Connecteur droit 14194"/>
        <xdr:cNvCxnSpPr/>
      </xdr:nvCxnSpPr>
      <xdr:spPr>
        <a:xfrm>
          <a:off x="3001889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15</xdr:row>
      <xdr:rowOff>19050</xdr:rowOff>
    </xdr:from>
    <xdr:to>
      <xdr:col>37</xdr:col>
      <xdr:colOff>1445989</xdr:colOff>
      <xdr:row>15</xdr:row>
      <xdr:rowOff>34290</xdr:rowOff>
    </xdr:to>
    <xdr:cxnSp macro="">
      <xdr:nvCxnSpPr>
        <xdr:cNvPr id="14196" name="Connecteur droit 14195"/>
        <xdr:cNvCxnSpPr/>
      </xdr:nvCxnSpPr>
      <xdr:spPr>
        <a:xfrm>
          <a:off x="3005908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15</xdr:row>
      <xdr:rowOff>19050</xdr:rowOff>
    </xdr:from>
    <xdr:to>
      <xdr:col>37</xdr:col>
      <xdr:colOff>1486185</xdr:colOff>
      <xdr:row>15</xdr:row>
      <xdr:rowOff>34290</xdr:rowOff>
    </xdr:to>
    <xdr:cxnSp macro="">
      <xdr:nvCxnSpPr>
        <xdr:cNvPr id="14197" name="Connecteur droit 14196"/>
        <xdr:cNvCxnSpPr/>
      </xdr:nvCxnSpPr>
      <xdr:spPr>
        <a:xfrm>
          <a:off x="3009928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15</xdr:row>
      <xdr:rowOff>19050</xdr:rowOff>
    </xdr:from>
    <xdr:to>
      <xdr:col>37</xdr:col>
      <xdr:colOff>1526381</xdr:colOff>
      <xdr:row>15</xdr:row>
      <xdr:rowOff>34290</xdr:rowOff>
    </xdr:to>
    <xdr:cxnSp macro="">
      <xdr:nvCxnSpPr>
        <xdr:cNvPr id="14198" name="Connecteur droit 14197"/>
        <xdr:cNvCxnSpPr/>
      </xdr:nvCxnSpPr>
      <xdr:spPr>
        <a:xfrm>
          <a:off x="3013948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15</xdr:row>
      <xdr:rowOff>19050</xdr:rowOff>
    </xdr:from>
    <xdr:to>
      <xdr:col>37</xdr:col>
      <xdr:colOff>1566577</xdr:colOff>
      <xdr:row>15</xdr:row>
      <xdr:rowOff>34290</xdr:rowOff>
    </xdr:to>
    <xdr:cxnSp macro="">
      <xdr:nvCxnSpPr>
        <xdr:cNvPr id="14199" name="Connecteur droit 14198"/>
        <xdr:cNvCxnSpPr/>
      </xdr:nvCxnSpPr>
      <xdr:spPr>
        <a:xfrm>
          <a:off x="3017967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15</xdr:row>
      <xdr:rowOff>19050</xdr:rowOff>
    </xdr:from>
    <xdr:to>
      <xdr:col>37</xdr:col>
      <xdr:colOff>1606773</xdr:colOff>
      <xdr:row>15</xdr:row>
      <xdr:rowOff>49530</xdr:rowOff>
    </xdr:to>
    <xdr:cxnSp macro="">
      <xdr:nvCxnSpPr>
        <xdr:cNvPr id="14200" name="Connecteur droit 14199"/>
        <xdr:cNvCxnSpPr/>
      </xdr:nvCxnSpPr>
      <xdr:spPr>
        <a:xfrm>
          <a:off x="3021987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15</xdr:row>
      <xdr:rowOff>19050</xdr:rowOff>
    </xdr:from>
    <xdr:to>
      <xdr:col>37</xdr:col>
      <xdr:colOff>1646969</xdr:colOff>
      <xdr:row>15</xdr:row>
      <xdr:rowOff>34290</xdr:rowOff>
    </xdr:to>
    <xdr:cxnSp macro="">
      <xdr:nvCxnSpPr>
        <xdr:cNvPr id="14201" name="Connecteur droit 14200"/>
        <xdr:cNvCxnSpPr/>
      </xdr:nvCxnSpPr>
      <xdr:spPr>
        <a:xfrm>
          <a:off x="3026006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15</xdr:row>
      <xdr:rowOff>19050</xdr:rowOff>
    </xdr:from>
    <xdr:to>
      <xdr:col>37</xdr:col>
      <xdr:colOff>1687162</xdr:colOff>
      <xdr:row>15</xdr:row>
      <xdr:rowOff>34290</xdr:rowOff>
    </xdr:to>
    <xdr:cxnSp macro="">
      <xdr:nvCxnSpPr>
        <xdr:cNvPr id="14202" name="Connecteur droit 14201"/>
        <xdr:cNvCxnSpPr/>
      </xdr:nvCxnSpPr>
      <xdr:spPr>
        <a:xfrm>
          <a:off x="3030026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15</xdr:row>
      <xdr:rowOff>19050</xdr:rowOff>
    </xdr:from>
    <xdr:to>
      <xdr:col>37</xdr:col>
      <xdr:colOff>1727358</xdr:colOff>
      <xdr:row>15</xdr:row>
      <xdr:rowOff>34290</xdr:rowOff>
    </xdr:to>
    <xdr:cxnSp macro="">
      <xdr:nvCxnSpPr>
        <xdr:cNvPr id="14203" name="Connecteur droit 14202"/>
        <xdr:cNvCxnSpPr/>
      </xdr:nvCxnSpPr>
      <xdr:spPr>
        <a:xfrm>
          <a:off x="3034045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15</xdr:row>
      <xdr:rowOff>19050</xdr:rowOff>
    </xdr:from>
    <xdr:to>
      <xdr:col>37</xdr:col>
      <xdr:colOff>1767554</xdr:colOff>
      <xdr:row>15</xdr:row>
      <xdr:rowOff>34290</xdr:rowOff>
    </xdr:to>
    <xdr:cxnSp macro="">
      <xdr:nvCxnSpPr>
        <xdr:cNvPr id="14204" name="Connecteur droit 14203"/>
        <xdr:cNvCxnSpPr/>
      </xdr:nvCxnSpPr>
      <xdr:spPr>
        <a:xfrm>
          <a:off x="3038065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15</xdr:row>
      <xdr:rowOff>19050</xdr:rowOff>
    </xdr:from>
    <xdr:to>
      <xdr:col>37</xdr:col>
      <xdr:colOff>1807750</xdr:colOff>
      <xdr:row>15</xdr:row>
      <xdr:rowOff>49530</xdr:rowOff>
    </xdr:to>
    <xdr:cxnSp macro="">
      <xdr:nvCxnSpPr>
        <xdr:cNvPr id="14205" name="Connecteur droit 14204"/>
        <xdr:cNvCxnSpPr/>
      </xdr:nvCxnSpPr>
      <xdr:spPr>
        <a:xfrm>
          <a:off x="30420850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15</xdr:row>
      <xdr:rowOff>19050</xdr:rowOff>
    </xdr:from>
    <xdr:to>
      <xdr:col>37</xdr:col>
      <xdr:colOff>1847946</xdr:colOff>
      <xdr:row>15</xdr:row>
      <xdr:rowOff>34290</xdr:rowOff>
    </xdr:to>
    <xdr:cxnSp macro="">
      <xdr:nvCxnSpPr>
        <xdr:cNvPr id="14206" name="Connecteur droit 14205"/>
        <xdr:cNvCxnSpPr/>
      </xdr:nvCxnSpPr>
      <xdr:spPr>
        <a:xfrm>
          <a:off x="30461046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15</xdr:row>
      <xdr:rowOff>19050</xdr:rowOff>
    </xdr:from>
    <xdr:to>
      <xdr:col>37</xdr:col>
      <xdr:colOff>1888142</xdr:colOff>
      <xdr:row>15</xdr:row>
      <xdr:rowOff>34290</xdr:rowOff>
    </xdr:to>
    <xdr:cxnSp macro="">
      <xdr:nvCxnSpPr>
        <xdr:cNvPr id="14207" name="Connecteur droit 14206"/>
        <xdr:cNvCxnSpPr/>
      </xdr:nvCxnSpPr>
      <xdr:spPr>
        <a:xfrm>
          <a:off x="3050124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15</xdr:row>
      <xdr:rowOff>19050</xdr:rowOff>
    </xdr:from>
    <xdr:to>
      <xdr:col>37</xdr:col>
      <xdr:colOff>1928335</xdr:colOff>
      <xdr:row>15</xdr:row>
      <xdr:rowOff>34290</xdr:rowOff>
    </xdr:to>
    <xdr:cxnSp macro="">
      <xdr:nvCxnSpPr>
        <xdr:cNvPr id="14208" name="Connecteur droit 14207"/>
        <xdr:cNvCxnSpPr/>
      </xdr:nvCxnSpPr>
      <xdr:spPr>
        <a:xfrm>
          <a:off x="305414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15</xdr:row>
      <xdr:rowOff>19050</xdr:rowOff>
    </xdr:from>
    <xdr:to>
      <xdr:col>37</xdr:col>
      <xdr:colOff>1968531</xdr:colOff>
      <xdr:row>15</xdr:row>
      <xdr:rowOff>34290</xdr:rowOff>
    </xdr:to>
    <xdr:cxnSp macro="">
      <xdr:nvCxnSpPr>
        <xdr:cNvPr id="14209" name="Connecteur droit 14208"/>
        <xdr:cNvCxnSpPr/>
      </xdr:nvCxnSpPr>
      <xdr:spPr>
        <a:xfrm>
          <a:off x="305816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15</xdr:row>
      <xdr:rowOff>19050</xdr:rowOff>
    </xdr:from>
    <xdr:to>
      <xdr:col>37</xdr:col>
      <xdr:colOff>2008727</xdr:colOff>
      <xdr:row>15</xdr:row>
      <xdr:rowOff>64770</xdr:rowOff>
    </xdr:to>
    <xdr:cxnSp macro="">
      <xdr:nvCxnSpPr>
        <xdr:cNvPr id="14210" name="Connecteur droit 14209"/>
        <xdr:cNvCxnSpPr/>
      </xdr:nvCxnSpPr>
      <xdr:spPr>
        <a:xfrm>
          <a:off x="30621827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19050</xdr:rowOff>
    </xdr:to>
    <xdr:cxnSp macro="">
      <xdr:nvCxnSpPr>
        <xdr:cNvPr id="14211" name="Connecteur droit 14210"/>
        <xdr:cNvCxnSpPr/>
      </xdr:nvCxnSpPr>
      <xdr:spPr>
        <a:xfrm>
          <a:off x="28652248" y="2876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49530</xdr:rowOff>
    </xdr:to>
    <xdr:cxnSp macro="">
      <xdr:nvCxnSpPr>
        <xdr:cNvPr id="14212" name="Connecteur droit 14211"/>
        <xdr:cNvCxnSpPr/>
      </xdr:nvCxnSpPr>
      <xdr:spPr>
        <a:xfrm>
          <a:off x="28652248" y="2876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34290</xdr:rowOff>
    </xdr:to>
    <xdr:cxnSp macro="">
      <xdr:nvCxnSpPr>
        <xdr:cNvPr id="14214" name="Connecteur droit 14213"/>
        <xdr:cNvCxnSpPr/>
      </xdr:nvCxnSpPr>
      <xdr:spPr>
        <a:xfrm>
          <a:off x="286522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12</xdr:row>
      <xdr:rowOff>19050</xdr:rowOff>
    </xdr:from>
    <xdr:to>
      <xdr:col>37</xdr:col>
      <xdr:colOff>79344</xdr:colOff>
      <xdr:row>12</xdr:row>
      <xdr:rowOff>34290</xdr:rowOff>
    </xdr:to>
    <xdr:cxnSp macro="">
      <xdr:nvCxnSpPr>
        <xdr:cNvPr id="14215" name="Connecteur droit 14214"/>
        <xdr:cNvCxnSpPr/>
      </xdr:nvCxnSpPr>
      <xdr:spPr>
        <a:xfrm>
          <a:off x="286924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12</xdr:row>
      <xdr:rowOff>19050</xdr:rowOff>
    </xdr:from>
    <xdr:to>
      <xdr:col>37</xdr:col>
      <xdr:colOff>119540</xdr:colOff>
      <xdr:row>12</xdr:row>
      <xdr:rowOff>34290</xdr:rowOff>
    </xdr:to>
    <xdr:cxnSp macro="">
      <xdr:nvCxnSpPr>
        <xdr:cNvPr id="14216" name="Connecteur droit 14215"/>
        <xdr:cNvCxnSpPr/>
      </xdr:nvCxnSpPr>
      <xdr:spPr>
        <a:xfrm>
          <a:off x="2873264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12</xdr:row>
      <xdr:rowOff>19050</xdr:rowOff>
    </xdr:from>
    <xdr:to>
      <xdr:col>37</xdr:col>
      <xdr:colOff>159733</xdr:colOff>
      <xdr:row>12</xdr:row>
      <xdr:rowOff>34290</xdr:rowOff>
    </xdr:to>
    <xdr:cxnSp macro="">
      <xdr:nvCxnSpPr>
        <xdr:cNvPr id="14217" name="Connecteur droit 14216"/>
        <xdr:cNvCxnSpPr/>
      </xdr:nvCxnSpPr>
      <xdr:spPr>
        <a:xfrm>
          <a:off x="2877283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12</xdr:row>
      <xdr:rowOff>19050</xdr:rowOff>
    </xdr:from>
    <xdr:to>
      <xdr:col>37</xdr:col>
      <xdr:colOff>199929</xdr:colOff>
      <xdr:row>12</xdr:row>
      <xdr:rowOff>49530</xdr:rowOff>
    </xdr:to>
    <xdr:cxnSp macro="">
      <xdr:nvCxnSpPr>
        <xdr:cNvPr id="14218" name="Connecteur droit 14217"/>
        <xdr:cNvCxnSpPr/>
      </xdr:nvCxnSpPr>
      <xdr:spPr>
        <a:xfrm>
          <a:off x="28813029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12</xdr:row>
      <xdr:rowOff>19050</xdr:rowOff>
    </xdr:from>
    <xdr:to>
      <xdr:col>37</xdr:col>
      <xdr:colOff>240125</xdr:colOff>
      <xdr:row>12</xdr:row>
      <xdr:rowOff>34290</xdr:rowOff>
    </xdr:to>
    <xdr:cxnSp macro="">
      <xdr:nvCxnSpPr>
        <xdr:cNvPr id="14219" name="Connecteur droit 14218"/>
        <xdr:cNvCxnSpPr/>
      </xdr:nvCxnSpPr>
      <xdr:spPr>
        <a:xfrm>
          <a:off x="2885322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12</xdr:row>
      <xdr:rowOff>19050</xdr:rowOff>
    </xdr:from>
    <xdr:to>
      <xdr:col>37</xdr:col>
      <xdr:colOff>280321</xdr:colOff>
      <xdr:row>12</xdr:row>
      <xdr:rowOff>34290</xdr:rowOff>
    </xdr:to>
    <xdr:cxnSp macro="">
      <xdr:nvCxnSpPr>
        <xdr:cNvPr id="14220" name="Connecteur droit 14219"/>
        <xdr:cNvCxnSpPr/>
      </xdr:nvCxnSpPr>
      <xdr:spPr>
        <a:xfrm>
          <a:off x="2889342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12</xdr:row>
      <xdr:rowOff>19050</xdr:rowOff>
    </xdr:from>
    <xdr:to>
      <xdr:col>37</xdr:col>
      <xdr:colOff>320517</xdr:colOff>
      <xdr:row>12</xdr:row>
      <xdr:rowOff>34290</xdr:rowOff>
    </xdr:to>
    <xdr:cxnSp macro="">
      <xdr:nvCxnSpPr>
        <xdr:cNvPr id="14221" name="Connecteur droit 14220"/>
        <xdr:cNvCxnSpPr/>
      </xdr:nvCxnSpPr>
      <xdr:spPr>
        <a:xfrm>
          <a:off x="2893361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12</xdr:row>
      <xdr:rowOff>19050</xdr:rowOff>
    </xdr:from>
    <xdr:to>
      <xdr:col>37</xdr:col>
      <xdr:colOff>360713</xdr:colOff>
      <xdr:row>12</xdr:row>
      <xdr:rowOff>34290</xdr:rowOff>
    </xdr:to>
    <xdr:cxnSp macro="">
      <xdr:nvCxnSpPr>
        <xdr:cNvPr id="14222" name="Connecteur droit 14221"/>
        <xdr:cNvCxnSpPr/>
      </xdr:nvCxnSpPr>
      <xdr:spPr>
        <a:xfrm>
          <a:off x="2897381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12</xdr:row>
      <xdr:rowOff>19050</xdr:rowOff>
    </xdr:from>
    <xdr:to>
      <xdr:col>37</xdr:col>
      <xdr:colOff>400906</xdr:colOff>
      <xdr:row>12</xdr:row>
      <xdr:rowOff>49530</xdr:rowOff>
    </xdr:to>
    <xdr:cxnSp macro="">
      <xdr:nvCxnSpPr>
        <xdr:cNvPr id="14223" name="Connecteur droit 14222"/>
        <xdr:cNvCxnSpPr/>
      </xdr:nvCxnSpPr>
      <xdr:spPr>
        <a:xfrm>
          <a:off x="2901400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12</xdr:row>
      <xdr:rowOff>19050</xdr:rowOff>
    </xdr:from>
    <xdr:to>
      <xdr:col>37</xdr:col>
      <xdr:colOff>441102</xdr:colOff>
      <xdr:row>12</xdr:row>
      <xdr:rowOff>34290</xdr:rowOff>
    </xdr:to>
    <xdr:cxnSp macro="">
      <xdr:nvCxnSpPr>
        <xdr:cNvPr id="14224" name="Connecteur droit 14223"/>
        <xdr:cNvCxnSpPr/>
      </xdr:nvCxnSpPr>
      <xdr:spPr>
        <a:xfrm>
          <a:off x="2905420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12</xdr:row>
      <xdr:rowOff>19050</xdr:rowOff>
    </xdr:from>
    <xdr:to>
      <xdr:col>37</xdr:col>
      <xdr:colOff>481298</xdr:colOff>
      <xdr:row>12</xdr:row>
      <xdr:rowOff>34290</xdr:rowOff>
    </xdr:to>
    <xdr:cxnSp macro="">
      <xdr:nvCxnSpPr>
        <xdr:cNvPr id="14225" name="Connecteur droit 14224"/>
        <xdr:cNvCxnSpPr/>
      </xdr:nvCxnSpPr>
      <xdr:spPr>
        <a:xfrm>
          <a:off x="2909439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12</xdr:row>
      <xdr:rowOff>19050</xdr:rowOff>
    </xdr:from>
    <xdr:to>
      <xdr:col>37</xdr:col>
      <xdr:colOff>521494</xdr:colOff>
      <xdr:row>12</xdr:row>
      <xdr:rowOff>34290</xdr:rowOff>
    </xdr:to>
    <xdr:cxnSp macro="">
      <xdr:nvCxnSpPr>
        <xdr:cNvPr id="14226" name="Connecteur droit 14225"/>
        <xdr:cNvCxnSpPr/>
      </xdr:nvCxnSpPr>
      <xdr:spPr>
        <a:xfrm>
          <a:off x="2913459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12</xdr:row>
      <xdr:rowOff>19050</xdr:rowOff>
    </xdr:from>
    <xdr:to>
      <xdr:col>37</xdr:col>
      <xdr:colOff>561690</xdr:colOff>
      <xdr:row>12</xdr:row>
      <xdr:rowOff>34290</xdr:rowOff>
    </xdr:to>
    <xdr:cxnSp macro="">
      <xdr:nvCxnSpPr>
        <xdr:cNvPr id="14227" name="Connecteur droit 14226"/>
        <xdr:cNvCxnSpPr/>
      </xdr:nvCxnSpPr>
      <xdr:spPr>
        <a:xfrm>
          <a:off x="2917479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12</xdr:row>
      <xdr:rowOff>19050</xdr:rowOff>
    </xdr:from>
    <xdr:to>
      <xdr:col>37</xdr:col>
      <xdr:colOff>601886</xdr:colOff>
      <xdr:row>12</xdr:row>
      <xdr:rowOff>49530</xdr:rowOff>
    </xdr:to>
    <xdr:cxnSp macro="">
      <xdr:nvCxnSpPr>
        <xdr:cNvPr id="14228" name="Connecteur droit 14227"/>
        <xdr:cNvCxnSpPr/>
      </xdr:nvCxnSpPr>
      <xdr:spPr>
        <a:xfrm>
          <a:off x="2921498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12</xdr:row>
      <xdr:rowOff>19050</xdr:rowOff>
    </xdr:from>
    <xdr:to>
      <xdr:col>37</xdr:col>
      <xdr:colOff>642082</xdr:colOff>
      <xdr:row>12</xdr:row>
      <xdr:rowOff>34290</xdr:rowOff>
    </xdr:to>
    <xdr:cxnSp macro="">
      <xdr:nvCxnSpPr>
        <xdr:cNvPr id="14229" name="Connecteur droit 14228"/>
        <xdr:cNvCxnSpPr/>
      </xdr:nvCxnSpPr>
      <xdr:spPr>
        <a:xfrm>
          <a:off x="2925518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12</xdr:row>
      <xdr:rowOff>19050</xdr:rowOff>
    </xdr:from>
    <xdr:to>
      <xdr:col>37</xdr:col>
      <xdr:colOff>682275</xdr:colOff>
      <xdr:row>12</xdr:row>
      <xdr:rowOff>34290</xdr:rowOff>
    </xdr:to>
    <xdr:cxnSp macro="">
      <xdr:nvCxnSpPr>
        <xdr:cNvPr id="14230" name="Connecteur droit 14229"/>
        <xdr:cNvCxnSpPr/>
      </xdr:nvCxnSpPr>
      <xdr:spPr>
        <a:xfrm>
          <a:off x="2929537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12</xdr:row>
      <xdr:rowOff>19050</xdr:rowOff>
    </xdr:from>
    <xdr:to>
      <xdr:col>37</xdr:col>
      <xdr:colOff>722471</xdr:colOff>
      <xdr:row>12</xdr:row>
      <xdr:rowOff>34290</xdr:rowOff>
    </xdr:to>
    <xdr:cxnSp macro="">
      <xdr:nvCxnSpPr>
        <xdr:cNvPr id="14231" name="Connecteur droit 14230"/>
        <xdr:cNvCxnSpPr/>
      </xdr:nvCxnSpPr>
      <xdr:spPr>
        <a:xfrm>
          <a:off x="2933557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12</xdr:row>
      <xdr:rowOff>19050</xdr:rowOff>
    </xdr:from>
    <xdr:to>
      <xdr:col>37</xdr:col>
      <xdr:colOff>762667</xdr:colOff>
      <xdr:row>12</xdr:row>
      <xdr:rowOff>34290</xdr:rowOff>
    </xdr:to>
    <xdr:cxnSp macro="">
      <xdr:nvCxnSpPr>
        <xdr:cNvPr id="14232" name="Connecteur droit 14231"/>
        <xdr:cNvCxnSpPr/>
      </xdr:nvCxnSpPr>
      <xdr:spPr>
        <a:xfrm>
          <a:off x="2937576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12</xdr:row>
      <xdr:rowOff>19050</xdr:rowOff>
    </xdr:from>
    <xdr:to>
      <xdr:col>37</xdr:col>
      <xdr:colOff>802863</xdr:colOff>
      <xdr:row>12</xdr:row>
      <xdr:rowOff>49530</xdr:rowOff>
    </xdr:to>
    <xdr:cxnSp macro="">
      <xdr:nvCxnSpPr>
        <xdr:cNvPr id="14233" name="Connecteur droit 14232"/>
        <xdr:cNvCxnSpPr/>
      </xdr:nvCxnSpPr>
      <xdr:spPr>
        <a:xfrm>
          <a:off x="2941596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12</xdr:row>
      <xdr:rowOff>19050</xdr:rowOff>
    </xdr:from>
    <xdr:to>
      <xdr:col>37</xdr:col>
      <xdr:colOff>843059</xdr:colOff>
      <xdr:row>12</xdr:row>
      <xdr:rowOff>34290</xdr:rowOff>
    </xdr:to>
    <xdr:cxnSp macro="">
      <xdr:nvCxnSpPr>
        <xdr:cNvPr id="14234" name="Connecteur droit 14233"/>
        <xdr:cNvCxnSpPr/>
      </xdr:nvCxnSpPr>
      <xdr:spPr>
        <a:xfrm>
          <a:off x="2945615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12</xdr:row>
      <xdr:rowOff>19050</xdr:rowOff>
    </xdr:from>
    <xdr:to>
      <xdr:col>37</xdr:col>
      <xdr:colOff>883255</xdr:colOff>
      <xdr:row>12</xdr:row>
      <xdr:rowOff>34290</xdr:rowOff>
    </xdr:to>
    <xdr:cxnSp macro="">
      <xdr:nvCxnSpPr>
        <xdr:cNvPr id="14235" name="Connecteur droit 14234"/>
        <xdr:cNvCxnSpPr/>
      </xdr:nvCxnSpPr>
      <xdr:spPr>
        <a:xfrm>
          <a:off x="2949635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12</xdr:row>
      <xdr:rowOff>19050</xdr:rowOff>
    </xdr:from>
    <xdr:to>
      <xdr:col>37</xdr:col>
      <xdr:colOff>923448</xdr:colOff>
      <xdr:row>12</xdr:row>
      <xdr:rowOff>34290</xdr:rowOff>
    </xdr:to>
    <xdr:cxnSp macro="">
      <xdr:nvCxnSpPr>
        <xdr:cNvPr id="14236" name="Connecteur droit 14235"/>
        <xdr:cNvCxnSpPr/>
      </xdr:nvCxnSpPr>
      <xdr:spPr>
        <a:xfrm>
          <a:off x="295365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12</xdr:row>
      <xdr:rowOff>19050</xdr:rowOff>
    </xdr:from>
    <xdr:to>
      <xdr:col>37</xdr:col>
      <xdr:colOff>963644</xdr:colOff>
      <xdr:row>12</xdr:row>
      <xdr:rowOff>34290</xdr:rowOff>
    </xdr:to>
    <xdr:cxnSp macro="">
      <xdr:nvCxnSpPr>
        <xdr:cNvPr id="14237" name="Connecteur droit 14236"/>
        <xdr:cNvCxnSpPr/>
      </xdr:nvCxnSpPr>
      <xdr:spPr>
        <a:xfrm>
          <a:off x="295767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12</xdr:row>
      <xdr:rowOff>19050</xdr:rowOff>
    </xdr:from>
    <xdr:to>
      <xdr:col>37</xdr:col>
      <xdr:colOff>1003840</xdr:colOff>
      <xdr:row>12</xdr:row>
      <xdr:rowOff>64770</xdr:rowOff>
    </xdr:to>
    <xdr:cxnSp macro="">
      <xdr:nvCxnSpPr>
        <xdr:cNvPr id="14238" name="Connecteur droit 14237"/>
        <xdr:cNvCxnSpPr/>
      </xdr:nvCxnSpPr>
      <xdr:spPr>
        <a:xfrm>
          <a:off x="29616940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12</xdr:row>
      <xdr:rowOff>19050</xdr:rowOff>
    </xdr:from>
    <xdr:to>
      <xdr:col>37</xdr:col>
      <xdr:colOff>1044035</xdr:colOff>
      <xdr:row>12</xdr:row>
      <xdr:rowOff>34290</xdr:rowOff>
    </xdr:to>
    <xdr:cxnSp macro="">
      <xdr:nvCxnSpPr>
        <xdr:cNvPr id="14239" name="Connecteur droit 14238"/>
        <xdr:cNvCxnSpPr/>
      </xdr:nvCxnSpPr>
      <xdr:spPr>
        <a:xfrm>
          <a:off x="296571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12</xdr:row>
      <xdr:rowOff>19050</xdr:rowOff>
    </xdr:from>
    <xdr:to>
      <xdr:col>37</xdr:col>
      <xdr:colOff>1084231</xdr:colOff>
      <xdr:row>12</xdr:row>
      <xdr:rowOff>34290</xdr:rowOff>
    </xdr:to>
    <xdr:cxnSp macro="">
      <xdr:nvCxnSpPr>
        <xdr:cNvPr id="14240" name="Connecteur droit 14239"/>
        <xdr:cNvCxnSpPr/>
      </xdr:nvCxnSpPr>
      <xdr:spPr>
        <a:xfrm>
          <a:off x="296973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12</xdr:row>
      <xdr:rowOff>19050</xdr:rowOff>
    </xdr:from>
    <xdr:to>
      <xdr:col>37</xdr:col>
      <xdr:colOff>1124427</xdr:colOff>
      <xdr:row>12</xdr:row>
      <xdr:rowOff>34290</xdr:rowOff>
    </xdr:to>
    <xdr:cxnSp macro="">
      <xdr:nvCxnSpPr>
        <xdr:cNvPr id="14241" name="Connecteur droit 14240"/>
        <xdr:cNvCxnSpPr/>
      </xdr:nvCxnSpPr>
      <xdr:spPr>
        <a:xfrm>
          <a:off x="2973752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12</xdr:row>
      <xdr:rowOff>19050</xdr:rowOff>
    </xdr:from>
    <xdr:to>
      <xdr:col>37</xdr:col>
      <xdr:colOff>1164620</xdr:colOff>
      <xdr:row>12</xdr:row>
      <xdr:rowOff>34290</xdr:rowOff>
    </xdr:to>
    <xdr:cxnSp macro="">
      <xdr:nvCxnSpPr>
        <xdr:cNvPr id="14242" name="Connecteur droit 14241"/>
        <xdr:cNvCxnSpPr/>
      </xdr:nvCxnSpPr>
      <xdr:spPr>
        <a:xfrm>
          <a:off x="2977772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12</xdr:row>
      <xdr:rowOff>19050</xdr:rowOff>
    </xdr:from>
    <xdr:to>
      <xdr:col>37</xdr:col>
      <xdr:colOff>1204816</xdr:colOff>
      <xdr:row>12</xdr:row>
      <xdr:rowOff>49530</xdr:rowOff>
    </xdr:to>
    <xdr:cxnSp macro="">
      <xdr:nvCxnSpPr>
        <xdr:cNvPr id="14243" name="Connecteur droit 14242"/>
        <xdr:cNvCxnSpPr/>
      </xdr:nvCxnSpPr>
      <xdr:spPr>
        <a:xfrm>
          <a:off x="2981791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12</xdr:row>
      <xdr:rowOff>19050</xdr:rowOff>
    </xdr:from>
    <xdr:to>
      <xdr:col>37</xdr:col>
      <xdr:colOff>1245012</xdr:colOff>
      <xdr:row>12</xdr:row>
      <xdr:rowOff>34290</xdr:rowOff>
    </xdr:to>
    <xdr:cxnSp macro="">
      <xdr:nvCxnSpPr>
        <xdr:cNvPr id="14244" name="Connecteur droit 14243"/>
        <xdr:cNvCxnSpPr/>
      </xdr:nvCxnSpPr>
      <xdr:spPr>
        <a:xfrm>
          <a:off x="2985811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12</xdr:row>
      <xdr:rowOff>19050</xdr:rowOff>
    </xdr:from>
    <xdr:to>
      <xdr:col>37</xdr:col>
      <xdr:colOff>1285208</xdr:colOff>
      <xdr:row>12</xdr:row>
      <xdr:rowOff>34290</xdr:rowOff>
    </xdr:to>
    <xdr:cxnSp macro="">
      <xdr:nvCxnSpPr>
        <xdr:cNvPr id="14245" name="Connecteur droit 14244"/>
        <xdr:cNvCxnSpPr/>
      </xdr:nvCxnSpPr>
      <xdr:spPr>
        <a:xfrm>
          <a:off x="2989830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12</xdr:row>
      <xdr:rowOff>19050</xdr:rowOff>
    </xdr:from>
    <xdr:to>
      <xdr:col>37</xdr:col>
      <xdr:colOff>1325404</xdr:colOff>
      <xdr:row>12</xdr:row>
      <xdr:rowOff>34290</xdr:rowOff>
    </xdr:to>
    <xdr:cxnSp macro="">
      <xdr:nvCxnSpPr>
        <xdr:cNvPr id="14246" name="Connecteur droit 14245"/>
        <xdr:cNvCxnSpPr/>
      </xdr:nvCxnSpPr>
      <xdr:spPr>
        <a:xfrm>
          <a:off x="2993850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12</xdr:row>
      <xdr:rowOff>19050</xdr:rowOff>
    </xdr:from>
    <xdr:to>
      <xdr:col>37</xdr:col>
      <xdr:colOff>1365600</xdr:colOff>
      <xdr:row>12</xdr:row>
      <xdr:rowOff>34290</xdr:rowOff>
    </xdr:to>
    <xdr:cxnSp macro="">
      <xdr:nvCxnSpPr>
        <xdr:cNvPr id="14247" name="Connecteur droit 14246"/>
        <xdr:cNvCxnSpPr/>
      </xdr:nvCxnSpPr>
      <xdr:spPr>
        <a:xfrm>
          <a:off x="2997870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12</xdr:row>
      <xdr:rowOff>19050</xdr:rowOff>
    </xdr:from>
    <xdr:to>
      <xdr:col>37</xdr:col>
      <xdr:colOff>1405793</xdr:colOff>
      <xdr:row>12</xdr:row>
      <xdr:rowOff>49530</xdr:rowOff>
    </xdr:to>
    <xdr:cxnSp macro="">
      <xdr:nvCxnSpPr>
        <xdr:cNvPr id="14248" name="Connecteur droit 14247"/>
        <xdr:cNvCxnSpPr/>
      </xdr:nvCxnSpPr>
      <xdr:spPr>
        <a:xfrm>
          <a:off x="3001889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12</xdr:row>
      <xdr:rowOff>19050</xdr:rowOff>
    </xdr:from>
    <xdr:to>
      <xdr:col>37</xdr:col>
      <xdr:colOff>1445989</xdr:colOff>
      <xdr:row>12</xdr:row>
      <xdr:rowOff>34290</xdr:rowOff>
    </xdr:to>
    <xdr:cxnSp macro="">
      <xdr:nvCxnSpPr>
        <xdr:cNvPr id="14249" name="Connecteur droit 14248"/>
        <xdr:cNvCxnSpPr/>
      </xdr:nvCxnSpPr>
      <xdr:spPr>
        <a:xfrm>
          <a:off x="3005908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12</xdr:row>
      <xdr:rowOff>19050</xdr:rowOff>
    </xdr:from>
    <xdr:to>
      <xdr:col>37</xdr:col>
      <xdr:colOff>1486185</xdr:colOff>
      <xdr:row>12</xdr:row>
      <xdr:rowOff>34290</xdr:rowOff>
    </xdr:to>
    <xdr:cxnSp macro="">
      <xdr:nvCxnSpPr>
        <xdr:cNvPr id="14250" name="Connecteur droit 14249"/>
        <xdr:cNvCxnSpPr/>
      </xdr:nvCxnSpPr>
      <xdr:spPr>
        <a:xfrm>
          <a:off x="3009928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12</xdr:row>
      <xdr:rowOff>19050</xdr:rowOff>
    </xdr:from>
    <xdr:to>
      <xdr:col>37</xdr:col>
      <xdr:colOff>1526381</xdr:colOff>
      <xdr:row>12</xdr:row>
      <xdr:rowOff>34290</xdr:rowOff>
    </xdr:to>
    <xdr:cxnSp macro="">
      <xdr:nvCxnSpPr>
        <xdr:cNvPr id="14251" name="Connecteur droit 14250"/>
        <xdr:cNvCxnSpPr/>
      </xdr:nvCxnSpPr>
      <xdr:spPr>
        <a:xfrm>
          <a:off x="3013948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12</xdr:row>
      <xdr:rowOff>19050</xdr:rowOff>
    </xdr:from>
    <xdr:to>
      <xdr:col>37</xdr:col>
      <xdr:colOff>1566577</xdr:colOff>
      <xdr:row>12</xdr:row>
      <xdr:rowOff>34290</xdr:rowOff>
    </xdr:to>
    <xdr:cxnSp macro="">
      <xdr:nvCxnSpPr>
        <xdr:cNvPr id="14252" name="Connecteur droit 14251"/>
        <xdr:cNvCxnSpPr/>
      </xdr:nvCxnSpPr>
      <xdr:spPr>
        <a:xfrm>
          <a:off x="3017967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12</xdr:row>
      <xdr:rowOff>19050</xdr:rowOff>
    </xdr:from>
    <xdr:to>
      <xdr:col>37</xdr:col>
      <xdr:colOff>1606773</xdr:colOff>
      <xdr:row>12</xdr:row>
      <xdr:rowOff>49530</xdr:rowOff>
    </xdr:to>
    <xdr:cxnSp macro="">
      <xdr:nvCxnSpPr>
        <xdr:cNvPr id="14253" name="Connecteur droit 14252"/>
        <xdr:cNvCxnSpPr/>
      </xdr:nvCxnSpPr>
      <xdr:spPr>
        <a:xfrm>
          <a:off x="3021987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12</xdr:row>
      <xdr:rowOff>19050</xdr:rowOff>
    </xdr:from>
    <xdr:to>
      <xdr:col>37</xdr:col>
      <xdr:colOff>1646969</xdr:colOff>
      <xdr:row>12</xdr:row>
      <xdr:rowOff>34290</xdr:rowOff>
    </xdr:to>
    <xdr:cxnSp macro="">
      <xdr:nvCxnSpPr>
        <xdr:cNvPr id="14254" name="Connecteur droit 14253"/>
        <xdr:cNvCxnSpPr/>
      </xdr:nvCxnSpPr>
      <xdr:spPr>
        <a:xfrm>
          <a:off x="3026006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12</xdr:row>
      <xdr:rowOff>19050</xdr:rowOff>
    </xdr:from>
    <xdr:to>
      <xdr:col>37</xdr:col>
      <xdr:colOff>1687162</xdr:colOff>
      <xdr:row>12</xdr:row>
      <xdr:rowOff>34290</xdr:rowOff>
    </xdr:to>
    <xdr:cxnSp macro="">
      <xdr:nvCxnSpPr>
        <xdr:cNvPr id="14255" name="Connecteur droit 14254"/>
        <xdr:cNvCxnSpPr/>
      </xdr:nvCxnSpPr>
      <xdr:spPr>
        <a:xfrm>
          <a:off x="3030026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12</xdr:row>
      <xdr:rowOff>19050</xdr:rowOff>
    </xdr:from>
    <xdr:to>
      <xdr:col>37</xdr:col>
      <xdr:colOff>1727358</xdr:colOff>
      <xdr:row>12</xdr:row>
      <xdr:rowOff>34290</xdr:rowOff>
    </xdr:to>
    <xdr:cxnSp macro="">
      <xdr:nvCxnSpPr>
        <xdr:cNvPr id="14256" name="Connecteur droit 14255"/>
        <xdr:cNvCxnSpPr/>
      </xdr:nvCxnSpPr>
      <xdr:spPr>
        <a:xfrm>
          <a:off x="3034045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12</xdr:row>
      <xdr:rowOff>19050</xdr:rowOff>
    </xdr:from>
    <xdr:to>
      <xdr:col>37</xdr:col>
      <xdr:colOff>1767554</xdr:colOff>
      <xdr:row>12</xdr:row>
      <xdr:rowOff>34290</xdr:rowOff>
    </xdr:to>
    <xdr:cxnSp macro="">
      <xdr:nvCxnSpPr>
        <xdr:cNvPr id="14257" name="Connecteur droit 14256"/>
        <xdr:cNvCxnSpPr/>
      </xdr:nvCxnSpPr>
      <xdr:spPr>
        <a:xfrm>
          <a:off x="3038065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12</xdr:row>
      <xdr:rowOff>19050</xdr:rowOff>
    </xdr:from>
    <xdr:to>
      <xdr:col>37</xdr:col>
      <xdr:colOff>1807750</xdr:colOff>
      <xdr:row>12</xdr:row>
      <xdr:rowOff>49530</xdr:rowOff>
    </xdr:to>
    <xdr:cxnSp macro="">
      <xdr:nvCxnSpPr>
        <xdr:cNvPr id="14258" name="Connecteur droit 14257"/>
        <xdr:cNvCxnSpPr/>
      </xdr:nvCxnSpPr>
      <xdr:spPr>
        <a:xfrm>
          <a:off x="30420850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12</xdr:row>
      <xdr:rowOff>19050</xdr:rowOff>
    </xdr:from>
    <xdr:to>
      <xdr:col>37</xdr:col>
      <xdr:colOff>1847946</xdr:colOff>
      <xdr:row>12</xdr:row>
      <xdr:rowOff>34290</xdr:rowOff>
    </xdr:to>
    <xdr:cxnSp macro="">
      <xdr:nvCxnSpPr>
        <xdr:cNvPr id="14259" name="Connecteur droit 14258"/>
        <xdr:cNvCxnSpPr/>
      </xdr:nvCxnSpPr>
      <xdr:spPr>
        <a:xfrm>
          <a:off x="30461046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12</xdr:row>
      <xdr:rowOff>19050</xdr:rowOff>
    </xdr:from>
    <xdr:to>
      <xdr:col>37</xdr:col>
      <xdr:colOff>1888142</xdr:colOff>
      <xdr:row>12</xdr:row>
      <xdr:rowOff>34290</xdr:rowOff>
    </xdr:to>
    <xdr:cxnSp macro="">
      <xdr:nvCxnSpPr>
        <xdr:cNvPr id="14260" name="Connecteur droit 14259"/>
        <xdr:cNvCxnSpPr/>
      </xdr:nvCxnSpPr>
      <xdr:spPr>
        <a:xfrm>
          <a:off x="3050124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12</xdr:row>
      <xdr:rowOff>19050</xdr:rowOff>
    </xdr:from>
    <xdr:to>
      <xdr:col>37</xdr:col>
      <xdr:colOff>1928335</xdr:colOff>
      <xdr:row>12</xdr:row>
      <xdr:rowOff>34290</xdr:rowOff>
    </xdr:to>
    <xdr:cxnSp macro="">
      <xdr:nvCxnSpPr>
        <xdr:cNvPr id="14261" name="Connecteur droit 14260"/>
        <xdr:cNvCxnSpPr/>
      </xdr:nvCxnSpPr>
      <xdr:spPr>
        <a:xfrm>
          <a:off x="305414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12</xdr:row>
      <xdr:rowOff>19050</xdr:rowOff>
    </xdr:from>
    <xdr:to>
      <xdr:col>37</xdr:col>
      <xdr:colOff>1968531</xdr:colOff>
      <xdr:row>12</xdr:row>
      <xdr:rowOff>34290</xdr:rowOff>
    </xdr:to>
    <xdr:cxnSp macro="">
      <xdr:nvCxnSpPr>
        <xdr:cNvPr id="14262" name="Connecteur droit 14261"/>
        <xdr:cNvCxnSpPr/>
      </xdr:nvCxnSpPr>
      <xdr:spPr>
        <a:xfrm>
          <a:off x="305816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12</xdr:row>
      <xdr:rowOff>19050</xdr:rowOff>
    </xdr:from>
    <xdr:to>
      <xdr:col>37</xdr:col>
      <xdr:colOff>2008727</xdr:colOff>
      <xdr:row>12</xdr:row>
      <xdr:rowOff>64770</xdr:rowOff>
    </xdr:to>
    <xdr:cxnSp macro="">
      <xdr:nvCxnSpPr>
        <xdr:cNvPr id="14263" name="Connecteur droit 14262"/>
        <xdr:cNvCxnSpPr/>
      </xdr:nvCxnSpPr>
      <xdr:spPr>
        <a:xfrm>
          <a:off x="30621827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19050</xdr:rowOff>
    </xdr:to>
    <xdr:cxnSp macro="">
      <xdr:nvCxnSpPr>
        <xdr:cNvPr id="14264" name="Connecteur droit 14263"/>
        <xdr:cNvCxnSpPr/>
      </xdr:nvCxnSpPr>
      <xdr:spPr>
        <a:xfrm>
          <a:off x="28652248" y="2305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49530</xdr:rowOff>
    </xdr:to>
    <xdr:cxnSp macro="">
      <xdr:nvCxnSpPr>
        <xdr:cNvPr id="14265" name="Connecteur droit 14264"/>
        <xdr:cNvCxnSpPr/>
      </xdr:nvCxnSpPr>
      <xdr:spPr>
        <a:xfrm>
          <a:off x="28652248" y="2305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34290</xdr:rowOff>
    </xdr:to>
    <xdr:cxnSp macro="">
      <xdr:nvCxnSpPr>
        <xdr:cNvPr id="14267" name="Connecteur droit 14266"/>
        <xdr:cNvCxnSpPr/>
      </xdr:nvCxnSpPr>
      <xdr:spPr>
        <a:xfrm>
          <a:off x="286522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9</xdr:row>
      <xdr:rowOff>19050</xdr:rowOff>
    </xdr:from>
    <xdr:to>
      <xdr:col>37</xdr:col>
      <xdr:colOff>79344</xdr:colOff>
      <xdr:row>9</xdr:row>
      <xdr:rowOff>34290</xdr:rowOff>
    </xdr:to>
    <xdr:cxnSp macro="">
      <xdr:nvCxnSpPr>
        <xdr:cNvPr id="14268" name="Connecteur droit 14267"/>
        <xdr:cNvCxnSpPr/>
      </xdr:nvCxnSpPr>
      <xdr:spPr>
        <a:xfrm>
          <a:off x="286924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9</xdr:row>
      <xdr:rowOff>19050</xdr:rowOff>
    </xdr:from>
    <xdr:to>
      <xdr:col>37</xdr:col>
      <xdr:colOff>119540</xdr:colOff>
      <xdr:row>9</xdr:row>
      <xdr:rowOff>34290</xdr:rowOff>
    </xdr:to>
    <xdr:cxnSp macro="">
      <xdr:nvCxnSpPr>
        <xdr:cNvPr id="14269" name="Connecteur droit 14268"/>
        <xdr:cNvCxnSpPr/>
      </xdr:nvCxnSpPr>
      <xdr:spPr>
        <a:xfrm>
          <a:off x="2873264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9</xdr:row>
      <xdr:rowOff>19050</xdr:rowOff>
    </xdr:from>
    <xdr:to>
      <xdr:col>37</xdr:col>
      <xdr:colOff>159733</xdr:colOff>
      <xdr:row>9</xdr:row>
      <xdr:rowOff>34290</xdr:rowOff>
    </xdr:to>
    <xdr:cxnSp macro="">
      <xdr:nvCxnSpPr>
        <xdr:cNvPr id="14270" name="Connecteur droit 14269"/>
        <xdr:cNvCxnSpPr/>
      </xdr:nvCxnSpPr>
      <xdr:spPr>
        <a:xfrm>
          <a:off x="2877283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9</xdr:row>
      <xdr:rowOff>19050</xdr:rowOff>
    </xdr:from>
    <xdr:to>
      <xdr:col>37</xdr:col>
      <xdr:colOff>199929</xdr:colOff>
      <xdr:row>9</xdr:row>
      <xdr:rowOff>49530</xdr:rowOff>
    </xdr:to>
    <xdr:cxnSp macro="">
      <xdr:nvCxnSpPr>
        <xdr:cNvPr id="14271" name="Connecteur droit 14270"/>
        <xdr:cNvCxnSpPr/>
      </xdr:nvCxnSpPr>
      <xdr:spPr>
        <a:xfrm>
          <a:off x="28813029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9</xdr:row>
      <xdr:rowOff>19050</xdr:rowOff>
    </xdr:from>
    <xdr:to>
      <xdr:col>37</xdr:col>
      <xdr:colOff>240125</xdr:colOff>
      <xdr:row>9</xdr:row>
      <xdr:rowOff>34290</xdr:rowOff>
    </xdr:to>
    <xdr:cxnSp macro="">
      <xdr:nvCxnSpPr>
        <xdr:cNvPr id="14272" name="Connecteur droit 14271"/>
        <xdr:cNvCxnSpPr/>
      </xdr:nvCxnSpPr>
      <xdr:spPr>
        <a:xfrm>
          <a:off x="2885322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9</xdr:row>
      <xdr:rowOff>19050</xdr:rowOff>
    </xdr:from>
    <xdr:to>
      <xdr:col>37</xdr:col>
      <xdr:colOff>280321</xdr:colOff>
      <xdr:row>9</xdr:row>
      <xdr:rowOff>34290</xdr:rowOff>
    </xdr:to>
    <xdr:cxnSp macro="">
      <xdr:nvCxnSpPr>
        <xdr:cNvPr id="14273" name="Connecteur droit 14272"/>
        <xdr:cNvCxnSpPr/>
      </xdr:nvCxnSpPr>
      <xdr:spPr>
        <a:xfrm>
          <a:off x="2889342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9</xdr:row>
      <xdr:rowOff>19050</xdr:rowOff>
    </xdr:from>
    <xdr:to>
      <xdr:col>37</xdr:col>
      <xdr:colOff>320517</xdr:colOff>
      <xdr:row>9</xdr:row>
      <xdr:rowOff>34290</xdr:rowOff>
    </xdr:to>
    <xdr:cxnSp macro="">
      <xdr:nvCxnSpPr>
        <xdr:cNvPr id="14274" name="Connecteur droit 14273"/>
        <xdr:cNvCxnSpPr/>
      </xdr:nvCxnSpPr>
      <xdr:spPr>
        <a:xfrm>
          <a:off x="2893361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9</xdr:row>
      <xdr:rowOff>19050</xdr:rowOff>
    </xdr:from>
    <xdr:to>
      <xdr:col>37</xdr:col>
      <xdr:colOff>360713</xdr:colOff>
      <xdr:row>9</xdr:row>
      <xdr:rowOff>34290</xdr:rowOff>
    </xdr:to>
    <xdr:cxnSp macro="">
      <xdr:nvCxnSpPr>
        <xdr:cNvPr id="14275" name="Connecteur droit 14274"/>
        <xdr:cNvCxnSpPr/>
      </xdr:nvCxnSpPr>
      <xdr:spPr>
        <a:xfrm>
          <a:off x="2897381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9</xdr:row>
      <xdr:rowOff>19050</xdr:rowOff>
    </xdr:from>
    <xdr:to>
      <xdr:col>37</xdr:col>
      <xdr:colOff>400906</xdr:colOff>
      <xdr:row>9</xdr:row>
      <xdr:rowOff>49530</xdr:rowOff>
    </xdr:to>
    <xdr:cxnSp macro="">
      <xdr:nvCxnSpPr>
        <xdr:cNvPr id="14276" name="Connecteur droit 14275"/>
        <xdr:cNvCxnSpPr/>
      </xdr:nvCxnSpPr>
      <xdr:spPr>
        <a:xfrm>
          <a:off x="2901400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9</xdr:row>
      <xdr:rowOff>19050</xdr:rowOff>
    </xdr:from>
    <xdr:to>
      <xdr:col>37</xdr:col>
      <xdr:colOff>441102</xdr:colOff>
      <xdr:row>9</xdr:row>
      <xdr:rowOff>34290</xdr:rowOff>
    </xdr:to>
    <xdr:cxnSp macro="">
      <xdr:nvCxnSpPr>
        <xdr:cNvPr id="14277" name="Connecteur droit 14276"/>
        <xdr:cNvCxnSpPr/>
      </xdr:nvCxnSpPr>
      <xdr:spPr>
        <a:xfrm>
          <a:off x="2905420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9</xdr:row>
      <xdr:rowOff>19050</xdr:rowOff>
    </xdr:from>
    <xdr:to>
      <xdr:col>37</xdr:col>
      <xdr:colOff>481298</xdr:colOff>
      <xdr:row>9</xdr:row>
      <xdr:rowOff>34290</xdr:rowOff>
    </xdr:to>
    <xdr:cxnSp macro="">
      <xdr:nvCxnSpPr>
        <xdr:cNvPr id="14278" name="Connecteur droit 14277"/>
        <xdr:cNvCxnSpPr/>
      </xdr:nvCxnSpPr>
      <xdr:spPr>
        <a:xfrm>
          <a:off x="2909439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9</xdr:row>
      <xdr:rowOff>19050</xdr:rowOff>
    </xdr:from>
    <xdr:to>
      <xdr:col>37</xdr:col>
      <xdr:colOff>521494</xdr:colOff>
      <xdr:row>9</xdr:row>
      <xdr:rowOff>34290</xdr:rowOff>
    </xdr:to>
    <xdr:cxnSp macro="">
      <xdr:nvCxnSpPr>
        <xdr:cNvPr id="14279" name="Connecteur droit 14278"/>
        <xdr:cNvCxnSpPr/>
      </xdr:nvCxnSpPr>
      <xdr:spPr>
        <a:xfrm>
          <a:off x="2913459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9</xdr:row>
      <xdr:rowOff>19050</xdr:rowOff>
    </xdr:from>
    <xdr:to>
      <xdr:col>37</xdr:col>
      <xdr:colOff>561690</xdr:colOff>
      <xdr:row>9</xdr:row>
      <xdr:rowOff>34290</xdr:rowOff>
    </xdr:to>
    <xdr:cxnSp macro="">
      <xdr:nvCxnSpPr>
        <xdr:cNvPr id="14280" name="Connecteur droit 14279"/>
        <xdr:cNvCxnSpPr/>
      </xdr:nvCxnSpPr>
      <xdr:spPr>
        <a:xfrm>
          <a:off x="2917479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9</xdr:row>
      <xdr:rowOff>19050</xdr:rowOff>
    </xdr:from>
    <xdr:to>
      <xdr:col>37</xdr:col>
      <xdr:colOff>601886</xdr:colOff>
      <xdr:row>9</xdr:row>
      <xdr:rowOff>49530</xdr:rowOff>
    </xdr:to>
    <xdr:cxnSp macro="">
      <xdr:nvCxnSpPr>
        <xdr:cNvPr id="14281" name="Connecteur droit 14280"/>
        <xdr:cNvCxnSpPr/>
      </xdr:nvCxnSpPr>
      <xdr:spPr>
        <a:xfrm>
          <a:off x="2921498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9</xdr:row>
      <xdr:rowOff>19050</xdr:rowOff>
    </xdr:from>
    <xdr:to>
      <xdr:col>37</xdr:col>
      <xdr:colOff>642082</xdr:colOff>
      <xdr:row>9</xdr:row>
      <xdr:rowOff>34290</xdr:rowOff>
    </xdr:to>
    <xdr:cxnSp macro="">
      <xdr:nvCxnSpPr>
        <xdr:cNvPr id="14282" name="Connecteur droit 14281"/>
        <xdr:cNvCxnSpPr/>
      </xdr:nvCxnSpPr>
      <xdr:spPr>
        <a:xfrm>
          <a:off x="2925518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9</xdr:row>
      <xdr:rowOff>19050</xdr:rowOff>
    </xdr:from>
    <xdr:to>
      <xdr:col>37</xdr:col>
      <xdr:colOff>682275</xdr:colOff>
      <xdr:row>9</xdr:row>
      <xdr:rowOff>34290</xdr:rowOff>
    </xdr:to>
    <xdr:cxnSp macro="">
      <xdr:nvCxnSpPr>
        <xdr:cNvPr id="14283" name="Connecteur droit 14282"/>
        <xdr:cNvCxnSpPr/>
      </xdr:nvCxnSpPr>
      <xdr:spPr>
        <a:xfrm>
          <a:off x="2929537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9</xdr:row>
      <xdr:rowOff>19050</xdr:rowOff>
    </xdr:from>
    <xdr:to>
      <xdr:col>37</xdr:col>
      <xdr:colOff>722471</xdr:colOff>
      <xdr:row>9</xdr:row>
      <xdr:rowOff>34290</xdr:rowOff>
    </xdr:to>
    <xdr:cxnSp macro="">
      <xdr:nvCxnSpPr>
        <xdr:cNvPr id="14284" name="Connecteur droit 14283"/>
        <xdr:cNvCxnSpPr/>
      </xdr:nvCxnSpPr>
      <xdr:spPr>
        <a:xfrm>
          <a:off x="2933557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9</xdr:row>
      <xdr:rowOff>19050</xdr:rowOff>
    </xdr:from>
    <xdr:to>
      <xdr:col>37</xdr:col>
      <xdr:colOff>762667</xdr:colOff>
      <xdr:row>9</xdr:row>
      <xdr:rowOff>34290</xdr:rowOff>
    </xdr:to>
    <xdr:cxnSp macro="">
      <xdr:nvCxnSpPr>
        <xdr:cNvPr id="14285" name="Connecteur droit 14284"/>
        <xdr:cNvCxnSpPr/>
      </xdr:nvCxnSpPr>
      <xdr:spPr>
        <a:xfrm>
          <a:off x="2937576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9</xdr:row>
      <xdr:rowOff>19050</xdr:rowOff>
    </xdr:from>
    <xdr:to>
      <xdr:col>37</xdr:col>
      <xdr:colOff>802863</xdr:colOff>
      <xdr:row>9</xdr:row>
      <xdr:rowOff>49530</xdr:rowOff>
    </xdr:to>
    <xdr:cxnSp macro="">
      <xdr:nvCxnSpPr>
        <xdr:cNvPr id="14286" name="Connecteur droit 14285"/>
        <xdr:cNvCxnSpPr/>
      </xdr:nvCxnSpPr>
      <xdr:spPr>
        <a:xfrm>
          <a:off x="2941596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9</xdr:row>
      <xdr:rowOff>19050</xdr:rowOff>
    </xdr:from>
    <xdr:to>
      <xdr:col>37</xdr:col>
      <xdr:colOff>843059</xdr:colOff>
      <xdr:row>9</xdr:row>
      <xdr:rowOff>34290</xdr:rowOff>
    </xdr:to>
    <xdr:cxnSp macro="">
      <xdr:nvCxnSpPr>
        <xdr:cNvPr id="14287" name="Connecteur droit 14286"/>
        <xdr:cNvCxnSpPr/>
      </xdr:nvCxnSpPr>
      <xdr:spPr>
        <a:xfrm>
          <a:off x="2945615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9</xdr:row>
      <xdr:rowOff>19050</xdr:rowOff>
    </xdr:from>
    <xdr:to>
      <xdr:col>37</xdr:col>
      <xdr:colOff>883255</xdr:colOff>
      <xdr:row>9</xdr:row>
      <xdr:rowOff>34290</xdr:rowOff>
    </xdr:to>
    <xdr:cxnSp macro="">
      <xdr:nvCxnSpPr>
        <xdr:cNvPr id="14288" name="Connecteur droit 14287"/>
        <xdr:cNvCxnSpPr/>
      </xdr:nvCxnSpPr>
      <xdr:spPr>
        <a:xfrm>
          <a:off x="2949635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9</xdr:row>
      <xdr:rowOff>19050</xdr:rowOff>
    </xdr:from>
    <xdr:to>
      <xdr:col>37</xdr:col>
      <xdr:colOff>923448</xdr:colOff>
      <xdr:row>9</xdr:row>
      <xdr:rowOff>34290</xdr:rowOff>
    </xdr:to>
    <xdr:cxnSp macro="">
      <xdr:nvCxnSpPr>
        <xdr:cNvPr id="14289" name="Connecteur droit 14288"/>
        <xdr:cNvCxnSpPr/>
      </xdr:nvCxnSpPr>
      <xdr:spPr>
        <a:xfrm>
          <a:off x="295365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9</xdr:row>
      <xdr:rowOff>19050</xdr:rowOff>
    </xdr:from>
    <xdr:to>
      <xdr:col>37</xdr:col>
      <xdr:colOff>963644</xdr:colOff>
      <xdr:row>9</xdr:row>
      <xdr:rowOff>34290</xdr:rowOff>
    </xdr:to>
    <xdr:cxnSp macro="">
      <xdr:nvCxnSpPr>
        <xdr:cNvPr id="14290" name="Connecteur droit 14289"/>
        <xdr:cNvCxnSpPr/>
      </xdr:nvCxnSpPr>
      <xdr:spPr>
        <a:xfrm>
          <a:off x="295767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9</xdr:row>
      <xdr:rowOff>19050</xdr:rowOff>
    </xdr:from>
    <xdr:to>
      <xdr:col>37</xdr:col>
      <xdr:colOff>1003840</xdr:colOff>
      <xdr:row>9</xdr:row>
      <xdr:rowOff>64770</xdr:rowOff>
    </xdr:to>
    <xdr:cxnSp macro="">
      <xdr:nvCxnSpPr>
        <xdr:cNvPr id="14291" name="Connecteur droit 14290"/>
        <xdr:cNvCxnSpPr/>
      </xdr:nvCxnSpPr>
      <xdr:spPr>
        <a:xfrm>
          <a:off x="29616940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9</xdr:row>
      <xdr:rowOff>19050</xdr:rowOff>
    </xdr:from>
    <xdr:to>
      <xdr:col>37</xdr:col>
      <xdr:colOff>1044035</xdr:colOff>
      <xdr:row>9</xdr:row>
      <xdr:rowOff>34290</xdr:rowOff>
    </xdr:to>
    <xdr:cxnSp macro="">
      <xdr:nvCxnSpPr>
        <xdr:cNvPr id="14292" name="Connecteur droit 14291"/>
        <xdr:cNvCxnSpPr/>
      </xdr:nvCxnSpPr>
      <xdr:spPr>
        <a:xfrm>
          <a:off x="296571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9</xdr:row>
      <xdr:rowOff>19050</xdr:rowOff>
    </xdr:from>
    <xdr:to>
      <xdr:col>37</xdr:col>
      <xdr:colOff>1084231</xdr:colOff>
      <xdr:row>9</xdr:row>
      <xdr:rowOff>34290</xdr:rowOff>
    </xdr:to>
    <xdr:cxnSp macro="">
      <xdr:nvCxnSpPr>
        <xdr:cNvPr id="14293" name="Connecteur droit 14292"/>
        <xdr:cNvCxnSpPr/>
      </xdr:nvCxnSpPr>
      <xdr:spPr>
        <a:xfrm>
          <a:off x="296973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9</xdr:row>
      <xdr:rowOff>19050</xdr:rowOff>
    </xdr:from>
    <xdr:to>
      <xdr:col>37</xdr:col>
      <xdr:colOff>1124427</xdr:colOff>
      <xdr:row>9</xdr:row>
      <xdr:rowOff>34290</xdr:rowOff>
    </xdr:to>
    <xdr:cxnSp macro="">
      <xdr:nvCxnSpPr>
        <xdr:cNvPr id="14294" name="Connecteur droit 14293"/>
        <xdr:cNvCxnSpPr/>
      </xdr:nvCxnSpPr>
      <xdr:spPr>
        <a:xfrm>
          <a:off x="2973752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9</xdr:row>
      <xdr:rowOff>19050</xdr:rowOff>
    </xdr:from>
    <xdr:to>
      <xdr:col>37</xdr:col>
      <xdr:colOff>1164620</xdr:colOff>
      <xdr:row>9</xdr:row>
      <xdr:rowOff>34290</xdr:rowOff>
    </xdr:to>
    <xdr:cxnSp macro="">
      <xdr:nvCxnSpPr>
        <xdr:cNvPr id="14295" name="Connecteur droit 14294"/>
        <xdr:cNvCxnSpPr/>
      </xdr:nvCxnSpPr>
      <xdr:spPr>
        <a:xfrm>
          <a:off x="2977772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9</xdr:row>
      <xdr:rowOff>19050</xdr:rowOff>
    </xdr:from>
    <xdr:to>
      <xdr:col>37</xdr:col>
      <xdr:colOff>1204816</xdr:colOff>
      <xdr:row>9</xdr:row>
      <xdr:rowOff>49530</xdr:rowOff>
    </xdr:to>
    <xdr:cxnSp macro="">
      <xdr:nvCxnSpPr>
        <xdr:cNvPr id="14296" name="Connecteur droit 14295"/>
        <xdr:cNvCxnSpPr/>
      </xdr:nvCxnSpPr>
      <xdr:spPr>
        <a:xfrm>
          <a:off x="2981791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9</xdr:row>
      <xdr:rowOff>19050</xdr:rowOff>
    </xdr:from>
    <xdr:to>
      <xdr:col>37</xdr:col>
      <xdr:colOff>1245012</xdr:colOff>
      <xdr:row>9</xdr:row>
      <xdr:rowOff>34290</xdr:rowOff>
    </xdr:to>
    <xdr:cxnSp macro="">
      <xdr:nvCxnSpPr>
        <xdr:cNvPr id="14297" name="Connecteur droit 14296"/>
        <xdr:cNvCxnSpPr/>
      </xdr:nvCxnSpPr>
      <xdr:spPr>
        <a:xfrm>
          <a:off x="2985811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9</xdr:row>
      <xdr:rowOff>19050</xdr:rowOff>
    </xdr:from>
    <xdr:to>
      <xdr:col>37</xdr:col>
      <xdr:colOff>1285208</xdr:colOff>
      <xdr:row>9</xdr:row>
      <xdr:rowOff>34290</xdr:rowOff>
    </xdr:to>
    <xdr:cxnSp macro="">
      <xdr:nvCxnSpPr>
        <xdr:cNvPr id="14298" name="Connecteur droit 14297"/>
        <xdr:cNvCxnSpPr/>
      </xdr:nvCxnSpPr>
      <xdr:spPr>
        <a:xfrm>
          <a:off x="2989830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9</xdr:row>
      <xdr:rowOff>19050</xdr:rowOff>
    </xdr:from>
    <xdr:to>
      <xdr:col>37</xdr:col>
      <xdr:colOff>1325404</xdr:colOff>
      <xdr:row>9</xdr:row>
      <xdr:rowOff>34290</xdr:rowOff>
    </xdr:to>
    <xdr:cxnSp macro="">
      <xdr:nvCxnSpPr>
        <xdr:cNvPr id="14299" name="Connecteur droit 14298"/>
        <xdr:cNvCxnSpPr/>
      </xdr:nvCxnSpPr>
      <xdr:spPr>
        <a:xfrm>
          <a:off x="2993850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9</xdr:row>
      <xdr:rowOff>19050</xdr:rowOff>
    </xdr:from>
    <xdr:to>
      <xdr:col>37</xdr:col>
      <xdr:colOff>1365600</xdr:colOff>
      <xdr:row>9</xdr:row>
      <xdr:rowOff>34290</xdr:rowOff>
    </xdr:to>
    <xdr:cxnSp macro="">
      <xdr:nvCxnSpPr>
        <xdr:cNvPr id="14300" name="Connecteur droit 14299"/>
        <xdr:cNvCxnSpPr/>
      </xdr:nvCxnSpPr>
      <xdr:spPr>
        <a:xfrm>
          <a:off x="2997870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9</xdr:row>
      <xdr:rowOff>19050</xdr:rowOff>
    </xdr:from>
    <xdr:to>
      <xdr:col>37</xdr:col>
      <xdr:colOff>1405793</xdr:colOff>
      <xdr:row>9</xdr:row>
      <xdr:rowOff>49530</xdr:rowOff>
    </xdr:to>
    <xdr:cxnSp macro="">
      <xdr:nvCxnSpPr>
        <xdr:cNvPr id="14301" name="Connecteur droit 14300"/>
        <xdr:cNvCxnSpPr/>
      </xdr:nvCxnSpPr>
      <xdr:spPr>
        <a:xfrm>
          <a:off x="3001889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9</xdr:row>
      <xdr:rowOff>19050</xdr:rowOff>
    </xdr:from>
    <xdr:to>
      <xdr:col>37</xdr:col>
      <xdr:colOff>1445989</xdr:colOff>
      <xdr:row>9</xdr:row>
      <xdr:rowOff>34290</xdr:rowOff>
    </xdr:to>
    <xdr:cxnSp macro="">
      <xdr:nvCxnSpPr>
        <xdr:cNvPr id="14302" name="Connecteur droit 14301"/>
        <xdr:cNvCxnSpPr/>
      </xdr:nvCxnSpPr>
      <xdr:spPr>
        <a:xfrm>
          <a:off x="3005908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9</xdr:row>
      <xdr:rowOff>19050</xdr:rowOff>
    </xdr:from>
    <xdr:to>
      <xdr:col>37</xdr:col>
      <xdr:colOff>1486185</xdr:colOff>
      <xdr:row>9</xdr:row>
      <xdr:rowOff>34290</xdr:rowOff>
    </xdr:to>
    <xdr:cxnSp macro="">
      <xdr:nvCxnSpPr>
        <xdr:cNvPr id="14303" name="Connecteur droit 14302"/>
        <xdr:cNvCxnSpPr/>
      </xdr:nvCxnSpPr>
      <xdr:spPr>
        <a:xfrm>
          <a:off x="3009928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9</xdr:row>
      <xdr:rowOff>19050</xdr:rowOff>
    </xdr:from>
    <xdr:to>
      <xdr:col>37</xdr:col>
      <xdr:colOff>1526381</xdr:colOff>
      <xdr:row>9</xdr:row>
      <xdr:rowOff>34290</xdr:rowOff>
    </xdr:to>
    <xdr:cxnSp macro="">
      <xdr:nvCxnSpPr>
        <xdr:cNvPr id="14304" name="Connecteur droit 14303"/>
        <xdr:cNvCxnSpPr/>
      </xdr:nvCxnSpPr>
      <xdr:spPr>
        <a:xfrm>
          <a:off x="3013948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9</xdr:row>
      <xdr:rowOff>19050</xdr:rowOff>
    </xdr:from>
    <xdr:to>
      <xdr:col>37</xdr:col>
      <xdr:colOff>1566577</xdr:colOff>
      <xdr:row>9</xdr:row>
      <xdr:rowOff>34290</xdr:rowOff>
    </xdr:to>
    <xdr:cxnSp macro="">
      <xdr:nvCxnSpPr>
        <xdr:cNvPr id="14305" name="Connecteur droit 14304"/>
        <xdr:cNvCxnSpPr/>
      </xdr:nvCxnSpPr>
      <xdr:spPr>
        <a:xfrm>
          <a:off x="3017967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9</xdr:row>
      <xdr:rowOff>19050</xdr:rowOff>
    </xdr:from>
    <xdr:to>
      <xdr:col>37</xdr:col>
      <xdr:colOff>1606773</xdr:colOff>
      <xdr:row>9</xdr:row>
      <xdr:rowOff>49530</xdr:rowOff>
    </xdr:to>
    <xdr:cxnSp macro="">
      <xdr:nvCxnSpPr>
        <xdr:cNvPr id="14306" name="Connecteur droit 14305"/>
        <xdr:cNvCxnSpPr/>
      </xdr:nvCxnSpPr>
      <xdr:spPr>
        <a:xfrm>
          <a:off x="3021987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9</xdr:row>
      <xdr:rowOff>19050</xdr:rowOff>
    </xdr:from>
    <xdr:to>
      <xdr:col>37</xdr:col>
      <xdr:colOff>1646969</xdr:colOff>
      <xdr:row>9</xdr:row>
      <xdr:rowOff>34290</xdr:rowOff>
    </xdr:to>
    <xdr:cxnSp macro="">
      <xdr:nvCxnSpPr>
        <xdr:cNvPr id="14307" name="Connecteur droit 14306"/>
        <xdr:cNvCxnSpPr/>
      </xdr:nvCxnSpPr>
      <xdr:spPr>
        <a:xfrm>
          <a:off x="3026006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9</xdr:row>
      <xdr:rowOff>19050</xdr:rowOff>
    </xdr:from>
    <xdr:to>
      <xdr:col>37</xdr:col>
      <xdr:colOff>1687162</xdr:colOff>
      <xdr:row>9</xdr:row>
      <xdr:rowOff>34290</xdr:rowOff>
    </xdr:to>
    <xdr:cxnSp macro="">
      <xdr:nvCxnSpPr>
        <xdr:cNvPr id="14308" name="Connecteur droit 14307"/>
        <xdr:cNvCxnSpPr/>
      </xdr:nvCxnSpPr>
      <xdr:spPr>
        <a:xfrm>
          <a:off x="3030026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9</xdr:row>
      <xdr:rowOff>19050</xdr:rowOff>
    </xdr:from>
    <xdr:to>
      <xdr:col>37</xdr:col>
      <xdr:colOff>1727358</xdr:colOff>
      <xdr:row>9</xdr:row>
      <xdr:rowOff>34290</xdr:rowOff>
    </xdr:to>
    <xdr:cxnSp macro="">
      <xdr:nvCxnSpPr>
        <xdr:cNvPr id="14309" name="Connecteur droit 14308"/>
        <xdr:cNvCxnSpPr/>
      </xdr:nvCxnSpPr>
      <xdr:spPr>
        <a:xfrm>
          <a:off x="3034045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9</xdr:row>
      <xdr:rowOff>19050</xdr:rowOff>
    </xdr:from>
    <xdr:to>
      <xdr:col>37</xdr:col>
      <xdr:colOff>1767554</xdr:colOff>
      <xdr:row>9</xdr:row>
      <xdr:rowOff>34290</xdr:rowOff>
    </xdr:to>
    <xdr:cxnSp macro="">
      <xdr:nvCxnSpPr>
        <xdr:cNvPr id="14310" name="Connecteur droit 14309"/>
        <xdr:cNvCxnSpPr/>
      </xdr:nvCxnSpPr>
      <xdr:spPr>
        <a:xfrm>
          <a:off x="3038065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9</xdr:row>
      <xdr:rowOff>19050</xdr:rowOff>
    </xdr:from>
    <xdr:to>
      <xdr:col>37</xdr:col>
      <xdr:colOff>1807750</xdr:colOff>
      <xdr:row>9</xdr:row>
      <xdr:rowOff>49530</xdr:rowOff>
    </xdr:to>
    <xdr:cxnSp macro="">
      <xdr:nvCxnSpPr>
        <xdr:cNvPr id="14311" name="Connecteur droit 14310"/>
        <xdr:cNvCxnSpPr/>
      </xdr:nvCxnSpPr>
      <xdr:spPr>
        <a:xfrm>
          <a:off x="30420850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9</xdr:row>
      <xdr:rowOff>19050</xdr:rowOff>
    </xdr:from>
    <xdr:to>
      <xdr:col>37</xdr:col>
      <xdr:colOff>1847946</xdr:colOff>
      <xdr:row>9</xdr:row>
      <xdr:rowOff>34290</xdr:rowOff>
    </xdr:to>
    <xdr:cxnSp macro="">
      <xdr:nvCxnSpPr>
        <xdr:cNvPr id="14312" name="Connecteur droit 14311"/>
        <xdr:cNvCxnSpPr/>
      </xdr:nvCxnSpPr>
      <xdr:spPr>
        <a:xfrm>
          <a:off x="30461046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9</xdr:row>
      <xdr:rowOff>19050</xdr:rowOff>
    </xdr:from>
    <xdr:to>
      <xdr:col>37</xdr:col>
      <xdr:colOff>1888142</xdr:colOff>
      <xdr:row>9</xdr:row>
      <xdr:rowOff>34290</xdr:rowOff>
    </xdr:to>
    <xdr:cxnSp macro="">
      <xdr:nvCxnSpPr>
        <xdr:cNvPr id="14313" name="Connecteur droit 14312"/>
        <xdr:cNvCxnSpPr/>
      </xdr:nvCxnSpPr>
      <xdr:spPr>
        <a:xfrm>
          <a:off x="3050124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9</xdr:row>
      <xdr:rowOff>19050</xdr:rowOff>
    </xdr:from>
    <xdr:to>
      <xdr:col>37</xdr:col>
      <xdr:colOff>1928335</xdr:colOff>
      <xdr:row>9</xdr:row>
      <xdr:rowOff>34290</xdr:rowOff>
    </xdr:to>
    <xdr:cxnSp macro="">
      <xdr:nvCxnSpPr>
        <xdr:cNvPr id="14314" name="Connecteur droit 14313"/>
        <xdr:cNvCxnSpPr/>
      </xdr:nvCxnSpPr>
      <xdr:spPr>
        <a:xfrm>
          <a:off x="305414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9</xdr:row>
      <xdr:rowOff>19050</xdr:rowOff>
    </xdr:from>
    <xdr:to>
      <xdr:col>37</xdr:col>
      <xdr:colOff>1968531</xdr:colOff>
      <xdr:row>9</xdr:row>
      <xdr:rowOff>34290</xdr:rowOff>
    </xdr:to>
    <xdr:cxnSp macro="">
      <xdr:nvCxnSpPr>
        <xdr:cNvPr id="14315" name="Connecteur droit 14314"/>
        <xdr:cNvCxnSpPr/>
      </xdr:nvCxnSpPr>
      <xdr:spPr>
        <a:xfrm>
          <a:off x="305816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9</xdr:row>
      <xdr:rowOff>19050</xdr:rowOff>
    </xdr:from>
    <xdr:to>
      <xdr:col>37</xdr:col>
      <xdr:colOff>2008727</xdr:colOff>
      <xdr:row>9</xdr:row>
      <xdr:rowOff>64770</xdr:rowOff>
    </xdr:to>
    <xdr:cxnSp macro="">
      <xdr:nvCxnSpPr>
        <xdr:cNvPr id="14316" name="Connecteur droit 14315"/>
        <xdr:cNvCxnSpPr/>
      </xdr:nvCxnSpPr>
      <xdr:spPr>
        <a:xfrm>
          <a:off x="30621827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19050</xdr:rowOff>
    </xdr:to>
    <xdr:cxnSp macro="">
      <xdr:nvCxnSpPr>
        <xdr:cNvPr id="14317" name="Connecteur droit 14316"/>
        <xdr:cNvCxnSpPr/>
      </xdr:nvCxnSpPr>
      <xdr:spPr>
        <a:xfrm>
          <a:off x="28652248" y="1733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49530</xdr:rowOff>
    </xdr:to>
    <xdr:cxnSp macro="">
      <xdr:nvCxnSpPr>
        <xdr:cNvPr id="14318" name="Connecteur droit 14317"/>
        <xdr:cNvCxnSpPr/>
      </xdr:nvCxnSpPr>
      <xdr:spPr>
        <a:xfrm>
          <a:off x="28652248" y="1733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34290</xdr:rowOff>
    </xdr:to>
    <xdr:cxnSp macro="">
      <xdr:nvCxnSpPr>
        <xdr:cNvPr id="14320" name="Connecteur droit 14319"/>
        <xdr:cNvCxnSpPr/>
      </xdr:nvCxnSpPr>
      <xdr:spPr>
        <a:xfrm>
          <a:off x="286522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6</xdr:row>
      <xdr:rowOff>19050</xdr:rowOff>
    </xdr:from>
    <xdr:to>
      <xdr:col>37</xdr:col>
      <xdr:colOff>79344</xdr:colOff>
      <xdr:row>6</xdr:row>
      <xdr:rowOff>34290</xdr:rowOff>
    </xdr:to>
    <xdr:cxnSp macro="">
      <xdr:nvCxnSpPr>
        <xdr:cNvPr id="14321" name="Connecteur droit 14320"/>
        <xdr:cNvCxnSpPr/>
      </xdr:nvCxnSpPr>
      <xdr:spPr>
        <a:xfrm>
          <a:off x="286924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6</xdr:row>
      <xdr:rowOff>19050</xdr:rowOff>
    </xdr:from>
    <xdr:to>
      <xdr:col>37</xdr:col>
      <xdr:colOff>119540</xdr:colOff>
      <xdr:row>6</xdr:row>
      <xdr:rowOff>34290</xdr:rowOff>
    </xdr:to>
    <xdr:cxnSp macro="">
      <xdr:nvCxnSpPr>
        <xdr:cNvPr id="14322" name="Connecteur droit 14321"/>
        <xdr:cNvCxnSpPr/>
      </xdr:nvCxnSpPr>
      <xdr:spPr>
        <a:xfrm>
          <a:off x="2873264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6</xdr:row>
      <xdr:rowOff>19050</xdr:rowOff>
    </xdr:from>
    <xdr:to>
      <xdr:col>37</xdr:col>
      <xdr:colOff>159733</xdr:colOff>
      <xdr:row>6</xdr:row>
      <xdr:rowOff>34290</xdr:rowOff>
    </xdr:to>
    <xdr:cxnSp macro="">
      <xdr:nvCxnSpPr>
        <xdr:cNvPr id="14323" name="Connecteur droit 14322"/>
        <xdr:cNvCxnSpPr/>
      </xdr:nvCxnSpPr>
      <xdr:spPr>
        <a:xfrm>
          <a:off x="2877283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6</xdr:row>
      <xdr:rowOff>19050</xdr:rowOff>
    </xdr:from>
    <xdr:to>
      <xdr:col>37</xdr:col>
      <xdr:colOff>199929</xdr:colOff>
      <xdr:row>6</xdr:row>
      <xdr:rowOff>49530</xdr:rowOff>
    </xdr:to>
    <xdr:cxnSp macro="">
      <xdr:nvCxnSpPr>
        <xdr:cNvPr id="14324" name="Connecteur droit 14323"/>
        <xdr:cNvCxnSpPr/>
      </xdr:nvCxnSpPr>
      <xdr:spPr>
        <a:xfrm>
          <a:off x="28813029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6</xdr:row>
      <xdr:rowOff>19050</xdr:rowOff>
    </xdr:from>
    <xdr:to>
      <xdr:col>37</xdr:col>
      <xdr:colOff>240125</xdr:colOff>
      <xdr:row>6</xdr:row>
      <xdr:rowOff>34290</xdr:rowOff>
    </xdr:to>
    <xdr:cxnSp macro="">
      <xdr:nvCxnSpPr>
        <xdr:cNvPr id="14325" name="Connecteur droit 14324"/>
        <xdr:cNvCxnSpPr/>
      </xdr:nvCxnSpPr>
      <xdr:spPr>
        <a:xfrm>
          <a:off x="2885322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6</xdr:row>
      <xdr:rowOff>19050</xdr:rowOff>
    </xdr:from>
    <xdr:to>
      <xdr:col>37</xdr:col>
      <xdr:colOff>280321</xdr:colOff>
      <xdr:row>6</xdr:row>
      <xdr:rowOff>34290</xdr:rowOff>
    </xdr:to>
    <xdr:cxnSp macro="">
      <xdr:nvCxnSpPr>
        <xdr:cNvPr id="14326" name="Connecteur droit 14325"/>
        <xdr:cNvCxnSpPr/>
      </xdr:nvCxnSpPr>
      <xdr:spPr>
        <a:xfrm>
          <a:off x="2889342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6</xdr:row>
      <xdr:rowOff>19050</xdr:rowOff>
    </xdr:from>
    <xdr:to>
      <xdr:col>37</xdr:col>
      <xdr:colOff>320517</xdr:colOff>
      <xdr:row>6</xdr:row>
      <xdr:rowOff>34290</xdr:rowOff>
    </xdr:to>
    <xdr:cxnSp macro="">
      <xdr:nvCxnSpPr>
        <xdr:cNvPr id="14327" name="Connecteur droit 14326"/>
        <xdr:cNvCxnSpPr/>
      </xdr:nvCxnSpPr>
      <xdr:spPr>
        <a:xfrm>
          <a:off x="2893361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6</xdr:row>
      <xdr:rowOff>19050</xdr:rowOff>
    </xdr:from>
    <xdr:to>
      <xdr:col>37</xdr:col>
      <xdr:colOff>360713</xdr:colOff>
      <xdr:row>6</xdr:row>
      <xdr:rowOff>34290</xdr:rowOff>
    </xdr:to>
    <xdr:cxnSp macro="">
      <xdr:nvCxnSpPr>
        <xdr:cNvPr id="14328" name="Connecteur droit 14327"/>
        <xdr:cNvCxnSpPr/>
      </xdr:nvCxnSpPr>
      <xdr:spPr>
        <a:xfrm>
          <a:off x="2897381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6</xdr:row>
      <xdr:rowOff>19050</xdr:rowOff>
    </xdr:from>
    <xdr:to>
      <xdr:col>37</xdr:col>
      <xdr:colOff>400906</xdr:colOff>
      <xdr:row>6</xdr:row>
      <xdr:rowOff>49530</xdr:rowOff>
    </xdr:to>
    <xdr:cxnSp macro="">
      <xdr:nvCxnSpPr>
        <xdr:cNvPr id="14329" name="Connecteur droit 14328"/>
        <xdr:cNvCxnSpPr/>
      </xdr:nvCxnSpPr>
      <xdr:spPr>
        <a:xfrm>
          <a:off x="2901400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6</xdr:row>
      <xdr:rowOff>19050</xdr:rowOff>
    </xdr:from>
    <xdr:to>
      <xdr:col>37</xdr:col>
      <xdr:colOff>441102</xdr:colOff>
      <xdr:row>6</xdr:row>
      <xdr:rowOff>34290</xdr:rowOff>
    </xdr:to>
    <xdr:cxnSp macro="">
      <xdr:nvCxnSpPr>
        <xdr:cNvPr id="14330" name="Connecteur droit 14329"/>
        <xdr:cNvCxnSpPr/>
      </xdr:nvCxnSpPr>
      <xdr:spPr>
        <a:xfrm>
          <a:off x="2905420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6</xdr:row>
      <xdr:rowOff>19050</xdr:rowOff>
    </xdr:from>
    <xdr:to>
      <xdr:col>37</xdr:col>
      <xdr:colOff>481298</xdr:colOff>
      <xdr:row>6</xdr:row>
      <xdr:rowOff>34290</xdr:rowOff>
    </xdr:to>
    <xdr:cxnSp macro="">
      <xdr:nvCxnSpPr>
        <xdr:cNvPr id="14331" name="Connecteur droit 14330"/>
        <xdr:cNvCxnSpPr/>
      </xdr:nvCxnSpPr>
      <xdr:spPr>
        <a:xfrm>
          <a:off x="2909439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6</xdr:row>
      <xdr:rowOff>19050</xdr:rowOff>
    </xdr:from>
    <xdr:to>
      <xdr:col>37</xdr:col>
      <xdr:colOff>521494</xdr:colOff>
      <xdr:row>6</xdr:row>
      <xdr:rowOff>34290</xdr:rowOff>
    </xdr:to>
    <xdr:cxnSp macro="">
      <xdr:nvCxnSpPr>
        <xdr:cNvPr id="14332" name="Connecteur droit 14331"/>
        <xdr:cNvCxnSpPr/>
      </xdr:nvCxnSpPr>
      <xdr:spPr>
        <a:xfrm>
          <a:off x="2913459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6</xdr:row>
      <xdr:rowOff>19050</xdr:rowOff>
    </xdr:from>
    <xdr:to>
      <xdr:col>37</xdr:col>
      <xdr:colOff>561690</xdr:colOff>
      <xdr:row>6</xdr:row>
      <xdr:rowOff>34290</xdr:rowOff>
    </xdr:to>
    <xdr:cxnSp macro="">
      <xdr:nvCxnSpPr>
        <xdr:cNvPr id="14333" name="Connecteur droit 14332"/>
        <xdr:cNvCxnSpPr/>
      </xdr:nvCxnSpPr>
      <xdr:spPr>
        <a:xfrm>
          <a:off x="2917479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6</xdr:row>
      <xdr:rowOff>19050</xdr:rowOff>
    </xdr:from>
    <xdr:to>
      <xdr:col>37</xdr:col>
      <xdr:colOff>601886</xdr:colOff>
      <xdr:row>6</xdr:row>
      <xdr:rowOff>49530</xdr:rowOff>
    </xdr:to>
    <xdr:cxnSp macro="">
      <xdr:nvCxnSpPr>
        <xdr:cNvPr id="14334" name="Connecteur droit 14333"/>
        <xdr:cNvCxnSpPr/>
      </xdr:nvCxnSpPr>
      <xdr:spPr>
        <a:xfrm>
          <a:off x="2921498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6</xdr:row>
      <xdr:rowOff>19050</xdr:rowOff>
    </xdr:from>
    <xdr:to>
      <xdr:col>37</xdr:col>
      <xdr:colOff>642082</xdr:colOff>
      <xdr:row>6</xdr:row>
      <xdr:rowOff>34290</xdr:rowOff>
    </xdr:to>
    <xdr:cxnSp macro="">
      <xdr:nvCxnSpPr>
        <xdr:cNvPr id="14335" name="Connecteur droit 14334"/>
        <xdr:cNvCxnSpPr/>
      </xdr:nvCxnSpPr>
      <xdr:spPr>
        <a:xfrm>
          <a:off x="2925518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6</xdr:row>
      <xdr:rowOff>19050</xdr:rowOff>
    </xdr:from>
    <xdr:to>
      <xdr:col>37</xdr:col>
      <xdr:colOff>682275</xdr:colOff>
      <xdr:row>6</xdr:row>
      <xdr:rowOff>34290</xdr:rowOff>
    </xdr:to>
    <xdr:cxnSp macro="">
      <xdr:nvCxnSpPr>
        <xdr:cNvPr id="14336" name="Connecteur droit 14335"/>
        <xdr:cNvCxnSpPr/>
      </xdr:nvCxnSpPr>
      <xdr:spPr>
        <a:xfrm>
          <a:off x="2929537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6</xdr:row>
      <xdr:rowOff>19050</xdr:rowOff>
    </xdr:from>
    <xdr:to>
      <xdr:col>37</xdr:col>
      <xdr:colOff>722471</xdr:colOff>
      <xdr:row>6</xdr:row>
      <xdr:rowOff>34290</xdr:rowOff>
    </xdr:to>
    <xdr:cxnSp macro="">
      <xdr:nvCxnSpPr>
        <xdr:cNvPr id="14337" name="Connecteur droit 14336"/>
        <xdr:cNvCxnSpPr/>
      </xdr:nvCxnSpPr>
      <xdr:spPr>
        <a:xfrm>
          <a:off x="2933557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6</xdr:row>
      <xdr:rowOff>19050</xdr:rowOff>
    </xdr:from>
    <xdr:to>
      <xdr:col>37</xdr:col>
      <xdr:colOff>762667</xdr:colOff>
      <xdr:row>6</xdr:row>
      <xdr:rowOff>34290</xdr:rowOff>
    </xdr:to>
    <xdr:cxnSp macro="">
      <xdr:nvCxnSpPr>
        <xdr:cNvPr id="14338" name="Connecteur droit 14337"/>
        <xdr:cNvCxnSpPr/>
      </xdr:nvCxnSpPr>
      <xdr:spPr>
        <a:xfrm>
          <a:off x="2937576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6</xdr:row>
      <xdr:rowOff>19050</xdr:rowOff>
    </xdr:from>
    <xdr:to>
      <xdr:col>37</xdr:col>
      <xdr:colOff>802863</xdr:colOff>
      <xdr:row>6</xdr:row>
      <xdr:rowOff>49530</xdr:rowOff>
    </xdr:to>
    <xdr:cxnSp macro="">
      <xdr:nvCxnSpPr>
        <xdr:cNvPr id="14339" name="Connecteur droit 14338"/>
        <xdr:cNvCxnSpPr/>
      </xdr:nvCxnSpPr>
      <xdr:spPr>
        <a:xfrm>
          <a:off x="2941596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6</xdr:row>
      <xdr:rowOff>19050</xdr:rowOff>
    </xdr:from>
    <xdr:to>
      <xdr:col>37</xdr:col>
      <xdr:colOff>843059</xdr:colOff>
      <xdr:row>6</xdr:row>
      <xdr:rowOff>34290</xdr:rowOff>
    </xdr:to>
    <xdr:cxnSp macro="">
      <xdr:nvCxnSpPr>
        <xdr:cNvPr id="14340" name="Connecteur droit 14339"/>
        <xdr:cNvCxnSpPr/>
      </xdr:nvCxnSpPr>
      <xdr:spPr>
        <a:xfrm>
          <a:off x="2945615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6</xdr:row>
      <xdr:rowOff>19050</xdr:rowOff>
    </xdr:from>
    <xdr:to>
      <xdr:col>37</xdr:col>
      <xdr:colOff>883255</xdr:colOff>
      <xdr:row>6</xdr:row>
      <xdr:rowOff>34290</xdr:rowOff>
    </xdr:to>
    <xdr:cxnSp macro="">
      <xdr:nvCxnSpPr>
        <xdr:cNvPr id="14341" name="Connecteur droit 14340"/>
        <xdr:cNvCxnSpPr/>
      </xdr:nvCxnSpPr>
      <xdr:spPr>
        <a:xfrm>
          <a:off x="2949635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6</xdr:row>
      <xdr:rowOff>19050</xdr:rowOff>
    </xdr:from>
    <xdr:to>
      <xdr:col>37</xdr:col>
      <xdr:colOff>923448</xdr:colOff>
      <xdr:row>6</xdr:row>
      <xdr:rowOff>34290</xdr:rowOff>
    </xdr:to>
    <xdr:cxnSp macro="">
      <xdr:nvCxnSpPr>
        <xdr:cNvPr id="14342" name="Connecteur droit 14341"/>
        <xdr:cNvCxnSpPr/>
      </xdr:nvCxnSpPr>
      <xdr:spPr>
        <a:xfrm>
          <a:off x="295365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6</xdr:row>
      <xdr:rowOff>19050</xdr:rowOff>
    </xdr:from>
    <xdr:to>
      <xdr:col>37</xdr:col>
      <xdr:colOff>963644</xdr:colOff>
      <xdr:row>6</xdr:row>
      <xdr:rowOff>34290</xdr:rowOff>
    </xdr:to>
    <xdr:cxnSp macro="">
      <xdr:nvCxnSpPr>
        <xdr:cNvPr id="14343" name="Connecteur droit 14342"/>
        <xdr:cNvCxnSpPr/>
      </xdr:nvCxnSpPr>
      <xdr:spPr>
        <a:xfrm>
          <a:off x="295767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6</xdr:row>
      <xdr:rowOff>19050</xdr:rowOff>
    </xdr:from>
    <xdr:to>
      <xdr:col>37</xdr:col>
      <xdr:colOff>1003840</xdr:colOff>
      <xdr:row>6</xdr:row>
      <xdr:rowOff>64770</xdr:rowOff>
    </xdr:to>
    <xdr:cxnSp macro="">
      <xdr:nvCxnSpPr>
        <xdr:cNvPr id="14344" name="Connecteur droit 14343"/>
        <xdr:cNvCxnSpPr/>
      </xdr:nvCxnSpPr>
      <xdr:spPr>
        <a:xfrm>
          <a:off x="29616940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6</xdr:row>
      <xdr:rowOff>19050</xdr:rowOff>
    </xdr:from>
    <xdr:to>
      <xdr:col>37</xdr:col>
      <xdr:colOff>1044035</xdr:colOff>
      <xdr:row>6</xdr:row>
      <xdr:rowOff>34290</xdr:rowOff>
    </xdr:to>
    <xdr:cxnSp macro="">
      <xdr:nvCxnSpPr>
        <xdr:cNvPr id="14345" name="Connecteur droit 14344"/>
        <xdr:cNvCxnSpPr/>
      </xdr:nvCxnSpPr>
      <xdr:spPr>
        <a:xfrm>
          <a:off x="296571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6</xdr:row>
      <xdr:rowOff>19050</xdr:rowOff>
    </xdr:from>
    <xdr:to>
      <xdr:col>37</xdr:col>
      <xdr:colOff>1084231</xdr:colOff>
      <xdr:row>6</xdr:row>
      <xdr:rowOff>34290</xdr:rowOff>
    </xdr:to>
    <xdr:cxnSp macro="">
      <xdr:nvCxnSpPr>
        <xdr:cNvPr id="14346" name="Connecteur droit 14345"/>
        <xdr:cNvCxnSpPr/>
      </xdr:nvCxnSpPr>
      <xdr:spPr>
        <a:xfrm>
          <a:off x="296973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6</xdr:row>
      <xdr:rowOff>19050</xdr:rowOff>
    </xdr:from>
    <xdr:to>
      <xdr:col>37</xdr:col>
      <xdr:colOff>1124427</xdr:colOff>
      <xdr:row>6</xdr:row>
      <xdr:rowOff>34290</xdr:rowOff>
    </xdr:to>
    <xdr:cxnSp macro="">
      <xdr:nvCxnSpPr>
        <xdr:cNvPr id="14347" name="Connecteur droit 14346"/>
        <xdr:cNvCxnSpPr/>
      </xdr:nvCxnSpPr>
      <xdr:spPr>
        <a:xfrm>
          <a:off x="2973752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6</xdr:row>
      <xdr:rowOff>19050</xdr:rowOff>
    </xdr:from>
    <xdr:to>
      <xdr:col>37</xdr:col>
      <xdr:colOff>1164620</xdr:colOff>
      <xdr:row>6</xdr:row>
      <xdr:rowOff>34290</xdr:rowOff>
    </xdr:to>
    <xdr:cxnSp macro="">
      <xdr:nvCxnSpPr>
        <xdr:cNvPr id="14348" name="Connecteur droit 14347"/>
        <xdr:cNvCxnSpPr/>
      </xdr:nvCxnSpPr>
      <xdr:spPr>
        <a:xfrm>
          <a:off x="2977772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6</xdr:row>
      <xdr:rowOff>19050</xdr:rowOff>
    </xdr:from>
    <xdr:to>
      <xdr:col>37</xdr:col>
      <xdr:colOff>1204816</xdr:colOff>
      <xdr:row>6</xdr:row>
      <xdr:rowOff>49530</xdr:rowOff>
    </xdr:to>
    <xdr:cxnSp macro="">
      <xdr:nvCxnSpPr>
        <xdr:cNvPr id="14349" name="Connecteur droit 14348"/>
        <xdr:cNvCxnSpPr/>
      </xdr:nvCxnSpPr>
      <xdr:spPr>
        <a:xfrm>
          <a:off x="2981791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6</xdr:row>
      <xdr:rowOff>19050</xdr:rowOff>
    </xdr:from>
    <xdr:to>
      <xdr:col>37</xdr:col>
      <xdr:colOff>1245012</xdr:colOff>
      <xdr:row>6</xdr:row>
      <xdr:rowOff>34290</xdr:rowOff>
    </xdr:to>
    <xdr:cxnSp macro="">
      <xdr:nvCxnSpPr>
        <xdr:cNvPr id="14350" name="Connecteur droit 14349"/>
        <xdr:cNvCxnSpPr/>
      </xdr:nvCxnSpPr>
      <xdr:spPr>
        <a:xfrm>
          <a:off x="2985811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6</xdr:row>
      <xdr:rowOff>19050</xdr:rowOff>
    </xdr:from>
    <xdr:to>
      <xdr:col>37</xdr:col>
      <xdr:colOff>1285208</xdr:colOff>
      <xdr:row>6</xdr:row>
      <xdr:rowOff>34290</xdr:rowOff>
    </xdr:to>
    <xdr:cxnSp macro="">
      <xdr:nvCxnSpPr>
        <xdr:cNvPr id="14351" name="Connecteur droit 14350"/>
        <xdr:cNvCxnSpPr/>
      </xdr:nvCxnSpPr>
      <xdr:spPr>
        <a:xfrm>
          <a:off x="2989830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6</xdr:row>
      <xdr:rowOff>19050</xdr:rowOff>
    </xdr:from>
    <xdr:to>
      <xdr:col>37</xdr:col>
      <xdr:colOff>1325404</xdr:colOff>
      <xdr:row>6</xdr:row>
      <xdr:rowOff>34290</xdr:rowOff>
    </xdr:to>
    <xdr:cxnSp macro="">
      <xdr:nvCxnSpPr>
        <xdr:cNvPr id="14352" name="Connecteur droit 14351"/>
        <xdr:cNvCxnSpPr/>
      </xdr:nvCxnSpPr>
      <xdr:spPr>
        <a:xfrm>
          <a:off x="2993850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6</xdr:row>
      <xdr:rowOff>19050</xdr:rowOff>
    </xdr:from>
    <xdr:to>
      <xdr:col>37</xdr:col>
      <xdr:colOff>1365600</xdr:colOff>
      <xdr:row>6</xdr:row>
      <xdr:rowOff>34290</xdr:rowOff>
    </xdr:to>
    <xdr:cxnSp macro="">
      <xdr:nvCxnSpPr>
        <xdr:cNvPr id="14353" name="Connecteur droit 14352"/>
        <xdr:cNvCxnSpPr/>
      </xdr:nvCxnSpPr>
      <xdr:spPr>
        <a:xfrm>
          <a:off x="2997870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6</xdr:row>
      <xdr:rowOff>19050</xdr:rowOff>
    </xdr:from>
    <xdr:to>
      <xdr:col>37</xdr:col>
      <xdr:colOff>1405793</xdr:colOff>
      <xdr:row>6</xdr:row>
      <xdr:rowOff>49530</xdr:rowOff>
    </xdr:to>
    <xdr:cxnSp macro="">
      <xdr:nvCxnSpPr>
        <xdr:cNvPr id="14354" name="Connecteur droit 14353"/>
        <xdr:cNvCxnSpPr/>
      </xdr:nvCxnSpPr>
      <xdr:spPr>
        <a:xfrm>
          <a:off x="3001889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6</xdr:row>
      <xdr:rowOff>19050</xdr:rowOff>
    </xdr:from>
    <xdr:to>
      <xdr:col>37</xdr:col>
      <xdr:colOff>1445989</xdr:colOff>
      <xdr:row>6</xdr:row>
      <xdr:rowOff>34290</xdr:rowOff>
    </xdr:to>
    <xdr:cxnSp macro="">
      <xdr:nvCxnSpPr>
        <xdr:cNvPr id="14355" name="Connecteur droit 14354"/>
        <xdr:cNvCxnSpPr/>
      </xdr:nvCxnSpPr>
      <xdr:spPr>
        <a:xfrm>
          <a:off x="3005908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6</xdr:row>
      <xdr:rowOff>19050</xdr:rowOff>
    </xdr:from>
    <xdr:to>
      <xdr:col>37</xdr:col>
      <xdr:colOff>1486185</xdr:colOff>
      <xdr:row>6</xdr:row>
      <xdr:rowOff>34290</xdr:rowOff>
    </xdr:to>
    <xdr:cxnSp macro="">
      <xdr:nvCxnSpPr>
        <xdr:cNvPr id="14356" name="Connecteur droit 14355"/>
        <xdr:cNvCxnSpPr/>
      </xdr:nvCxnSpPr>
      <xdr:spPr>
        <a:xfrm>
          <a:off x="3009928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6</xdr:row>
      <xdr:rowOff>19050</xdr:rowOff>
    </xdr:from>
    <xdr:to>
      <xdr:col>37</xdr:col>
      <xdr:colOff>1526381</xdr:colOff>
      <xdr:row>6</xdr:row>
      <xdr:rowOff>34290</xdr:rowOff>
    </xdr:to>
    <xdr:cxnSp macro="">
      <xdr:nvCxnSpPr>
        <xdr:cNvPr id="14357" name="Connecteur droit 14356"/>
        <xdr:cNvCxnSpPr/>
      </xdr:nvCxnSpPr>
      <xdr:spPr>
        <a:xfrm>
          <a:off x="3013948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6</xdr:row>
      <xdr:rowOff>19050</xdr:rowOff>
    </xdr:from>
    <xdr:to>
      <xdr:col>37</xdr:col>
      <xdr:colOff>1566577</xdr:colOff>
      <xdr:row>6</xdr:row>
      <xdr:rowOff>34290</xdr:rowOff>
    </xdr:to>
    <xdr:cxnSp macro="">
      <xdr:nvCxnSpPr>
        <xdr:cNvPr id="14358" name="Connecteur droit 14357"/>
        <xdr:cNvCxnSpPr/>
      </xdr:nvCxnSpPr>
      <xdr:spPr>
        <a:xfrm>
          <a:off x="3017967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6</xdr:row>
      <xdr:rowOff>19050</xdr:rowOff>
    </xdr:from>
    <xdr:to>
      <xdr:col>37</xdr:col>
      <xdr:colOff>1606773</xdr:colOff>
      <xdr:row>6</xdr:row>
      <xdr:rowOff>49530</xdr:rowOff>
    </xdr:to>
    <xdr:cxnSp macro="">
      <xdr:nvCxnSpPr>
        <xdr:cNvPr id="14359" name="Connecteur droit 14358"/>
        <xdr:cNvCxnSpPr/>
      </xdr:nvCxnSpPr>
      <xdr:spPr>
        <a:xfrm>
          <a:off x="3021987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6</xdr:row>
      <xdr:rowOff>19050</xdr:rowOff>
    </xdr:from>
    <xdr:to>
      <xdr:col>37</xdr:col>
      <xdr:colOff>1646969</xdr:colOff>
      <xdr:row>6</xdr:row>
      <xdr:rowOff>34290</xdr:rowOff>
    </xdr:to>
    <xdr:cxnSp macro="">
      <xdr:nvCxnSpPr>
        <xdr:cNvPr id="14360" name="Connecteur droit 14359"/>
        <xdr:cNvCxnSpPr/>
      </xdr:nvCxnSpPr>
      <xdr:spPr>
        <a:xfrm>
          <a:off x="3026006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6</xdr:row>
      <xdr:rowOff>19050</xdr:rowOff>
    </xdr:from>
    <xdr:to>
      <xdr:col>37</xdr:col>
      <xdr:colOff>1687162</xdr:colOff>
      <xdr:row>6</xdr:row>
      <xdr:rowOff>34290</xdr:rowOff>
    </xdr:to>
    <xdr:cxnSp macro="">
      <xdr:nvCxnSpPr>
        <xdr:cNvPr id="14361" name="Connecteur droit 14360"/>
        <xdr:cNvCxnSpPr/>
      </xdr:nvCxnSpPr>
      <xdr:spPr>
        <a:xfrm>
          <a:off x="3030026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6</xdr:row>
      <xdr:rowOff>19050</xdr:rowOff>
    </xdr:from>
    <xdr:to>
      <xdr:col>37</xdr:col>
      <xdr:colOff>1727358</xdr:colOff>
      <xdr:row>6</xdr:row>
      <xdr:rowOff>34290</xdr:rowOff>
    </xdr:to>
    <xdr:cxnSp macro="">
      <xdr:nvCxnSpPr>
        <xdr:cNvPr id="14362" name="Connecteur droit 14361"/>
        <xdr:cNvCxnSpPr/>
      </xdr:nvCxnSpPr>
      <xdr:spPr>
        <a:xfrm>
          <a:off x="3034045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6</xdr:row>
      <xdr:rowOff>19050</xdr:rowOff>
    </xdr:from>
    <xdr:to>
      <xdr:col>37</xdr:col>
      <xdr:colOff>1767554</xdr:colOff>
      <xdr:row>6</xdr:row>
      <xdr:rowOff>34290</xdr:rowOff>
    </xdr:to>
    <xdr:cxnSp macro="">
      <xdr:nvCxnSpPr>
        <xdr:cNvPr id="14363" name="Connecteur droit 14362"/>
        <xdr:cNvCxnSpPr/>
      </xdr:nvCxnSpPr>
      <xdr:spPr>
        <a:xfrm>
          <a:off x="3038065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6</xdr:row>
      <xdr:rowOff>19050</xdr:rowOff>
    </xdr:from>
    <xdr:to>
      <xdr:col>37</xdr:col>
      <xdr:colOff>1807750</xdr:colOff>
      <xdr:row>6</xdr:row>
      <xdr:rowOff>49530</xdr:rowOff>
    </xdr:to>
    <xdr:cxnSp macro="">
      <xdr:nvCxnSpPr>
        <xdr:cNvPr id="14364" name="Connecteur droit 14363"/>
        <xdr:cNvCxnSpPr/>
      </xdr:nvCxnSpPr>
      <xdr:spPr>
        <a:xfrm>
          <a:off x="30420850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6</xdr:row>
      <xdr:rowOff>19050</xdr:rowOff>
    </xdr:from>
    <xdr:to>
      <xdr:col>37</xdr:col>
      <xdr:colOff>1847946</xdr:colOff>
      <xdr:row>6</xdr:row>
      <xdr:rowOff>34290</xdr:rowOff>
    </xdr:to>
    <xdr:cxnSp macro="">
      <xdr:nvCxnSpPr>
        <xdr:cNvPr id="14365" name="Connecteur droit 14364"/>
        <xdr:cNvCxnSpPr/>
      </xdr:nvCxnSpPr>
      <xdr:spPr>
        <a:xfrm>
          <a:off x="30461046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6</xdr:row>
      <xdr:rowOff>19050</xdr:rowOff>
    </xdr:from>
    <xdr:to>
      <xdr:col>37</xdr:col>
      <xdr:colOff>1888142</xdr:colOff>
      <xdr:row>6</xdr:row>
      <xdr:rowOff>34290</xdr:rowOff>
    </xdr:to>
    <xdr:cxnSp macro="">
      <xdr:nvCxnSpPr>
        <xdr:cNvPr id="14366" name="Connecteur droit 14365"/>
        <xdr:cNvCxnSpPr/>
      </xdr:nvCxnSpPr>
      <xdr:spPr>
        <a:xfrm>
          <a:off x="3050124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6</xdr:row>
      <xdr:rowOff>19050</xdr:rowOff>
    </xdr:from>
    <xdr:to>
      <xdr:col>37</xdr:col>
      <xdr:colOff>1928335</xdr:colOff>
      <xdr:row>6</xdr:row>
      <xdr:rowOff>34290</xdr:rowOff>
    </xdr:to>
    <xdr:cxnSp macro="">
      <xdr:nvCxnSpPr>
        <xdr:cNvPr id="14367" name="Connecteur droit 14366"/>
        <xdr:cNvCxnSpPr/>
      </xdr:nvCxnSpPr>
      <xdr:spPr>
        <a:xfrm>
          <a:off x="305414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6</xdr:row>
      <xdr:rowOff>19050</xdr:rowOff>
    </xdr:from>
    <xdr:to>
      <xdr:col>37</xdr:col>
      <xdr:colOff>1968531</xdr:colOff>
      <xdr:row>6</xdr:row>
      <xdr:rowOff>34290</xdr:rowOff>
    </xdr:to>
    <xdr:cxnSp macro="">
      <xdr:nvCxnSpPr>
        <xdr:cNvPr id="14368" name="Connecteur droit 14367"/>
        <xdr:cNvCxnSpPr/>
      </xdr:nvCxnSpPr>
      <xdr:spPr>
        <a:xfrm>
          <a:off x="305816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6</xdr:row>
      <xdr:rowOff>19050</xdr:rowOff>
    </xdr:from>
    <xdr:to>
      <xdr:col>37</xdr:col>
      <xdr:colOff>2008727</xdr:colOff>
      <xdr:row>6</xdr:row>
      <xdr:rowOff>64770</xdr:rowOff>
    </xdr:to>
    <xdr:cxnSp macro="">
      <xdr:nvCxnSpPr>
        <xdr:cNvPr id="14369" name="Connecteur droit 14368"/>
        <xdr:cNvCxnSpPr/>
      </xdr:nvCxnSpPr>
      <xdr:spPr>
        <a:xfrm>
          <a:off x="30621827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2008727</xdr:colOff>
      <xdr:row>6</xdr:row>
      <xdr:rowOff>19050</xdr:rowOff>
    </xdr:to>
    <xdr:cxnSp macro="">
      <xdr:nvCxnSpPr>
        <xdr:cNvPr id="14370" name="Connecteur droit 14369"/>
        <xdr:cNvCxnSpPr/>
      </xdr:nvCxnSpPr>
      <xdr:spPr>
        <a:xfrm>
          <a:off x="28652248" y="1162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49530</xdr:rowOff>
    </xdr:to>
    <xdr:cxnSp macro="">
      <xdr:nvCxnSpPr>
        <xdr:cNvPr id="14371" name="Connecteur droit 14370"/>
        <xdr:cNvCxnSpPr/>
      </xdr:nvCxnSpPr>
      <xdr:spPr>
        <a:xfrm>
          <a:off x="28652248" y="116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34290</xdr:rowOff>
    </xdr:to>
    <xdr:cxnSp macro="">
      <xdr:nvCxnSpPr>
        <xdr:cNvPr id="14373" name="Connecteur droit 14372"/>
        <xdr:cNvCxnSpPr/>
      </xdr:nvCxnSpPr>
      <xdr:spPr>
        <a:xfrm>
          <a:off x="286522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3</xdr:row>
      <xdr:rowOff>19050</xdr:rowOff>
    </xdr:from>
    <xdr:to>
      <xdr:col>37</xdr:col>
      <xdr:colOff>79344</xdr:colOff>
      <xdr:row>3</xdr:row>
      <xdr:rowOff>34290</xdr:rowOff>
    </xdr:to>
    <xdr:cxnSp macro="">
      <xdr:nvCxnSpPr>
        <xdr:cNvPr id="14374" name="Connecteur droit 14373"/>
        <xdr:cNvCxnSpPr/>
      </xdr:nvCxnSpPr>
      <xdr:spPr>
        <a:xfrm>
          <a:off x="286924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3</xdr:row>
      <xdr:rowOff>19050</xdr:rowOff>
    </xdr:from>
    <xdr:to>
      <xdr:col>37</xdr:col>
      <xdr:colOff>119540</xdr:colOff>
      <xdr:row>3</xdr:row>
      <xdr:rowOff>34290</xdr:rowOff>
    </xdr:to>
    <xdr:cxnSp macro="">
      <xdr:nvCxnSpPr>
        <xdr:cNvPr id="14375" name="Connecteur droit 14374"/>
        <xdr:cNvCxnSpPr/>
      </xdr:nvCxnSpPr>
      <xdr:spPr>
        <a:xfrm>
          <a:off x="2873264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3</xdr:row>
      <xdr:rowOff>19050</xdr:rowOff>
    </xdr:from>
    <xdr:to>
      <xdr:col>37</xdr:col>
      <xdr:colOff>159733</xdr:colOff>
      <xdr:row>3</xdr:row>
      <xdr:rowOff>34290</xdr:rowOff>
    </xdr:to>
    <xdr:cxnSp macro="">
      <xdr:nvCxnSpPr>
        <xdr:cNvPr id="14376" name="Connecteur droit 14375"/>
        <xdr:cNvCxnSpPr/>
      </xdr:nvCxnSpPr>
      <xdr:spPr>
        <a:xfrm>
          <a:off x="2877283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3</xdr:row>
      <xdr:rowOff>19050</xdr:rowOff>
    </xdr:from>
    <xdr:to>
      <xdr:col>37</xdr:col>
      <xdr:colOff>199929</xdr:colOff>
      <xdr:row>3</xdr:row>
      <xdr:rowOff>49530</xdr:rowOff>
    </xdr:to>
    <xdr:cxnSp macro="">
      <xdr:nvCxnSpPr>
        <xdr:cNvPr id="14377" name="Connecteur droit 14376"/>
        <xdr:cNvCxnSpPr/>
      </xdr:nvCxnSpPr>
      <xdr:spPr>
        <a:xfrm>
          <a:off x="28813029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3</xdr:row>
      <xdr:rowOff>19050</xdr:rowOff>
    </xdr:from>
    <xdr:to>
      <xdr:col>37</xdr:col>
      <xdr:colOff>240125</xdr:colOff>
      <xdr:row>3</xdr:row>
      <xdr:rowOff>34290</xdr:rowOff>
    </xdr:to>
    <xdr:cxnSp macro="">
      <xdr:nvCxnSpPr>
        <xdr:cNvPr id="14378" name="Connecteur droit 14377"/>
        <xdr:cNvCxnSpPr/>
      </xdr:nvCxnSpPr>
      <xdr:spPr>
        <a:xfrm>
          <a:off x="2885322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3</xdr:row>
      <xdr:rowOff>19050</xdr:rowOff>
    </xdr:from>
    <xdr:to>
      <xdr:col>37</xdr:col>
      <xdr:colOff>280321</xdr:colOff>
      <xdr:row>3</xdr:row>
      <xdr:rowOff>34290</xdr:rowOff>
    </xdr:to>
    <xdr:cxnSp macro="">
      <xdr:nvCxnSpPr>
        <xdr:cNvPr id="14379" name="Connecteur droit 14378"/>
        <xdr:cNvCxnSpPr/>
      </xdr:nvCxnSpPr>
      <xdr:spPr>
        <a:xfrm>
          <a:off x="2889342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3</xdr:row>
      <xdr:rowOff>19050</xdr:rowOff>
    </xdr:from>
    <xdr:to>
      <xdr:col>37</xdr:col>
      <xdr:colOff>320517</xdr:colOff>
      <xdr:row>3</xdr:row>
      <xdr:rowOff>34290</xdr:rowOff>
    </xdr:to>
    <xdr:cxnSp macro="">
      <xdr:nvCxnSpPr>
        <xdr:cNvPr id="14380" name="Connecteur droit 14379"/>
        <xdr:cNvCxnSpPr/>
      </xdr:nvCxnSpPr>
      <xdr:spPr>
        <a:xfrm>
          <a:off x="2893361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3</xdr:row>
      <xdr:rowOff>19050</xdr:rowOff>
    </xdr:from>
    <xdr:to>
      <xdr:col>37</xdr:col>
      <xdr:colOff>360713</xdr:colOff>
      <xdr:row>3</xdr:row>
      <xdr:rowOff>34290</xdr:rowOff>
    </xdr:to>
    <xdr:cxnSp macro="">
      <xdr:nvCxnSpPr>
        <xdr:cNvPr id="14381" name="Connecteur droit 14380"/>
        <xdr:cNvCxnSpPr/>
      </xdr:nvCxnSpPr>
      <xdr:spPr>
        <a:xfrm>
          <a:off x="2897381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3</xdr:row>
      <xdr:rowOff>19050</xdr:rowOff>
    </xdr:from>
    <xdr:to>
      <xdr:col>37</xdr:col>
      <xdr:colOff>400906</xdr:colOff>
      <xdr:row>3</xdr:row>
      <xdr:rowOff>49530</xdr:rowOff>
    </xdr:to>
    <xdr:cxnSp macro="">
      <xdr:nvCxnSpPr>
        <xdr:cNvPr id="14382" name="Connecteur droit 14381"/>
        <xdr:cNvCxnSpPr/>
      </xdr:nvCxnSpPr>
      <xdr:spPr>
        <a:xfrm>
          <a:off x="2901400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3</xdr:row>
      <xdr:rowOff>19050</xdr:rowOff>
    </xdr:from>
    <xdr:to>
      <xdr:col>37</xdr:col>
      <xdr:colOff>441102</xdr:colOff>
      <xdr:row>3</xdr:row>
      <xdr:rowOff>34290</xdr:rowOff>
    </xdr:to>
    <xdr:cxnSp macro="">
      <xdr:nvCxnSpPr>
        <xdr:cNvPr id="14383" name="Connecteur droit 14382"/>
        <xdr:cNvCxnSpPr/>
      </xdr:nvCxnSpPr>
      <xdr:spPr>
        <a:xfrm>
          <a:off x="2905420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3</xdr:row>
      <xdr:rowOff>19050</xdr:rowOff>
    </xdr:from>
    <xdr:to>
      <xdr:col>37</xdr:col>
      <xdr:colOff>481298</xdr:colOff>
      <xdr:row>3</xdr:row>
      <xdr:rowOff>34290</xdr:rowOff>
    </xdr:to>
    <xdr:cxnSp macro="">
      <xdr:nvCxnSpPr>
        <xdr:cNvPr id="14384" name="Connecteur droit 14383"/>
        <xdr:cNvCxnSpPr/>
      </xdr:nvCxnSpPr>
      <xdr:spPr>
        <a:xfrm>
          <a:off x="2909439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3</xdr:row>
      <xdr:rowOff>19050</xdr:rowOff>
    </xdr:from>
    <xdr:to>
      <xdr:col>37</xdr:col>
      <xdr:colOff>521494</xdr:colOff>
      <xdr:row>3</xdr:row>
      <xdr:rowOff>34290</xdr:rowOff>
    </xdr:to>
    <xdr:cxnSp macro="">
      <xdr:nvCxnSpPr>
        <xdr:cNvPr id="14385" name="Connecteur droit 14384"/>
        <xdr:cNvCxnSpPr/>
      </xdr:nvCxnSpPr>
      <xdr:spPr>
        <a:xfrm>
          <a:off x="2913459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3</xdr:row>
      <xdr:rowOff>19050</xdr:rowOff>
    </xdr:from>
    <xdr:to>
      <xdr:col>37</xdr:col>
      <xdr:colOff>561690</xdr:colOff>
      <xdr:row>3</xdr:row>
      <xdr:rowOff>34290</xdr:rowOff>
    </xdr:to>
    <xdr:cxnSp macro="">
      <xdr:nvCxnSpPr>
        <xdr:cNvPr id="14386" name="Connecteur droit 14385"/>
        <xdr:cNvCxnSpPr/>
      </xdr:nvCxnSpPr>
      <xdr:spPr>
        <a:xfrm>
          <a:off x="2917479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3</xdr:row>
      <xdr:rowOff>19050</xdr:rowOff>
    </xdr:from>
    <xdr:to>
      <xdr:col>37</xdr:col>
      <xdr:colOff>601886</xdr:colOff>
      <xdr:row>3</xdr:row>
      <xdr:rowOff>49530</xdr:rowOff>
    </xdr:to>
    <xdr:cxnSp macro="">
      <xdr:nvCxnSpPr>
        <xdr:cNvPr id="14387" name="Connecteur droit 14386"/>
        <xdr:cNvCxnSpPr/>
      </xdr:nvCxnSpPr>
      <xdr:spPr>
        <a:xfrm>
          <a:off x="2921498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3</xdr:row>
      <xdr:rowOff>19050</xdr:rowOff>
    </xdr:from>
    <xdr:to>
      <xdr:col>37</xdr:col>
      <xdr:colOff>642082</xdr:colOff>
      <xdr:row>3</xdr:row>
      <xdr:rowOff>34290</xdr:rowOff>
    </xdr:to>
    <xdr:cxnSp macro="">
      <xdr:nvCxnSpPr>
        <xdr:cNvPr id="14388" name="Connecteur droit 14387"/>
        <xdr:cNvCxnSpPr/>
      </xdr:nvCxnSpPr>
      <xdr:spPr>
        <a:xfrm>
          <a:off x="2925518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3</xdr:row>
      <xdr:rowOff>19050</xdr:rowOff>
    </xdr:from>
    <xdr:to>
      <xdr:col>37</xdr:col>
      <xdr:colOff>682275</xdr:colOff>
      <xdr:row>3</xdr:row>
      <xdr:rowOff>34290</xdr:rowOff>
    </xdr:to>
    <xdr:cxnSp macro="">
      <xdr:nvCxnSpPr>
        <xdr:cNvPr id="14389" name="Connecteur droit 14388"/>
        <xdr:cNvCxnSpPr/>
      </xdr:nvCxnSpPr>
      <xdr:spPr>
        <a:xfrm>
          <a:off x="2929537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3</xdr:row>
      <xdr:rowOff>19050</xdr:rowOff>
    </xdr:from>
    <xdr:to>
      <xdr:col>37</xdr:col>
      <xdr:colOff>722471</xdr:colOff>
      <xdr:row>3</xdr:row>
      <xdr:rowOff>34290</xdr:rowOff>
    </xdr:to>
    <xdr:cxnSp macro="">
      <xdr:nvCxnSpPr>
        <xdr:cNvPr id="14390" name="Connecteur droit 14389"/>
        <xdr:cNvCxnSpPr/>
      </xdr:nvCxnSpPr>
      <xdr:spPr>
        <a:xfrm>
          <a:off x="2933557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3</xdr:row>
      <xdr:rowOff>19050</xdr:rowOff>
    </xdr:from>
    <xdr:to>
      <xdr:col>37</xdr:col>
      <xdr:colOff>762667</xdr:colOff>
      <xdr:row>3</xdr:row>
      <xdr:rowOff>34290</xdr:rowOff>
    </xdr:to>
    <xdr:cxnSp macro="">
      <xdr:nvCxnSpPr>
        <xdr:cNvPr id="14391" name="Connecteur droit 14390"/>
        <xdr:cNvCxnSpPr/>
      </xdr:nvCxnSpPr>
      <xdr:spPr>
        <a:xfrm>
          <a:off x="2937576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3</xdr:row>
      <xdr:rowOff>19050</xdr:rowOff>
    </xdr:from>
    <xdr:to>
      <xdr:col>37</xdr:col>
      <xdr:colOff>802863</xdr:colOff>
      <xdr:row>3</xdr:row>
      <xdr:rowOff>49530</xdr:rowOff>
    </xdr:to>
    <xdr:cxnSp macro="">
      <xdr:nvCxnSpPr>
        <xdr:cNvPr id="14392" name="Connecteur droit 14391"/>
        <xdr:cNvCxnSpPr/>
      </xdr:nvCxnSpPr>
      <xdr:spPr>
        <a:xfrm>
          <a:off x="2941596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3</xdr:row>
      <xdr:rowOff>19050</xdr:rowOff>
    </xdr:from>
    <xdr:to>
      <xdr:col>37</xdr:col>
      <xdr:colOff>843059</xdr:colOff>
      <xdr:row>3</xdr:row>
      <xdr:rowOff>34290</xdr:rowOff>
    </xdr:to>
    <xdr:cxnSp macro="">
      <xdr:nvCxnSpPr>
        <xdr:cNvPr id="14393" name="Connecteur droit 14392"/>
        <xdr:cNvCxnSpPr/>
      </xdr:nvCxnSpPr>
      <xdr:spPr>
        <a:xfrm>
          <a:off x="2945615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3</xdr:row>
      <xdr:rowOff>19050</xdr:rowOff>
    </xdr:from>
    <xdr:to>
      <xdr:col>37</xdr:col>
      <xdr:colOff>883255</xdr:colOff>
      <xdr:row>3</xdr:row>
      <xdr:rowOff>34290</xdr:rowOff>
    </xdr:to>
    <xdr:cxnSp macro="">
      <xdr:nvCxnSpPr>
        <xdr:cNvPr id="14394" name="Connecteur droit 14393"/>
        <xdr:cNvCxnSpPr/>
      </xdr:nvCxnSpPr>
      <xdr:spPr>
        <a:xfrm>
          <a:off x="2949635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3</xdr:row>
      <xdr:rowOff>19050</xdr:rowOff>
    </xdr:from>
    <xdr:to>
      <xdr:col>37</xdr:col>
      <xdr:colOff>923448</xdr:colOff>
      <xdr:row>3</xdr:row>
      <xdr:rowOff>34290</xdr:rowOff>
    </xdr:to>
    <xdr:cxnSp macro="">
      <xdr:nvCxnSpPr>
        <xdr:cNvPr id="14395" name="Connecteur droit 14394"/>
        <xdr:cNvCxnSpPr/>
      </xdr:nvCxnSpPr>
      <xdr:spPr>
        <a:xfrm>
          <a:off x="295365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3</xdr:row>
      <xdr:rowOff>19050</xdr:rowOff>
    </xdr:from>
    <xdr:to>
      <xdr:col>37</xdr:col>
      <xdr:colOff>963644</xdr:colOff>
      <xdr:row>3</xdr:row>
      <xdr:rowOff>34290</xdr:rowOff>
    </xdr:to>
    <xdr:cxnSp macro="">
      <xdr:nvCxnSpPr>
        <xdr:cNvPr id="14396" name="Connecteur droit 14395"/>
        <xdr:cNvCxnSpPr/>
      </xdr:nvCxnSpPr>
      <xdr:spPr>
        <a:xfrm>
          <a:off x="295767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3</xdr:row>
      <xdr:rowOff>19050</xdr:rowOff>
    </xdr:from>
    <xdr:to>
      <xdr:col>37</xdr:col>
      <xdr:colOff>1003840</xdr:colOff>
      <xdr:row>3</xdr:row>
      <xdr:rowOff>64770</xdr:rowOff>
    </xdr:to>
    <xdr:cxnSp macro="">
      <xdr:nvCxnSpPr>
        <xdr:cNvPr id="14397" name="Connecteur droit 14396"/>
        <xdr:cNvCxnSpPr/>
      </xdr:nvCxnSpPr>
      <xdr:spPr>
        <a:xfrm>
          <a:off x="29616940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3</xdr:row>
      <xdr:rowOff>19050</xdr:rowOff>
    </xdr:from>
    <xdr:to>
      <xdr:col>37</xdr:col>
      <xdr:colOff>1044035</xdr:colOff>
      <xdr:row>3</xdr:row>
      <xdr:rowOff>34290</xdr:rowOff>
    </xdr:to>
    <xdr:cxnSp macro="">
      <xdr:nvCxnSpPr>
        <xdr:cNvPr id="14398" name="Connecteur droit 14397"/>
        <xdr:cNvCxnSpPr/>
      </xdr:nvCxnSpPr>
      <xdr:spPr>
        <a:xfrm>
          <a:off x="296571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3</xdr:row>
      <xdr:rowOff>19050</xdr:rowOff>
    </xdr:from>
    <xdr:to>
      <xdr:col>37</xdr:col>
      <xdr:colOff>1084231</xdr:colOff>
      <xdr:row>3</xdr:row>
      <xdr:rowOff>34290</xdr:rowOff>
    </xdr:to>
    <xdr:cxnSp macro="">
      <xdr:nvCxnSpPr>
        <xdr:cNvPr id="14399" name="Connecteur droit 14398"/>
        <xdr:cNvCxnSpPr/>
      </xdr:nvCxnSpPr>
      <xdr:spPr>
        <a:xfrm>
          <a:off x="296973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3</xdr:row>
      <xdr:rowOff>19050</xdr:rowOff>
    </xdr:from>
    <xdr:to>
      <xdr:col>37</xdr:col>
      <xdr:colOff>1124427</xdr:colOff>
      <xdr:row>3</xdr:row>
      <xdr:rowOff>34290</xdr:rowOff>
    </xdr:to>
    <xdr:cxnSp macro="">
      <xdr:nvCxnSpPr>
        <xdr:cNvPr id="14400" name="Connecteur droit 14399"/>
        <xdr:cNvCxnSpPr/>
      </xdr:nvCxnSpPr>
      <xdr:spPr>
        <a:xfrm>
          <a:off x="2973752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3</xdr:row>
      <xdr:rowOff>19050</xdr:rowOff>
    </xdr:from>
    <xdr:to>
      <xdr:col>37</xdr:col>
      <xdr:colOff>1164620</xdr:colOff>
      <xdr:row>3</xdr:row>
      <xdr:rowOff>34290</xdr:rowOff>
    </xdr:to>
    <xdr:cxnSp macro="">
      <xdr:nvCxnSpPr>
        <xdr:cNvPr id="14401" name="Connecteur droit 14400"/>
        <xdr:cNvCxnSpPr/>
      </xdr:nvCxnSpPr>
      <xdr:spPr>
        <a:xfrm>
          <a:off x="2977772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3</xdr:row>
      <xdr:rowOff>19050</xdr:rowOff>
    </xdr:from>
    <xdr:to>
      <xdr:col>37</xdr:col>
      <xdr:colOff>1204816</xdr:colOff>
      <xdr:row>3</xdr:row>
      <xdr:rowOff>49530</xdr:rowOff>
    </xdr:to>
    <xdr:cxnSp macro="">
      <xdr:nvCxnSpPr>
        <xdr:cNvPr id="14402" name="Connecteur droit 14401"/>
        <xdr:cNvCxnSpPr/>
      </xdr:nvCxnSpPr>
      <xdr:spPr>
        <a:xfrm>
          <a:off x="2981791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3</xdr:row>
      <xdr:rowOff>19050</xdr:rowOff>
    </xdr:from>
    <xdr:to>
      <xdr:col>37</xdr:col>
      <xdr:colOff>1245012</xdr:colOff>
      <xdr:row>3</xdr:row>
      <xdr:rowOff>34290</xdr:rowOff>
    </xdr:to>
    <xdr:cxnSp macro="">
      <xdr:nvCxnSpPr>
        <xdr:cNvPr id="14403" name="Connecteur droit 14402"/>
        <xdr:cNvCxnSpPr/>
      </xdr:nvCxnSpPr>
      <xdr:spPr>
        <a:xfrm>
          <a:off x="2985811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3</xdr:row>
      <xdr:rowOff>19050</xdr:rowOff>
    </xdr:from>
    <xdr:to>
      <xdr:col>37</xdr:col>
      <xdr:colOff>1285208</xdr:colOff>
      <xdr:row>3</xdr:row>
      <xdr:rowOff>34290</xdr:rowOff>
    </xdr:to>
    <xdr:cxnSp macro="">
      <xdr:nvCxnSpPr>
        <xdr:cNvPr id="14404" name="Connecteur droit 14403"/>
        <xdr:cNvCxnSpPr/>
      </xdr:nvCxnSpPr>
      <xdr:spPr>
        <a:xfrm>
          <a:off x="2989830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3</xdr:row>
      <xdr:rowOff>19050</xdr:rowOff>
    </xdr:from>
    <xdr:to>
      <xdr:col>37</xdr:col>
      <xdr:colOff>1325404</xdr:colOff>
      <xdr:row>3</xdr:row>
      <xdr:rowOff>34290</xdr:rowOff>
    </xdr:to>
    <xdr:cxnSp macro="">
      <xdr:nvCxnSpPr>
        <xdr:cNvPr id="14405" name="Connecteur droit 14404"/>
        <xdr:cNvCxnSpPr/>
      </xdr:nvCxnSpPr>
      <xdr:spPr>
        <a:xfrm>
          <a:off x="2993850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3</xdr:row>
      <xdr:rowOff>19050</xdr:rowOff>
    </xdr:from>
    <xdr:to>
      <xdr:col>37</xdr:col>
      <xdr:colOff>1365600</xdr:colOff>
      <xdr:row>3</xdr:row>
      <xdr:rowOff>34290</xdr:rowOff>
    </xdr:to>
    <xdr:cxnSp macro="">
      <xdr:nvCxnSpPr>
        <xdr:cNvPr id="14406" name="Connecteur droit 14405"/>
        <xdr:cNvCxnSpPr/>
      </xdr:nvCxnSpPr>
      <xdr:spPr>
        <a:xfrm>
          <a:off x="2997870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3</xdr:row>
      <xdr:rowOff>19050</xdr:rowOff>
    </xdr:from>
    <xdr:to>
      <xdr:col>37</xdr:col>
      <xdr:colOff>1405793</xdr:colOff>
      <xdr:row>3</xdr:row>
      <xdr:rowOff>49530</xdr:rowOff>
    </xdr:to>
    <xdr:cxnSp macro="">
      <xdr:nvCxnSpPr>
        <xdr:cNvPr id="14407" name="Connecteur droit 14406"/>
        <xdr:cNvCxnSpPr/>
      </xdr:nvCxnSpPr>
      <xdr:spPr>
        <a:xfrm>
          <a:off x="3001889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3</xdr:row>
      <xdr:rowOff>19050</xdr:rowOff>
    </xdr:from>
    <xdr:to>
      <xdr:col>37</xdr:col>
      <xdr:colOff>1445989</xdr:colOff>
      <xdr:row>3</xdr:row>
      <xdr:rowOff>34290</xdr:rowOff>
    </xdr:to>
    <xdr:cxnSp macro="">
      <xdr:nvCxnSpPr>
        <xdr:cNvPr id="14408" name="Connecteur droit 14407"/>
        <xdr:cNvCxnSpPr/>
      </xdr:nvCxnSpPr>
      <xdr:spPr>
        <a:xfrm>
          <a:off x="3005908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3</xdr:row>
      <xdr:rowOff>19050</xdr:rowOff>
    </xdr:from>
    <xdr:to>
      <xdr:col>37</xdr:col>
      <xdr:colOff>1486185</xdr:colOff>
      <xdr:row>3</xdr:row>
      <xdr:rowOff>34290</xdr:rowOff>
    </xdr:to>
    <xdr:cxnSp macro="">
      <xdr:nvCxnSpPr>
        <xdr:cNvPr id="14409" name="Connecteur droit 14408"/>
        <xdr:cNvCxnSpPr/>
      </xdr:nvCxnSpPr>
      <xdr:spPr>
        <a:xfrm>
          <a:off x="3009928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3</xdr:row>
      <xdr:rowOff>19050</xdr:rowOff>
    </xdr:from>
    <xdr:to>
      <xdr:col>37</xdr:col>
      <xdr:colOff>1526381</xdr:colOff>
      <xdr:row>3</xdr:row>
      <xdr:rowOff>34290</xdr:rowOff>
    </xdr:to>
    <xdr:cxnSp macro="">
      <xdr:nvCxnSpPr>
        <xdr:cNvPr id="14410" name="Connecteur droit 14409"/>
        <xdr:cNvCxnSpPr/>
      </xdr:nvCxnSpPr>
      <xdr:spPr>
        <a:xfrm>
          <a:off x="3013948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3</xdr:row>
      <xdr:rowOff>19050</xdr:rowOff>
    </xdr:from>
    <xdr:to>
      <xdr:col>37</xdr:col>
      <xdr:colOff>1566577</xdr:colOff>
      <xdr:row>3</xdr:row>
      <xdr:rowOff>34290</xdr:rowOff>
    </xdr:to>
    <xdr:cxnSp macro="">
      <xdr:nvCxnSpPr>
        <xdr:cNvPr id="14411" name="Connecteur droit 14410"/>
        <xdr:cNvCxnSpPr/>
      </xdr:nvCxnSpPr>
      <xdr:spPr>
        <a:xfrm>
          <a:off x="3017967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3</xdr:row>
      <xdr:rowOff>19050</xdr:rowOff>
    </xdr:from>
    <xdr:to>
      <xdr:col>37</xdr:col>
      <xdr:colOff>1606773</xdr:colOff>
      <xdr:row>3</xdr:row>
      <xdr:rowOff>49530</xdr:rowOff>
    </xdr:to>
    <xdr:cxnSp macro="">
      <xdr:nvCxnSpPr>
        <xdr:cNvPr id="14412" name="Connecteur droit 14411"/>
        <xdr:cNvCxnSpPr/>
      </xdr:nvCxnSpPr>
      <xdr:spPr>
        <a:xfrm>
          <a:off x="3021987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3</xdr:row>
      <xdr:rowOff>19050</xdr:rowOff>
    </xdr:from>
    <xdr:to>
      <xdr:col>37</xdr:col>
      <xdr:colOff>1646969</xdr:colOff>
      <xdr:row>3</xdr:row>
      <xdr:rowOff>34290</xdr:rowOff>
    </xdr:to>
    <xdr:cxnSp macro="">
      <xdr:nvCxnSpPr>
        <xdr:cNvPr id="14413" name="Connecteur droit 14412"/>
        <xdr:cNvCxnSpPr/>
      </xdr:nvCxnSpPr>
      <xdr:spPr>
        <a:xfrm>
          <a:off x="3026006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3</xdr:row>
      <xdr:rowOff>19050</xdr:rowOff>
    </xdr:from>
    <xdr:to>
      <xdr:col>37</xdr:col>
      <xdr:colOff>1687162</xdr:colOff>
      <xdr:row>3</xdr:row>
      <xdr:rowOff>34290</xdr:rowOff>
    </xdr:to>
    <xdr:cxnSp macro="">
      <xdr:nvCxnSpPr>
        <xdr:cNvPr id="14414" name="Connecteur droit 14413"/>
        <xdr:cNvCxnSpPr/>
      </xdr:nvCxnSpPr>
      <xdr:spPr>
        <a:xfrm>
          <a:off x="3030026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3</xdr:row>
      <xdr:rowOff>19050</xdr:rowOff>
    </xdr:from>
    <xdr:to>
      <xdr:col>37</xdr:col>
      <xdr:colOff>1727358</xdr:colOff>
      <xdr:row>3</xdr:row>
      <xdr:rowOff>34290</xdr:rowOff>
    </xdr:to>
    <xdr:cxnSp macro="">
      <xdr:nvCxnSpPr>
        <xdr:cNvPr id="14415" name="Connecteur droit 14414"/>
        <xdr:cNvCxnSpPr/>
      </xdr:nvCxnSpPr>
      <xdr:spPr>
        <a:xfrm>
          <a:off x="3034045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3</xdr:row>
      <xdr:rowOff>19050</xdr:rowOff>
    </xdr:from>
    <xdr:to>
      <xdr:col>37</xdr:col>
      <xdr:colOff>1767554</xdr:colOff>
      <xdr:row>3</xdr:row>
      <xdr:rowOff>34290</xdr:rowOff>
    </xdr:to>
    <xdr:cxnSp macro="">
      <xdr:nvCxnSpPr>
        <xdr:cNvPr id="14416" name="Connecteur droit 14415"/>
        <xdr:cNvCxnSpPr/>
      </xdr:nvCxnSpPr>
      <xdr:spPr>
        <a:xfrm>
          <a:off x="3038065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3</xdr:row>
      <xdr:rowOff>19050</xdr:rowOff>
    </xdr:from>
    <xdr:to>
      <xdr:col>37</xdr:col>
      <xdr:colOff>1807750</xdr:colOff>
      <xdr:row>3</xdr:row>
      <xdr:rowOff>49530</xdr:rowOff>
    </xdr:to>
    <xdr:cxnSp macro="">
      <xdr:nvCxnSpPr>
        <xdr:cNvPr id="14417" name="Connecteur droit 14416"/>
        <xdr:cNvCxnSpPr/>
      </xdr:nvCxnSpPr>
      <xdr:spPr>
        <a:xfrm>
          <a:off x="30420850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3</xdr:row>
      <xdr:rowOff>19050</xdr:rowOff>
    </xdr:from>
    <xdr:to>
      <xdr:col>37</xdr:col>
      <xdr:colOff>1847946</xdr:colOff>
      <xdr:row>3</xdr:row>
      <xdr:rowOff>34290</xdr:rowOff>
    </xdr:to>
    <xdr:cxnSp macro="">
      <xdr:nvCxnSpPr>
        <xdr:cNvPr id="14418" name="Connecteur droit 14417"/>
        <xdr:cNvCxnSpPr/>
      </xdr:nvCxnSpPr>
      <xdr:spPr>
        <a:xfrm>
          <a:off x="30461046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3</xdr:row>
      <xdr:rowOff>19050</xdr:rowOff>
    </xdr:from>
    <xdr:to>
      <xdr:col>37</xdr:col>
      <xdr:colOff>1888142</xdr:colOff>
      <xdr:row>3</xdr:row>
      <xdr:rowOff>34290</xdr:rowOff>
    </xdr:to>
    <xdr:cxnSp macro="">
      <xdr:nvCxnSpPr>
        <xdr:cNvPr id="14419" name="Connecteur droit 14418"/>
        <xdr:cNvCxnSpPr/>
      </xdr:nvCxnSpPr>
      <xdr:spPr>
        <a:xfrm>
          <a:off x="3050124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3</xdr:row>
      <xdr:rowOff>19050</xdr:rowOff>
    </xdr:from>
    <xdr:to>
      <xdr:col>37</xdr:col>
      <xdr:colOff>1928335</xdr:colOff>
      <xdr:row>3</xdr:row>
      <xdr:rowOff>34290</xdr:rowOff>
    </xdr:to>
    <xdr:cxnSp macro="">
      <xdr:nvCxnSpPr>
        <xdr:cNvPr id="14420" name="Connecteur droit 14419"/>
        <xdr:cNvCxnSpPr/>
      </xdr:nvCxnSpPr>
      <xdr:spPr>
        <a:xfrm>
          <a:off x="305414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3</xdr:row>
      <xdr:rowOff>19050</xdr:rowOff>
    </xdr:from>
    <xdr:to>
      <xdr:col>37</xdr:col>
      <xdr:colOff>1968531</xdr:colOff>
      <xdr:row>3</xdr:row>
      <xdr:rowOff>34290</xdr:rowOff>
    </xdr:to>
    <xdr:cxnSp macro="">
      <xdr:nvCxnSpPr>
        <xdr:cNvPr id="14421" name="Connecteur droit 14420"/>
        <xdr:cNvCxnSpPr/>
      </xdr:nvCxnSpPr>
      <xdr:spPr>
        <a:xfrm>
          <a:off x="305816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3</xdr:row>
      <xdr:rowOff>19050</xdr:rowOff>
    </xdr:from>
    <xdr:to>
      <xdr:col>37</xdr:col>
      <xdr:colOff>2008727</xdr:colOff>
      <xdr:row>3</xdr:row>
      <xdr:rowOff>64770</xdr:rowOff>
    </xdr:to>
    <xdr:cxnSp macro="">
      <xdr:nvCxnSpPr>
        <xdr:cNvPr id="14422" name="Connecteur droit 14421"/>
        <xdr:cNvCxnSpPr/>
      </xdr:nvCxnSpPr>
      <xdr:spPr>
        <a:xfrm>
          <a:off x="30621827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19050</xdr:rowOff>
    </xdr:to>
    <xdr:cxnSp macro="">
      <xdr:nvCxnSpPr>
        <xdr:cNvPr id="14423" name="Connecteur droit 14422"/>
        <xdr:cNvCxnSpPr/>
      </xdr:nvCxnSpPr>
      <xdr:spPr>
        <a:xfrm>
          <a:off x="28652248" y="590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49530</xdr:rowOff>
    </xdr:to>
    <xdr:cxnSp macro="">
      <xdr:nvCxnSpPr>
        <xdr:cNvPr id="14424" name="Connecteur droit 14423"/>
        <xdr:cNvCxnSpPr/>
      </xdr:nvCxnSpPr>
      <xdr:spPr>
        <a:xfrm>
          <a:off x="28652248" y="590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34290</xdr:rowOff>
    </xdr:to>
    <xdr:cxnSp macro="">
      <xdr:nvCxnSpPr>
        <xdr:cNvPr id="15300" name="Connecteur droit 15299"/>
        <xdr:cNvCxnSpPr/>
      </xdr:nvCxnSpPr>
      <xdr:spPr>
        <a:xfrm>
          <a:off x="286522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19</xdr:row>
      <xdr:rowOff>19050</xdr:rowOff>
    </xdr:from>
    <xdr:to>
      <xdr:col>37</xdr:col>
      <xdr:colOff>79344</xdr:colOff>
      <xdr:row>19</xdr:row>
      <xdr:rowOff>34290</xdr:rowOff>
    </xdr:to>
    <xdr:cxnSp macro="">
      <xdr:nvCxnSpPr>
        <xdr:cNvPr id="15301" name="Connecteur droit 15300"/>
        <xdr:cNvCxnSpPr/>
      </xdr:nvCxnSpPr>
      <xdr:spPr>
        <a:xfrm>
          <a:off x="286924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19</xdr:row>
      <xdr:rowOff>19050</xdr:rowOff>
    </xdr:from>
    <xdr:to>
      <xdr:col>37</xdr:col>
      <xdr:colOff>119540</xdr:colOff>
      <xdr:row>19</xdr:row>
      <xdr:rowOff>34290</xdr:rowOff>
    </xdr:to>
    <xdr:cxnSp macro="">
      <xdr:nvCxnSpPr>
        <xdr:cNvPr id="15302" name="Connecteur droit 15301"/>
        <xdr:cNvCxnSpPr/>
      </xdr:nvCxnSpPr>
      <xdr:spPr>
        <a:xfrm>
          <a:off x="2873264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19</xdr:row>
      <xdr:rowOff>19050</xdr:rowOff>
    </xdr:from>
    <xdr:to>
      <xdr:col>37</xdr:col>
      <xdr:colOff>159733</xdr:colOff>
      <xdr:row>19</xdr:row>
      <xdr:rowOff>34290</xdr:rowOff>
    </xdr:to>
    <xdr:cxnSp macro="">
      <xdr:nvCxnSpPr>
        <xdr:cNvPr id="15303" name="Connecteur droit 15302"/>
        <xdr:cNvCxnSpPr/>
      </xdr:nvCxnSpPr>
      <xdr:spPr>
        <a:xfrm>
          <a:off x="2877283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19</xdr:row>
      <xdr:rowOff>19050</xdr:rowOff>
    </xdr:from>
    <xdr:to>
      <xdr:col>37</xdr:col>
      <xdr:colOff>199929</xdr:colOff>
      <xdr:row>19</xdr:row>
      <xdr:rowOff>49530</xdr:rowOff>
    </xdr:to>
    <xdr:cxnSp macro="">
      <xdr:nvCxnSpPr>
        <xdr:cNvPr id="15304" name="Connecteur droit 15303"/>
        <xdr:cNvCxnSpPr/>
      </xdr:nvCxnSpPr>
      <xdr:spPr>
        <a:xfrm>
          <a:off x="28813029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19</xdr:row>
      <xdr:rowOff>19050</xdr:rowOff>
    </xdr:from>
    <xdr:to>
      <xdr:col>37</xdr:col>
      <xdr:colOff>240125</xdr:colOff>
      <xdr:row>19</xdr:row>
      <xdr:rowOff>34290</xdr:rowOff>
    </xdr:to>
    <xdr:cxnSp macro="">
      <xdr:nvCxnSpPr>
        <xdr:cNvPr id="15305" name="Connecteur droit 15304"/>
        <xdr:cNvCxnSpPr/>
      </xdr:nvCxnSpPr>
      <xdr:spPr>
        <a:xfrm>
          <a:off x="2885322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19</xdr:row>
      <xdr:rowOff>19050</xdr:rowOff>
    </xdr:from>
    <xdr:to>
      <xdr:col>37</xdr:col>
      <xdr:colOff>280321</xdr:colOff>
      <xdr:row>19</xdr:row>
      <xdr:rowOff>34290</xdr:rowOff>
    </xdr:to>
    <xdr:cxnSp macro="">
      <xdr:nvCxnSpPr>
        <xdr:cNvPr id="15306" name="Connecteur droit 15305"/>
        <xdr:cNvCxnSpPr/>
      </xdr:nvCxnSpPr>
      <xdr:spPr>
        <a:xfrm>
          <a:off x="2889342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19</xdr:row>
      <xdr:rowOff>19050</xdr:rowOff>
    </xdr:from>
    <xdr:to>
      <xdr:col>37</xdr:col>
      <xdr:colOff>320517</xdr:colOff>
      <xdr:row>19</xdr:row>
      <xdr:rowOff>34290</xdr:rowOff>
    </xdr:to>
    <xdr:cxnSp macro="">
      <xdr:nvCxnSpPr>
        <xdr:cNvPr id="15307" name="Connecteur droit 15306"/>
        <xdr:cNvCxnSpPr/>
      </xdr:nvCxnSpPr>
      <xdr:spPr>
        <a:xfrm>
          <a:off x="2893361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19</xdr:row>
      <xdr:rowOff>19050</xdr:rowOff>
    </xdr:from>
    <xdr:to>
      <xdr:col>37</xdr:col>
      <xdr:colOff>360713</xdr:colOff>
      <xdr:row>19</xdr:row>
      <xdr:rowOff>34290</xdr:rowOff>
    </xdr:to>
    <xdr:cxnSp macro="">
      <xdr:nvCxnSpPr>
        <xdr:cNvPr id="15308" name="Connecteur droit 15307"/>
        <xdr:cNvCxnSpPr/>
      </xdr:nvCxnSpPr>
      <xdr:spPr>
        <a:xfrm>
          <a:off x="28973813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19</xdr:row>
      <xdr:rowOff>19050</xdr:rowOff>
    </xdr:from>
    <xdr:to>
      <xdr:col>37</xdr:col>
      <xdr:colOff>400906</xdr:colOff>
      <xdr:row>19</xdr:row>
      <xdr:rowOff>49530</xdr:rowOff>
    </xdr:to>
    <xdr:cxnSp macro="">
      <xdr:nvCxnSpPr>
        <xdr:cNvPr id="15309" name="Connecteur droit 15308"/>
        <xdr:cNvCxnSpPr/>
      </xdr:nvCxnSpPr>
      <xdr:spPr>
        <a:xfrm>
          <a:off x="2901400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19</xdr:row>
      <xdr:rowOff>19050</xdr:rowOff>
    </xdr:from>
    <xdr:to>
      <xdr:col>37</xdr:col>
      <xdr:colOff>441102</xdr:colOff>
      <xdr:row>19</xdr:row>
      <xdr:rowOff>34290</xdr:rowOff>
    </xdr:to>
    <xdr:cxnSp macro="">
      <xdr:nvCxnSpPr>
        <xdr:cNvPr id="15310" name="Connecteur droit 15309"/>
        <xdr:cNvCxnSpPr/>
      </xdr:nvCxnSpPr>
      <xdr:spPr>
        <a:xfrm>
          <a:off x="2905420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19</xdr:row>
      <xdr:rowOff>19050</xdr:rowOff>
    </xdr:from>
    <xdr:to>
      <xdr:col>37</xdr:col>
      <xdr:colOff>481298</xdr:colOff>
      <xdr:row>19</xdr:row>
      <xdr:rowOff>34290</xdr:rowOff>
    </xdr:to>
    <xdr:cxnSp macro="">
      <xdr:nvCxnSpPr>
        <xdr:cNvPr id="15311" name="Connecteur droit 15310"/>
        <xdr:cNvCxnSpPr/>
      </xdr:nvCxnSpPr>
      <xdr:spPr>
        <a:xfrm>
          <a:off x="2909439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19</xdr:row>
      <xdr:rowOff>19050</xdr:rowOff>
    </xdr:from>
    <xdr:to>
      <xdr:col>37</xdr:col>
      <xdr:colOff>521494</xdr:colOff>
      <xdr:row>19</xdr:row>
      <xdr:rowOff>34290</xdr:rowOff>
    </xdr:to>
    <xdr:cxnSp macro="">
      <xdr:nvCxnSpPr>
        <xdr:cNvPr id="15312" name="Connecteur droit 15311"/>
        <xdr:cNvCxnSpPr/>
      </xdr:nvCxnSpPr>
      <xdr:spPr>
        <a:xfrm>
          <a:off x="2913459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19</xdr:row>
      <xdr:rowOff>19050</xdr:rowOff>
    </xdr:from>
    <xdr:to>
      <xdr:col>37</xdr:col>
      <xdr:colOff>561690</xdr:colOff>
      <xdr:row>19</xdr:row>
      <xdr:rowOff>34290</xdr:rowOff>
    </xdr:to>
    <xdr:cxnSp macro="">
      <xdr:nvCxnSpPr>
        <xdr:cNvPr id="15313" name="Connecteur droit 15312"/>
        <xdr:cNvCxnSpPr/>
      </xdr:nvCxnSpPr>
      <xdr:spPr>
        <a:xfrm>
          <a:off x="2917479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19</xdr:row>
      <xdr:rowOff>19050</xdr:rowOff>
    </xdr:from>
    <xdr:to>
      <xdr:col>37</xdr:col>
      <xdr:colOff>601886</xdr:colOff>
      <xdr:row>19</xdr:row>
      <xdr:rowOff>49530</xdr:rowOff>
    </xdr:to>
    <xdr:cxnSp macro="">
      <xdr:nvCxnSpPr>
        <xdr:cNvPr id="15314" name="Connecteur droit 15313"/>
        <xdr:cNvCxnSpPr/>
      </xdr:nvCxnSpPr>
      <xdr:spPr>
        <a:xfrm>
          <a:off x="2921498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19</xdr:row>
      <xdr:rowOff>19050</xdr:rowOff>
    </xdr:from>
    <xdr:to>
      <xdr:col>37</xdr:col>
      <xdr:colOff>642082</xdr:colOff>
      <xdr:row>19</xdr:row>
      <xdr:rowOff>34290</xdr:rowOff>
    </xdr:to>
    <xdr:cxnSp macro="">
      <xdr:nvCxnSpPr>
        <xdr:cNvPr id="15315" name="Connecteur droit 15314"/>
        <xdr:cNvCxnSpPr/>
      </xdr:nvCxnSpPr>
      <xdr:spPr>
        <a:xfrm>
          <a:off x="2925518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19</xdr:row>
      <xdr:rowOff>19050</xdr:rowOff>
    </xdr:from>
    <xdr:to>
      <xdr:col>37</xdr:col>
      <xdr:colOff>682275</xdr:colOff>
      <xdr:row>19</xdr:row>
      <xdr:rowOff>34290</xdr:rowOff>
    </xdr:to>
    <xdr:cxnSp macro="">
      <xdr:nvCxnSpPr>
        <xdr:cNvPr id="15316" name="Connecteur droit 15315"/>
        <xdr:cNvCxnSpPr/>
      </xdr:nvCxnSpPr>
      <xdr:spPr>
        <a:xfrm>
          <a:off x="2929537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19</xdr:row>
      <xdr:rowOff>19050</xdr:rowOff>
    </xdr:from>
    <xdr:to>
      <xdr:col>37</xdr:col>
      <xdr:colOff>722471</xdr:colOff>
      <xdr:row>19</xdr:row>
      <xdr:rowOff>34290</xdr:rowOff>
    </xdr:to>
    <xdr:cxnSp macro="">
      <xdr:nvCxnSpPr>
        <xdr:cNvPr id="15317" name="Connecteur droit 15316"/>
        <xdr:cNvCxnSpPr/>
      </xdr:nvCxnSpPr>
      <xdr:spPr>
        <a:xfrm>
          <a:off x="2933557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19</xdr:row>
      <xdr:rowOff>19050</xdr:rowOff>
    </xdr:from>
    <xdr:to>
      <xdr:col>37</xdr:col>
      <xdr:colOff>762667</xdr:colOff>
      <xdr:row>19</xdr:row>
      <xdr:rowOff>34290</xdr:rowOff>
    </xdr:to>
    <xdr:cxnSp macro="">
      <xdr:nvCxnSpPr>
        <xdr:cNvPr id="15318" name="Connecteur droit 15317"/>
        <xdr:cNvCxnSpPr/>
      </xdr:nvCxnSpPr>
      <xdr:spPr>
        <a:xfrm>
          <a:off x="2937576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19</xdr:row>
      <xdr:rowOff>19050</xdr:rowOff>
    </xdr:from>
    <xdr:to>
      <xdr:col>37</xdr:col>
      <xdr:colOff>802863</xdr:colOff>
      <xdr:row>19</xdr:row>
      <xdr:rowOff>49530</xdr:rowOff>
    </xdr:to>
    <xdr:cxnSp macro="">
      <xdr:nvCxnSpPr>
        <xdr:cNvPr id="15319" name="Connecteur droit 15318"/>
        <xdr:cNvCxnSpPr/>
      </xdr:nvCxnSpPr>
      <xdr:spPr>
        <a:xfrm>
          <a:off x="2941596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19</xdr:row>
      <xdr:rowOff>19050</xdr:rowOff>
    </xdr:from>
    <xdr:to>
      <xdr:col>37</xdr:col>
      <xdr:colOff>843059</xdr:colOff>
      <xdr:row>19</xdr:row>
      <xdr:rowOff>34290</xdr:rowOff>
    </xdr:to>
    <xdr:cxnSp macro="">
      <xdr:nvCxnSpPr>
        <xdr:cNvPr id="15320" name="Connecteur droit 15319"/>
        <xdr:cNvCxnSpPr/>
      </xdr:nvCxnSpPr>
      <xdr:spPr>
        <a:xfrm>
          <a:off x="2945615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19</xdr:row>
      <xdr:rowOff>19050</xdr:rowOff>
    </xdr:from>
    <xdr:to>
      <xdr:col>37</xdr:col>
      <xdr:colOff>883255</xdr:colOff>
      <xdr:row>19</xdr:row>
      <xdr:rowOff>34290</xdr:rowOff>
    </xdr:to>
    <xdr:cxnSp macro="">
      <xdr:nvCxnSpPr>
        <xdr:cNvPr id="15321" name="Connecteur droit 15320"/>
        <xdr:cNvCxnSpPr/>
      </xdr:nvCxnSpPr>
      <xdr:spPr>
        <a:xfrm>
          <a:off x="2949635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19</xdr:row>
      <xdr:rowOff>19050</xdr:rowOff>
    </xdr:from>
    <xdr:to>
      <xdr:col>37</xdr:col>
      <xdr:colOff>923448</xdr:colOff>
      <xdr:row>19</xdr:row>
      <xdr:rowOff>34290</xdr:rowOff>
    </xdr:to>
    <xdr:cxnSp macro="">
      <xdr:nvCxnSpPr>
        <xdr:cNvPr id="15322" name="Connecteur droit 15321"/>
        <xdr:cNvCxnSpPr/>
      </xdr:nvCxnSpPr>
      <xdr:spPr>
        <a:xfrm>
          <a:off x="2953654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19</xdr:row>
      <xdr:rowOff>19050</xdr:rowOff>
    </xdr:from>
    <xdr:to>
      <xdr:col>37</xdr:col>
      <xdr:colOff>963644</xdr:colOff>
      <xdr:row>19</xdr:row>
      <xdr:rowOff>34290</xdr:rowOff>
    </xdr:to>
    <xdr:cxnSp macro="">
      <xdr:nvCxnSpPr>
        <xdr:cNvPr id="15323" name="Connecteur droit 15322"/>
        <xdr:cNvCxnSpPr/>
      </xdr:nvCxnSpPr>
      <xdr:spPr>
        <a:xfrm>
          <a:off x="2957674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19</xdr:row>
      <xdr:rowOff>19050</xdr:rowOff>
    </xdr:from>
    <xdr:to>
      <xdr:col>37</xdr:col>
      <xdr:colOff>1003840</xdr:colOff>
      <xdr:row>19</xdr:row>
      <xdr:rowOff>64770</xdr:rowOff>
    </xdr:to>
    <xdr:cxnSp macro="">
      <xdr:nvCxnSpPr>
        <xdr:cNvPr id="15324" name="Connecteur droit 15323"/>
        <xdr:cNvCxnSpPr/>
      </xdr:nvCxnSpPr>
      <xdr:spPr>
        <a:xfrm>
          <a:off x="29616940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19</xdr:row>
      <xdr:rowOff>19050</xdr:rowOff>
    </xdr:from>
    <xdr:to>
      <xdr:col>37</xdr:col>
      <xdr:colOff>1044035</xdr:colOff>
      <xdr:row>19</xdr:row>
      <xdr:rowOff>34290</xdr:rowOff>
    </xdr:to>
    <xdr:cxnSp macro="">
      <xdr:nvCxnSpPr>
        <xdr:cNvPr id="15325" name="Connecteur droit 15324"/>
        <xdr:cNvCxnSpPr/>
      </xdr:nvCxnSpPr>
      <xdr:spPr>
        <a:xfrm>
          <a:off x="296571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19</xdr:row>
      <xdr:rowOff>19050</xdr:rowOff>
    </xdr:from>
    <xdr:to>
      <xdr:col>37</xdr:col>
      <xdr:colOff>1084231</xdr:colOff>
      <xdr:row>19</xdr:row>
      <xdr:rowOff>34290</xdr:rowOff>
    </xdr:to>
    <xdr:cxnSp macro="">
      <xdr:nvCxnSpPr>
        <xdr:cNvPr id="15326" name="Connecteur droit 15325"/>
        <xdr:cNvCxnSpPr/>
      </xdr:nvCxnSpPr>
      <xdr:spPr>
        <a:xfrm>
          <a:off x="296973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19</xdr:row>
      <xdr:rowOff>19050</xdr:rowOff>
    </xdr:from>
    <xdr:to>
      <xdr:col>37</xdr:col>
      <xdr:colOff>1124427</xdr:colOff>
      <xdr:row>19</xdr:row>
      <xdr:rowOff>34290</xdr:rowOff>
    </xdr:to>
    <xdr:cxnSp macro="">
      <xdr:nvCxnSpPr>
        <xdr:cNvPr id="15327" name="Connecteur droit 15326"/>
        <xdr:cNvCxnSpPr/>
      </xdr:nvCxnSpPr>
      <xdr:spPr>
        <a:xfrm>
          <a:off x="2973752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19</xdr:row>
      <xdr:rowOff>19050</xdr:rowOff>
    </xdr:from>
    <xdr:to>
      <xdr:col>37</xdr:col>
      <xdr:colOff>1164620</xdr:colOff>
      <xdr:row>19</xdr:row>
      <xdr:rowOff>34290</xdr:rowOff>
    </xdr:to>
    <xdr:cxnSp macro="">
      <xdr:nvCxnSpPr>
        <xdr:cNvPr id="15328" name="Connecteur droit 15327"/>
        <xdr:cNvCxnSpPr/>
      </xdr:nvCxnSpPr>
      <xdr:spPr>
        <a:xfrm>
          <a:off x="2977772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19</xdr:row>
      <xdr:rowOff>19050</xdr:rowOff>
    </xdr:from>
    <xdr:to>
      <xdr:col>37</xdr:col>
      <xdr:colOff>1204816</xdr:colOff>
      <xdr:row>19</xdr:row>
      <xdr:rowOff>49530</xdr:rowOff>
    </xdr:to>
    <xdr:cxnSp macro="">
      <xdr:nvCxnSpPr>
        <xdr:cNvPr id="15329" name="Connecteur droit 15328"/>
        <xdr:cNvCxnSpPr/>
      </xdr:nvCxnSpPr>
      <xdr:spPr>
        <a:xfrm>
          <a:off x="29817916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19</xdr:row>
      <xdr:rowOff>19050</xdr:rowOff>
    </xdr:from>
    <xdr:to>
      <xdr:col>37</xdr:col>
      <xdr:colOff>1245012</xdr:colOff>
      <xdr:row>19</xdr:row>
      <xdr:rowOff>34290</xdr:rowOff>
    </xdr:to>
    <xdr:cxnSp macro="">
      <xdr:nvCxnSpPr>
        <xdr:cNvPr id="15330" name="Connecteur droit 15329"/>
        <xdr:cNvCxnSpPr/>
      </xdr:nvCxnSpPr>
      <xdr:spPr>
        <a:xfrm>
          <a:off x="2985811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19</xdr:row>
      <xdr:rowOff>19050</xdr:rowOff>
    </xdr:from>
    <xdr:to>
      <xdr:col>37</xdr:col>
      <xdr:colOff>1285208</xdr:colOff>
      <xdr:row>19</xdr:row>
      <xdr:rowOff>34290</xdr:rowOff>
    </xdr:to>
    <xdr:cxnSp macro="">
      <xdr:nvCxnSpPr>
        <xdr:cNvPr id="15331" name="Connecteur droit 15330"/>
        <xdr:cNvCxnSpPr/>
      </xdr:nvCxnSpPr>
      <xdr:spPr>
        <a:xfrm>
          <a:off x="2989830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19</xdr:row>
      <xdr:rowOff>19050</xdr:rowOff>
    </xdr:from>
    <xdr:to>
      <xdr:col>37</xdr:col>
      <xdr:colOff>1325404</xdr:colOff>
      <xdr:row>19</xdr:row>
      <xdr:rowOff>34290</xdr:rowOff>
    </xdr:to>
    <xdr:cxnSp macro="">
      <xdr:nvCxnSpPr>
        <xdr:cNvPr id="15332" name="Connecteur droit 15331"/>
        <xdr:cNvCxnSpPr/>
      </xdr:nvCxnSpPr>
      <xdr:spPr>
        <a:xfrm>
          <a:off x="2993850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19</xdr:row>
      <xdr:rowOff>19050</xdr:rowOff>
    </xdr:from>
    <xdr:to>
      <xdr:col>37</xdr:col>
      <xdr:colOff>1365600</xdr:colOff>
      <xdr:row>19</xdr:row>
      <xdr:rowOff>34290</xdr:rowOff>
    </xdr:to>
    <xdr:cxnSp macro="">
      <xdr:nvCxnSpPr>
        <xdr:cNvPr id="15333" name="Connecteur droit 15332"/>
        <xdr:cNvCxnSpPr/>
      </xdr:nvCxnSpPr>
      <xdr:spPr>
        <a:xfrm>
          <a:off x="29978700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19</xdr:row>
      <xdr:rowOff>19050</xdr:rowOff>
    </xdr:from>
    <xdr:to>
      <xdr:col>37</xdr:col>
      <xdr:colOff>1405793</xdr:colOff>
      <xdr:row>19</xdr:row>
      <xdr:rowOff>49530</xdr:rowOff>
    </xdr:to>
    <xdr:cxnSp macro="">
      <xdr:nvCxnSpPr>
        <xdr:cNvPr id="15334" name="Connecteur droit 15333"/>
        <xdr:cNvCxnSpPr/>
      </xdr:nvCxnSpPr>
      <xdr:spPr>
        <a:xfrm>
          <a:off x="3001889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19</xdr:row>
      <xdr:rowOff>19050</xdr:rowOff>
    </xdr:from>
    <xdr:to>
      <xdr:col>37</xdr:col>
      <xdr:colOff>1445989</xdr:colOff>
      <xdr:row>19</xdr:row>
      <xdr:rowOff>34290</xdr:rowOff>
    </xdr:to>
    <xdr:cxnSp macro="">
      <xdr:nvCxnSpPr>
        <xdr:cNvPr id="15335" name="Connecteur droit 15334"/>
        <xdr:cNvCxnSpPr/>
      </xdr:nvCxnSpPr>
      <xdr:spPr>
        <a:xfrm>
          <a:off x="3005908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19</xdr:row>
      <xdr:rowOff>19050</xdr:rowOff>
    </xdr:from>
    <xdr:to>
      <xdr:col>37</xdr:col>
      <xdr:colOff>1486185</xdr:colOff>
      <xdr:row>19</xdr:row>
      <xdr:rowOff>34290</xdr:rowOff>
    </xdr:to>
    <xdr:cxnSp macro="">
      <xdr:nvCxnSpPr>
        <xdr:cNvPr id="15336" name="Connecteur droit 15335"/>
        <xdr:cNvCxnSpPr/>
      </xdr:nvCxnSpPr>
      <xdr:spPr>
        <a:xfrm>
          <a:off x="3009928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19</xdr:row>
      <xdr:rowOff>19050</xdr:rowOff>
    </xdr:from>
    <xdr:to>
      <xdr:col>37</xdr:col>
      <xdr:colOff>1526381</xdr:colOff>
      <xdr:row>19</xdr:row>
      <xdr:rowOff>34290</xdr:rowOff>
    </xdr:to>
    <xdr:cxnSp macro="">
      <xdr:nvCxnSpPr>
        <xdr:cNvPr id="15337" name="Connecteur droit 15336"/>
        <xdr:cNvCxnSpPr/>
      </xdr:nvCxnSpPr>
      <xdr:spPr>
        <a:xfrm>
          <a:off x="3013948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19</xdr:row>
      <xdr:rowOff>19050</xdr:rowOff>
    </xdr:from>
    <xdr:to>
      <xdr:col>37</xdr:col>
      <xdr:colOff>1566577</xdr:colOff>
      <xdr:row>19</xdr:row>
      <xdr:rowOff>34290</xdr:rowOff>
    </xdr:to>
    <xdr:cxnSp macro="">
      <xdr:nvCxnSpPr>
        <xdr:cNvPr id="15338" name="Connecteur droit 15337"/>
        <xdr:cNvCxnSpPr/>
      </xdr:nvCxnSpPr>
      <xdr:spPr>
        <a:xfrm>
          <a:off x="30179677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19</xdr:row>
      <xdr:rowOff>19050</xdr:rowOff>
    </xdr:from>
    <xdr:to>
      <xdr:col>37</xdr:col>
      <xdr:colOff>1606773</xdr:colOff>
      <xdr:row>19</xdr:row>
      <xdr:rowOff>49530</xdr:rowOff>
    </xdr:to>
    <xdr:cxnSp macro="">
      <xdr:nvCxnSpPr>
        <xdr:cNvPr id="15339" name="Connecteur droit 15338"/>
        <xdr:cNvCxnSpPr/>
      </xdr:nvCxnSpPr>
      <xdr:spPr>
        <a:xfrm>
          <a:off x="30219873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19</xdr:row>
      <xdr:rowOff>19050</xdr:rowOff>
    </xdr:from>
    <xdr:to>
      <xdr:col>37</xdr:col>
      <xdr:colOff>1646969</xdr:colOff>
      <xdr:row>19</xdr:row>
      <xdr:rowOff>34290</xdr:rowOff>
    </xdr:to>
    <xdr:cxnSp macro="">
      <xdr:nvCxnSpPr>
        <xdr:cNvPr id="15340" name="Connecteur droit 15339"/>
        <xdr:cNvCxnSpPr/>
      </xdr:nvCxnSpPr>
      <xdr:spPr>
        <a:xfrm>
          <a:off x="30260069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19</xdr:row>
      <xdr:rowOff>19050</xdr:rowOff>
    </xdr:from>
    <xdr:to>
      <xdr:col>37</xdr:col>
      <xdr:colOff>1687162</xdr:colOff>
      <xdr:row>19</xdr:row>
      <xdr:rowOff>34290</xdr:rowOff>
    </xdr:to>
    <xdr:cxnSp macro="">
      <xdr:nvCxnSpPr>
        <xdr:cNvPr id="15341" name="Connecteur droit 15340"/>
        <xdr:cNvCxnSpPr/>
      </xdr:nvCxnSpPr>
      <xdr:spPr>
        <a:xfrm>
          <a:off x="3030026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19</xdr:row>
      <xdr:rowOff>19050</xdr:rowOff>
    </xdr:from>
    <xdr:to>
      <xdr:col>37</xdr:col>
      <xdr:colOff>1727358</xdr:colOff>
      <xdr:row>19</xdr:row>
      <xdr:rowOff>34290</xdr:rowOff>
    </xdr:to>
    <xdr:cxnSp macro="">
      <xdr:nvCxnSpPr>
        <xdr:cNvPr id="15342" name="Connecteur droit 15341"/>
        <xdr:cNvCxnSpPr/>
      </xdr:nvCxnSpPr>
      <xdr:spPr>
        <a:xfrm>
          <a:off x="30340458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19</xdr:row>
      <xdr:rowOff>19050</xdr:rowOff>
    </xdr:from>
    <xdr:to>
      <xdr:col>37</xdr:col>
      <xdr:colOff>1767554</xdr:colOff>
      <xdr:row>19</xdr:row>
      <xdr:rowOff>34290</xdr:rowOff>
    </xdr:to>
    <xdr:cxnSp macro="">
      <xdr:nvCxnSpPr>
        <xdr:cNvPr id="15343" name="Connecteur droit 15342"/>
        <xdr:cNvCxnSpPr/>
      </xdr:nvCxnSpPr>
      <xdr:spPr>
        <a:xfrm>
          <a:off x="30380654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19</xdr:row>
      <xdr:rowOff>19050</xdr:rowOff>
    </xdr:from>
    <xdr:to>
      <xdr:col>37</xdr:col>
      <xdr:colOff>1807750</xdr:colOff>
      <xdr:row>19</xdr:row>
      <xdr:rowOff>49530</xdr:rowOff>
    </xdr:to>
    <xdr:cxnSp macro="">
      <xdr:nvCxnSpPr>
        <xdr:cNvPr id="15344" name="Connecteur droit 15343"/>
        <xdr:cNvCxnSpPr/>
      </xdr:nvCxnSpPr>
      <xdr:spPr>
        <a:xfrm>
          <a:off x="30420850" y="3638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19</xdr:row>
      <xdr:rowOff>19050</xdr:rowOff>
    </xdr:from>
    <xdr:to>
      <xdr:col>37</xdr:col>
      <xdr:colOff>1847946</xdr:colOff>
      <xdr:row>19</xdr:row>
      <xdr:rowOff>34290</xdr:rowOff>
    </xdr:to>
    <xdr:cxnSp macro="">
      <xdr:nvCxnSpPr>
        <xdr:cNvPr id="15345" name="Connecteur droit 15344"/>
        <xdr:cNvCxnSpPr/>
      </xdr:nvCxnSpPr>
      <xdr:spPr>
        <a:xfrm>
          <a:off x="30461046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19</xdr:row>
      <xdr:rowOff>19050</xdr:rowOff>
    </xdr:from>
    <xdr:to>
      <xdr:col>37</xdr:col>
      <xdr:colOff>1888142</xdr:colOff>
      <xdr:row>19</xdr:row>
      <xdr:rowOff>34290</xdr:rowOff>
    </xdr:to>
    <xdr:cxnSp macro="">
      <xdr:nvCxnSpPr>
        <xdr:cNvPr id="15346" name="Connecteur droit 15345"/>
        <xdr:cNvCxnSpPr/>
      </xdr:nvCxnSpPr>
      <xdr:spPr>
        <a:xfrm>
          <a:off x="30501242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19</xdr:row>
      <xdr:rowOff>19050</xdr:rowOff>
    </xdr:from>
    <xdr:to>
      <xdr:col>37</xdr:col>
      <xdr:colOff>1928335</xdr:colOff>
      <xdr:row>19</xdr:row>
      <xdr:rowOff>34290</xdr:rowOff>
    </xdr:to>
    <xdr:cxnSp macro="">
      <xdr:nvCxnSpPr>
        <xdr:cNvPr id="15347" name="Connecteur droit 15346"/>
        <xdr:cNvCxnSpPr/>
      </xdr:nvCxnSpPr>
      <xdr:spPr>
        <a:xfrm>
          <a:off x="30541435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19</xdr:row>
      <xdr:rowOff>19050</xdr:rowOff>
    </xdr:from>
    <xdr:to>
      <xdr:col>37</xdr:col>
      <xdr:colOff>1968531</xdr:colOff>
      <xdr:row>19</xdr:row>
      <xdr:rowOff>34290</xdr:rowOff>
    </xdr:to>
    <xdr:cxnSp macro="">
      <xdr:nvCxnSpPr>
        <xdr:cNvPr id="15348" name="Connecteur droit 15347"/>
        <xdr:cNvCxnSpPr/>
      </xdr:nvCxnSpPr>
      <xdr:spPr>
        <a:xfrm>
          <a:off x="30581631" y="3638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19</xdr:row>
      <xdr:rowOff>19050</xdr:rowOff>
    </xdr:from>
    <xdr:to>
      <xdr:col>37</xdr:col>
      <xdr:colOff>2008727</xdr:colOff>
      <xdr:row>19</xdr:row>
      <xdr:rowOff>64770</xdr:rowOff>
    </xdr:to>
    <xdr:cxnSp macro="">
      <xdr:nvCxnSpPr>
        <xdr:cNvPr id="15349" name="Connecteur droit 15348"/>
        <xdr:cNvCxnSpPr/>
      </xdr:nvCxnSpPr>
      <xdr:spPr>
        <a:xfrm>
          <a:off x="30621827" y="3638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2008727</xdr:colOff>
      <xdr:row>19</xdr:row>
      <xdr:rowOff>19050</xdr:rowOff>
    </xdr:to>
    <xdr:cxnSp macro="">
      <xdr:nvCxnSpPr>
        <xdr:cNvPr id="15350" name="Connecteur droit 15349"/>
        <xdr:cNvCxnSpPr/>
      </xdr:nvCxnSpPr>
      <xdr:spPr>
        <a:xfrm>
          <a:off x="28652248" y="3638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19</xdr:row>
      <xdr:rowOff>19050</xdr:rowOff>
    </xdr:from>
    <xdr:to>
      <xdr:col>37</xdr:col>
      <xdr:colOff>39148</xdr:colOff>
      <xdr:row>19</xdr:row>
      <xdr:rowOff>49530</xdr:rowOff>
    </xdr:to>
    <xdr:cxnSp macro="">
      <xdr:nvCxnSpPr>
        <xdr:cNvPr id="15351" name="Connecteur droit 15350"/>
        <xdr:cNvCxnSpPr/>
      </xdr:nvCxnSpPr>
      <xdr:spPr>
        <a:xfrm>
          <a:off x="28652248" y="3638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34290</xdr:rowOff>
    </xdr:to>
    <xdr:cxnSp macro="">
      <xdr:nvCxnSpPr>
        <xdr:cNvPr id="15353" name="Connecteur droit 15352"/>
        <xdr:cNvCxnSpPr/>
      </xdr:nvCxnSpPr>
      <xdr:spPr>
        <a:xfrm>
          <a:off x="286522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15</xdr:row>
      <xdr:rowOff>19050</xdr:rowOff>
    </xdr:from>
    <xdr:to>
      <xdr:col>37</xdr:col>
      <xdr:colOff>79344</xdr:colOff>
      <xdr:row>15</xdr:row>
      <xdr:rowOff>34290</xdr:rowOff>
    </xdr:to>
    <xdr:cxnSp macro="">
      <xdr:nvCxnSpPr>
        <xdr:cNvPr id="15354" name="Connecteur droit 15353"/>
        <xdr:cNvCxnSpPr/>
      </xdr:nvCxnSpPr>
      <xdr:spPr>
        <a:xfrm>
          <a:off x="286924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15</xdr:row>
      <xdr:rowOff>19050</xdr:rowOff>
    </xdr:from>
    <xdr:to>
      <xdr:col>37</xdr:col>
      <xdr:colOff>119540</xdr:colOff>
      <xdr:row>15</xdr:row>
      <xdr:rowOff>34290</xdr:rowOff>
    </xdr:to>
    <xdr:cxnSp macro="">
      <xdr:nvCxnSpPr>
        <xdr:cNvPr id="15355" name="Connecteur droit 15354"/>
        <xdr:cNvCxnSpPr/>
      </xdr:nvCxnSpPr>
      <xdr:spPr>
        <a:xfrm>
          <a:off x="2873264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15</xdr:row>
      <xdr:rowOff>19050</xdr:rowOff>
    </xdr:from>
    <xdr:to>
      <xdr:col>37</xdr:col>
      <xdr:colOff>159733</xdr:colOff>
      <xdr:row>15</xdr:row>
      <xdr:rowOff>34290</xdr:rowOff>
    </xdr:to>
    <xdr:cxnSp macro="">
      <xdr:nvCxnSpPr>
        <xdr:cNvPr id="15356" name="Connecteur droit 15355"/>
        <xdr:cNvCxnSpPr/>
      </xdr:nvCxnSpPr>
      <xdr:spPr>
        <a:xfrm>
          <a:off x="2877283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15</xdr:row>
      <xdr:rowOff>19050</xdr:rowOff>
    </xdr:from>
    <xdr:to>
      <xdr:col>37</xdr:col>
      <xdr:colOff>199929</xdr:colOff>
      <xdr:row>15</xdr:row>
      <xdr:rowOff>49530</xdr:rowOff>
    </xdr:to>
    <xdr:cxnSp macro="">
      <xdr:nvCxnSpPr>
        <xdr:cNvPr id="15357" name="Connecteur droit 15356"/>
        <xdr:cNvCxnSpPr/>
      </xdr:nvCxnSpPr>
      <xdr:spPr>
        <a:xfrm>
          <a:off x="28813029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15</xdr:row>
      <xdr:rowOff>19050</xdr:rowOff>
    </xdr:from>
    <xdr:to>
      <xdr:col>37</xdr:col>
      <xdr:colOff>240125</xdr:colOff>
      <xdr:row>15</xdr:row>
      <xdr:rowOff>34290</xdr:rowOff>
    </xdr:to>
    <xdr:cxnSp macro="">
      <xdr:nvCxnSpPr>
        <xdr:cNvPr id="15358" name="Connecteur droit 15357"/>
        <xdr:cNvCxnSpPr/>
      </xdr:nvCxnSpPr>
      <xdr:spPr>
        <a:xfrm>
          <a:off x="2885322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15</xdr:row>
      <xdr:rowOff>19050</xdr:rowOff>
    </xdr:from>
    <xdr:to>
      <xdr:col>37</xdr:col>
      <xdr:colOff>280321</xdr:colOff>
      <xdr:row>15</xdr:row>
      <xdr:rowOff>34290</xdr:rowOff>
    </xdr:to>
    <xdr:cxnSp macro="">
      <xdr:nvCxnSpPr>
        <xdr:cNvPr id="15359" name="Connecteur droit 15358"/>
        <xdr:cNvCxnSpPr/>
      </xdr:nvCxnSpPr>
      <xdr:spPr>
        <a:xfrm>
          <a:off x="2889342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15</xdr:row>
      <xdr:rowOff>19050</xdr:rowOff>
    </xdr:from>
    <xdr:to>
      <xdr:col>37</xdr:col>
      <xdr:colOff>320517</xdr:colOff>
      <xdr:row>15</xdr:row>
      <xdr:rowOff>34290</xdr:rowOff>
    </xdr:to>
    <xdr:cxnSp macro="">
      <xdr:nvCxnSpPr>
        <xdr:cNvPr id="15360" name="Connecteur droit 15359"/>
        <xdr:cNvCxnSpPr/>
      </xdr:nvCxnSpPr>
      <xdr:spPr>
        <a:xfrm>
          <a:off x="2893361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15</xdr:row>
      <xdr:rowOff>19050</xdr:rowOff>
    </xdr:from>
    <xdr:to>
      <xdr:col>37</xdr:col>
      <xdr:colOff>360713</xdr:colOff>
      <xdr:row>15</xdr:row>
      <xdr:rowOff>34290</xdr:rowOff>
    </xdr:to>
    <xdr:cxnSp macro="">
      <xdr:nvCxnSpPr>
        <xdr:cNvPr id="15361" name="Connecteur droit 15360"/>
        <xdr:cNvCxnSpPr/>
      </xdr:nvCxnSpPr>
      <xdr:spPr>
        <a:xfrm>
          <a:off x="28973813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15</xdr:row>
      <xdr:rowOff>19050</xdr:rowOff>
    </xdr:from>
    <xdr:to>
      <xdr:col>37</xdr:col>
      <xdr:colOff>400906</xdr:colOff>
      <xdr:row>15</xdr:row>
      <xdr:rowOff>49530</xdr:rowOff>
    </xdr:to>
    <xdr:cxnSp macro="">
      <xdr:nvCxnSpPr>
        <xdr:cNvPr id="15362" name="Connecteur droit 15361"/>
        <xdr:cNvCxnSpPr/>
      </xdr:nvCxnSpPr>
      <xdr:spPr>
        <a:xfrm>
          <a:off x="2901400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15</xdr:row>
      <xdr:rowOff>19050</xdr:rowOff>
    </xdr:from>
    <xdr:to>
      <xdr:col>37</xdr:col>
      <xdr:colOff>441102</xdr:colOff>
      <xdr:row>15</xdr:row>
      <xdr:rowOff>34290</xdr:rowOff>
    </xdr:to>
    <xdr:cxnSp macro="">
      <xdr:nvCxnSpPr>
        <xdr:cNvPr id="15363" name="Connecteur droit 15362"/>
        <xdr:cNvCxnSpPr/>
      </xdr:nvCxnSpPr>
      <xdr:spPr>
        <a:xfrm>
          <a:off x="2905420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15</xdr:row>
      <xdr:rowOff>19050</xdr:rowOff>
    </xdr:from>
    <xdr:to>
      <xdr:col>37</xdr:col>
      <xdr:colOff>481298</xdr:colOff>
      <xdr:row>15</xdr:row>
      <xdr:rowOff>34290</xdr:rowOff>
    </xdr:to>
    <xdr:cxnSp macro="">
      <xdr:nvCxnSpPr>
        <xdr:cNvPr id="15364" name="Connecteur droit 15363"/>
        <xdr:cNvCxnSpPr/>
      </xdr:nvCxnSpPr>
      <xdr:spPr>
        <a:xfrm>
          <a:off x="2909439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15</xdr:row>
      <xdr:rowOff>19050</xdr:rowOff>
    </xdr:from>
    <xdr:to>
      <xdr:col>37</xdr:col>
      <xdr:colOff>521494</xdr:colOff>
      <xdr:row>15</xdr:row>
      <xdr:rowOff>34290</xdr:rowOff>
    </xdr:to>
    <xdr:cxnSp macro="">
      <xdr:nvCxnSpPr>
        <xdr:cNvPr id="15365" name="Connecteur droit 15364"/>
        <xdr:cNvCxnSpPr/>
      </xdr:nvCxnSpPr>
      <xdr:spPr>
        <a:xfrm>
          <a:off x="2913459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15</xdr:row>
      <xdr:rowOff>19050</xdr:rowOff>
    </xdr:from>
    <xdr:to>
      <xdr:col>37</xdr:col>
      <xdr:colOff>561690</xdr:colOff>
      <xdr:row>15</xdr:row>
      <xdr:rowOff>34290</xdr:rowOff>
    </xdr:to>
    <xdr:cxnSp macro="">
      <xdr:nvCxnSpPr>
        <xdr:cNvPr id="15366" name="Connecteur droit 15365"/>
        <xdr:cNvCxnSpPr/>
      </xdr:nvCxnSpPr>
      <xdr:spPr>
        <a:xfrm>
          <a:off x="2917479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15</xdr:row>
      <xdr:rowOff>19050</xdr:rowOff>
    </xdr:from>
    <xdr:to>
      <xdr:col>37</xdr:col>
      <xdr:colOff>601886</xdr:colOff>
      <xdr:row>15</xdr:row>
      <xdr:rowOff>49530</xdr:rowOff>
    </xdr:to>
    <xdr:cxnSp macro="">
      <xdr:nvCxnSpPr>
        <xdr:cNvPr id="15367" name="Connecteur droit 15366"/>
        <xdr:cNvCxnSpPr/>
      </xdr:nvCxnSpPr>
      <xdr:spPr>
        <a:xfrm>
          <a:off x="2921498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15</xdr:row>
      <xdr:rowOff>19050</xdr:rowOff>
    </xdr:from>
    <xdr:to>
      <xdr:col>37</xdr:col>
      <xdr:colOff>642082</xdr:colOff>
      <xdr:row>15</xdr:row>
      <xdr:rowOff>34290</xdr:rowOff>
    </xdr:to>
    <xdr:cxnSp macro="">
      <xdr:nvCxnSpPr>
        <xdr:cNvPr id="15368" name="Connecteur droit 15367"/>
        <xdr:cNvCxnSpPr/>
      </xdr:nvCxnSpPr>
      <xdr:spPr>
        <a:xfrm>
          <a:off x="2925518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15</xdr:row>
      <xdr:rowOff>19050</xdr:rowOff>
    </xdr:from>
    <xdr:to>
      <xdr:col>37</xdr:col>
      <xdr:colOff>682275</xdr:colOff>
      <xdr:row>15</xdr:row>
      <xdr:rowOff>34290</xdr:rowOff>
    </xdr:to>
    <xdr:cxnSp macro="">
      <xdr:nvCxnSpPr>
        <xdr:cNvPr id="15369" name="Connecteur droit 15368"/>
        <xdr:cNvCxnSpPr/>
      </xdr:nvCxnSpPr>
      <xdr:spPr>
        <a:xfrm>
          <a:off x="2929537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15</xdr:row>
      <xdr:rowOff>19050</xdr:rowOff>
    </xdr:from>
    <xdr:to>
      <xdr:col>37</xdr:col>
      <xdr:colOff>722471</xdr:colOff>
      <xdr:row>15</xdr:row>
      <xdr:rowOff>34290</xdr:rowOff>
    </xdr:to>
    <xdr:cxnSp macro="">
      <xdr:nvCxnSpPr>
        <xdr:cNvPr id="15370" name="Connecteur droit 15369"/>
        <xdr:cNvCxnSpPr/>
      </xdr:nvCxnSpPr>
      <xdr:spPr>
        <a:xfrm>
          <a:off x="2933557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15</xdr:row>
      <xdr:rowOff>19050</xdr:rowOff>
    </xdr:from>
    <xdr:to>
      <xdr:col>37</xdr:col>
      <xdr:colOff>762667</xdr:colOff>
      <xdr:row>15</xdr:row>
      <xdr:rowOff>34290</xdr:rowOff>
    </xdr:to>
    <xdr:cxnSp macro="">
      <xdr:nvCxnSpPr>
        <xdr:cNvPr id="15371" name="Connecteur droit 15370"/>
        <xdr:cNvCxnSpPr/>
      </xdr:nvCxnSpPr>
      <xdr:spPr>
        <a:xfrm>
          <a:off x="2937576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15</xdr:row>
      <xdr:rowOff>19050</xdr:rowOff>
    </xdr:from>
    <xdr:to>
      <xdr:col>37</xdr:col>
      <xdr:colOff>802863</xdr:colOff>
      <xdr:row>15</xdr:row>
      <xdr:rowOff>49530</xdr:rowOff>
    </xdr:to>
    <xdr:cxnSp macro="">
      <xdr:nvCxnSpPr>
        <xdr:cNvPr id="15372" name="Connecteur droit 15371"/>
        <xdr:cNvCxnSpPr/>
      </xdr:nvCxnSpPr>
      <xdr:spPr>
        <a:xfrm>
          <a:off x="2941596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15</xdr:row>
      <xdr:rowOff>19050</xdr:rowOff>
    </xdr:from>
    <xdr:to>
      <xdr:col>37</xdr:col>
      <xdr:colOff>843059</xdr:colOff>
      <xdr:row>15</xdr:row>
      <xdr:rowOff>34290</xdr:rowOff>
    </xdr:to>
    <xdr:cxnSp macro="">
      <xdr:nvCxnSpPr>
        <xdr:cNvPr id="15373" name="Connecteur droit 15372"/>
        <xdr:cNvCxnSpPr/>
      </xdr:nvCxnSpPr>
      <xdr:spPr>
        <a:xfrm>
          <a:off x="2945615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15</xdr:row>
      <xdr:rowOff>19050</xdr:rowOff>
    </xdr:from>
    <xdr:to>
      <xdr:col>37</xdr:col>
      <xdr:colOff>883255</xdr:colOff>
      <xdr:row>15</xdr:row>
      <xdr:rowOff>34290</xdr:rowOff>
    </xdr:to>
    <xdr:cxnSp macro="">
      <xdr:nvCxnSpPr>
        <xdr:cNvPr id="15374" name="Connecteur droit 15373"/>
        <xdr:cNvCxnSpPr/>
      </xdr:nvCxnSpPr>
      <xdr:spPr>
        <a:xfrm>
          <a:off x="2949635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15</xdr:row>
      <xdr:rowOff>19050</xdr:rowOff>
    </xdr:from>
    <xdr:to>
      <xdr:col>37</xdr:col>
      <xdr:colOff>923448</xdr:colOff>
      <xdr:row>15</xdr:row>
      <xdr:rowOff>34290</xdr:rowOff>
    </xdr:to>
    <xdr:cxnSp macro="">
      <xdr:nvCxnSpPr>
        <xdr:cNvPr id="15375" name="Connecteur droit 15374"/>
        <xdr:cNvCxnSpPr/>
      </xdr:nvCxnSpPr>
      <xdr:spPr>
        <a:xfrm>
          <a:off x="2953654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15</xdr:row>
      <xdr:rowOff>19050</xdr:rowOff>
    </xdr:from>
    <xdr:to>
      <xdr:col>37</xdr:col>
      <xdr:colOff>963644</xdr:colOff>
      <xdr:row>15</xdr:row>
      <xdr:rowOff>34290</xdr:rowOff>
    </xdr:to>
    <xdr:cxnSp macro="">
      <xdr:nvCxnSpPr>
        <xdr:cNvPr id="15376" name="Connecteur droit 15375"/>
        <xdr:cNvCxnSpPr/>
      </xdr:nvCxnSpPr>
      <xdr:spPr>
        <a:xfrm>
          <a:off x="2957674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15</xdr:row>
      <xdr:rowOff>19050</xdr:rowOff>
    </xdr:from>
    <xdr:to>
      <xdr:col>37</xdr:col>
      <xdr:colOff>1003840</xdr:colOff>
      <xdr:row>15</xdr:row>
      <xdr:rowOff>64770</xdr:rowOff>
    </xdr:to>
    <xdr:cxnSp macro="">
      <xdr:nvCxnSpPr>
        <xdr:cNvPr id="15377" name="Connecteur droit 15376"/>
        <xdr:cNvCxnSpPr/>
      </xdr:nvCxnSpPr>
      <xdr:spPr>
        <a:xfrm>
          <a:off x="29616940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15</xdr:row>
      <xdr:rowOff>19050</xdr:rowOff>
    </xdr:from>
    <xdr:to>
      <xdr:col>37</xdr:col>
      <xdr:colOff>1044035</xdr:colOff>
      <xdr:row>15</xdr:row>
      <xdr:rowOff>34290</xdr:rowOff>
    </xdr:to>
    <xdr:cxnSp macro="">
      <xdr:nvCxnSpPr>
        <xdr:cNvPr id="15378" name="Connecteur droit 15377"/>
        <xdr:cNvCxnSpPr/>
      </xdr:nvCxnSpPr>
      <xdr:spPr>
        <a:xfrm>
          <a:off x="296571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15</xdr:row>
      <xdr:rowOff>19050</xdr:rowOff>
    </xdr:from>
    <xdr:to>
      <xdr:col>37</xdr:col>
      <xdr:colOff>1084231</xdr:colOff>
      <xdr:row>15</xdr:row>
      <xdr:rowOff>34290</xdr:rowOff>
    </xdr:to>
    <xdr:cxnSp macro="">
      <xdr:nvCxnSpPr>
        <xdr:cNvPr id="15379" name="Connecteur droit 15378"/>
        <xdr:cNvCxnSpPr/>
      </xdr:nvCxnSpPr>
      <xdr:spPr>
        <a:xfrm>
          <a:off x="296973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15</xdr:row>
      <xdr:rowOff>19050</xdr:rowOff>
    </xdr:from>
    <xdr:to>
      <xdr:col>37</xdr:col>
      <xdr:colOff>1124427</xdr:colOff>
      <xdr:row>15</xdr:row>
      <xdr:rowOff>34290</xdr:rowOff>
    </xdr:to>
    <xdr:cxnSp macro="">
      <xdr:nvCxnSpPr>
        <xdr:cNvPr id="15380" name="Connecteur droit 15379"/>
        <xdr:cNvCxnSpPr/>
      </xdr:nvCxnSpPr>
      <xdr:spPr>
        <a:xfrm>
          <a:off x="2973752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15</xdr:row>
      <xdr:rowOff>19050</xdr:rowOff>
    </xdr:from>
    <xdr:to>
      <xdr:col>37</xdr:col>
      <xdr:colOff>1164620</xdr:colOff>
      <xdr:row>15</xdr:row>
      <xdr:rowOff>34290</xdr:rowOff>
    </xdr:to>
    <xdr:cxnSp macro="">
      <xdr:nvCxnSpPr>
        <xdr:cNvPr id="15381" name="Connecteur droit 15380"/>
        <xdr:cNvCxnSpPr/>
      </xdr:nvCxnSpPr>
      <xdr:spPr>
        <a:xfrm>
          <a:off x="2977772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15</xdr:row>
      <xdr:rowOff>19050</xdr:rowOff>
    </xdr:from>
    <xdr:to>
      <xdr:col>37</xdr:col>
      <xdr:colOff>1204816</xdr:colOff>
      <xdr:row>15</xdr:row>
      <xdr:rowOff>49530</xdr:rowOff>
    </xdr:to>
    <xdr:cxnSp macro="">
      <xdr:nvCxnSpPr>
        <xdr:cNvPr id="15382" name="Connecteur droit 15381"/>
        <xdr:cNvCxnSpPr/>
      </xdr:nvCxnSpPr>
      <xdr:spPr>
        <a:xfrm>
          <a:off x="29817916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15</xdr:row>
      <xdr:rowOff>19050</xdr:rowOff>
    </xdr:from>
    <xdr:to>
      <xdr:col>37</xdr:col>
      <xdr:colOff>1245012</xdr:colOff>
      <xdr:row>15</xdr:row>
      <xdr:rowOff>34290</xdr:rowOff>
    </xdr:to>
    <xdr:cxnSp macro="">
      <xdr:nvCxnSpPr>
        <xdr:cNvPr id="15383" name="Connecteur droit 15382"/>
        <xdr:cNvCxnSpPr/>
      </xdr:nvCxnSpPr>
      <xdr:spPr>
        <a:xfrm>
          <a:off x="2985811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15</xdr:row>
      <xdr:rowOff>19050</xdr:rowOff>
    </xdr:from>
    <xdr:to>
      <xdr:col>37</xdr:col>
      <xdr:colOff>1285208</xdr:colOff>
      <xdr:row>15</xdr:row>
      <xdr:rowOff>34290</xdr:rowOff>
    </xdr:to>
    <xdr:cxnSp macro="">
      <xdr:nvCxnSpPr>
        <xdr:cNvPr id="15384" name="Connecteur droit 15383"/>
        <xdr:cNvCxnSpPr/>
      </xdr:nvCxnSpPr>
      <xdr:spPr>
        <a:xfrm>
          <a:off x="2989830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15</xdr:row>
      <xdr:rowOff>19050</xdr:rowOff>
    </xdr:from>
    <xdr:to>
      <xdr:col>37</xdr:col>
      <xdr:colOff>1325404</xdr:colOff>
      <xdr:row>15</xdr:row>
      <xdr:rowOff>34290</xdr:rowOff>
    </xdr:to>
    <xdr:cxnSp macro="">
      <xdr:nvCxnSpPr>
        <xdr:cNvPr id="15385" name="Connecteur droit 15384"/>
        <xdr:cNvCxnSpPr/>
      </xdr:nvCxnSpPr>
      <xdr:spPr>
        <a:xfrm>
          <a:off x="2993850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15</xdr:row>
      <xdr:rowOff>19050</xdr:rowOff>
    </xdr:from>
    <xdr:to>
      <xdr:col>37</xdr:col>
      <xdr:colOff>1365600</xdr:colOff>
      <xdr:row>15</xdr:row>
      <xdr:rowOff>34290</xdr:rowOff>
    </xdr:to>
    <xdr:cxnSp macro="">
      <xdr:nvCxnSpPr>
        <xdr:cNvPr id="15386" name="Connecteur droit 15385"/>
        <xdr:cNvCxnSpPr/>
      </xdr:nvCxnSpPr>
      <xdr:spPr>
        <a:xfrm>
          <a:off x="29978700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15</xdr:row>
      <xdr:rowOff>19050</xdr:rowOff>
    </xdr:from>
    <xdr:to>
      <xdr:col>37</xdr:col>
      <xdr:colOff>1405793</xdr:colOff>
      <xdr:row>15</xdr:row>
      <xdr:rowOff>49530</xdr:rowOff>
    </xdr:to>
    <xdr:cxnSp macro="">
      <xdr:nvCxnSpPr>
        <xdr:cNvPr id="15387" name="Connecteur droit 15386"/>
        <xdr:cNvCxnSpPr/>
      </xdr:nvCxnSpPr>
      <xdr:spPr>
        <a:xfrm>
          <a:off x="3001889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15</xdr:row>
      <xdr:rowOff>19050</xdr:rowOff>
    </xdr:from>
    <xdr:to>
      <xdr:col>37</xdr:col>
      <xdr:colOff>1445989</xdr:colOff>
      <xdr:row>15</xdr:row>
      <xdr:rowOff>34290</xdr:rowOff>
    </xdr:to>
    <xdr:cxnSp macro="">
      <xdr:nvCxnSpPr>
        <xdr:cNvPr id="15388" name="Connecteur droit 15387"/>
        <xdr:cNvCxnSpPr/>
      </xdr:nvCxnSpPr>
      <xdr:spPr>
        <a:xfrm>
          <a:off x="3005908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15</xdr:row>
      <xdr:rowOff>19050</xdr:rowOff>
    </xdr:from>
    <xdr:to>
      <xdr:col>37</xdr:col>
      <xdr:colOff>1486185</xdr:colOff>
      <xdr:row>15</xdr:row>
      <xdr:rowOff>34290</xdr:rowOff>
    </xdr:to>
    <xdr:cxnSp macro="">
      <xdr:nvCxnSpPr>
        <xdr:cNvPr id="15389" name="Connecteur droit 15388"/>
        <xdr:cNvCxnSpPr/>
      </xdr:nvCxnSpPr>
      <xdr:spPr>
        <a:xfrm>
          <a:off x="3009928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15</xdr:row>
      <xdr:rowOff>19050</xdr:rowOff>
    </xdr:from>
    <xdr:to>
      <xdr:col>37</xdr:col>
      <xdr:colOff>1526381</xdr:colOff>
      <xdr:row>15</xdr:row>
      <xdr:rowOff>34290</xdr:rowOff>
    </xdr:to>
    <xdr:cxnSp macro="">
      <xdr:nvCxnSpPr>
        <xdr:cNvPr id="15390" name="Connecteur droit 15389"/>
        <xdr:cNvCxnSpPr/>
      </xdr:nvCxnSpPr>
      <xdr:spPr>
        <a:xfrm>
          <a:off x="3013948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15</xdr:row>
      <xdr:rowOff>19050</xdr:rowOff>
    </xdr:from>
    <xdr:to>
      <xdr:col>37</xdr:col>
      <xdr:colOff>1566577</xdr:colOff>
      <xdr:row>15</xdr:row>
      <xdr:rowOff>34290</xdr:rowOff>
    </xdr:to>
    <xdr:cxnSp macro="">
      <xdr:nvCxnSpPr>
        <xdr:cNvPr id="15391" name="Connecteur droit 15390"/>
        <xdr:cNvCxnSpPr/>
      </xdr:nvCxnSpPr>
      <xdr:spPr>
        <a:xfrm>
          <a:off x="30179677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15</xdr:row>
      <xdr:rowOff>19050</xdr:rowOff>
    </xdr:from>
    <xdr:to>
      <xdr:col>37</xdr:col>
      <xdr:colOff>1606773</xdr:colOff>
      <xdr:row>15</xdr:row>
      <xdr:rowOff>49530</xdr:rowOff>
    </xdr:to>
    <xdr:cxnSp macro="">
      <xdr:nvCxnSpPr>
        <xdr:cNvPr id="15392" name="Connecteur droit 15391"/>
        <xdr:cNvCxnSpPr/>
      </xdr:nvCxnSpPr>
      <xdr:spPr>
        <a:xfrm>
          <a:off x="30219873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15</xdr:row>
      <xdr:rowOff>19050</xdr:rowOff>
    </xdr:from>
    <xdr:to>
      <xdr:col>37</xdr:col>
      <xdr:colOff>1646969</xdr:colOff>
      <xdr:row>15</xdr:row>
      <xdr:rowOff>34290</xdr:rowOff>
    </xdr:to>
    <xdr:cxnSp macro="">
      <xdr:nvCxnSpPr>
        <xdr:cNvPr id="15393" name="Connecteur droit 15392"/>
        <xdr:cNvCxnSpPr/>
      </xdr:nvCxnSpPr>
      <xdr:spPr>
        <a:xfrm>
          <a:off x="30260069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15</xdr:row>
      <xdr:rowOff>19050</xdr:rowOff>
    </xdr:from>
    <xdr:to>
      <xdr:col>37</xdr:col>
      <xdr:colOff>1687162</xdr:colOff>
      <xdr:row>15</xdr:row>
      <xdr:rowOff>34290</xdr:rowOff>
    </xdr:to>
    <xdr:cxnSp macro="">
      <xdr:nvCxnSpPr>
        <xdr:cNvPr id="15394" name="Connecteur droit 15393"/>
        <xdr:cNvCxnSpPr/>
      </xdr:nvCxnSpPr>
      <xdr:spPr>
        <a:xfrm>
          <a:off x="3030026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15</xdr:row>
      <xdr:rowOff>19050</xdr:rowOff>
    </xdr:from>
    <xdr:to>
      <xdr:col>37</xdr:col>
      <xdr:colOff>1727358</xdr:colOff>
      <xdr:row>15</xdr:row>
      <xdr:rowOff>34290</xdr:rowOff>
    </xdr:to>
    <xdr:cxnSp macro="">
      <xdr:nvCxnSpPr>
        <xdr:cNvPr id="15395" name="Connecteur droit 15394"/>
        <xdr:cNvCxnSpPr/>
      </xdr:nvCxnSpPr>
      <xdr:spPr>
        <a:xfrm>
          <a:off x="30340458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15</xdr:row>
      <xdr:rowOff>19050</xdr:rowOff>
    </xdr:from>
    <xdr:to>
      <xdr:col>37</xdr:col>
      <xdr:colOff>1767554</xdr:colOff>
      <xdr:row>15</xdr:row>
      <xdr:rowOff>34290</xdr:rowOff>
    </xdr:to>
    <xdr:cxnSp macro="">
      <xdr:nvCxnSpPr>
        <xdr:cNvPr id="15396" name="Connecteur droit 15395"/>
        <xdr:cNvCxnSpPr/>
      </xdr:nvCxnSpPr>
      <xdr:spPr>
        <a:xfrm>
          <a:off x="30380654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15</xdr:row>
      <xdr:rowOff>19050</xdr:rowOff>
    </xdr:from>
    <xdr:to>
      <xdr:col>37</xdr:col>
      <xdr:colOff>1807750</xdr:colOff>
      <xdr:row>15</xdr:row>
      <xdr:rowOff>49530</xdr:rowOff>
    </xdr:to>
    <xdr:cxnSp macro="">
      <xdr:nvCxnSpPr>
        <xdr:cNvPr id="15397" name="Connecteur droit 15396"/>
        <xdr:cNvCxnSpPr/>
      </xdr:nvCxnSpPr>
      <xdr:spPr>
        <a:xfrm>
          <a:off x="30420850" y="2876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15</xdr:row>
      <xdr:rowOff>19050</xdr:rowOff>
    </xdr:from>
    <xdr:to>
      <xdr:col>37</xdr:col>
      <xdr:colOff>1847946</xdr:colOff>
      <xdr:row>15</xdr:row>
      <xdr:rowOff>34290</xdr:rowOff>
    </xdr:to>
    <xdr:cxnSp macro="">
      <xdr:nvCxnSpPr>
        <xdr:cNvPr id="15398" name="Connecteur droit 15397"/>
        <xdr:cNvCxnSpPr/>
      </xdr:nvCxnSpPr>
      <xdr:spPr>
        <a:xfrm>
          <a:off x="30461046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15</xdr:row>
      <xdr:rowOff>19050</xdr:rowOff>
    </xdr:from>
    <xdr:to>
      <xdr:col>37</xdr:col>
      <xdr:colOff>1888142</xdr:colOff>
      <xdr:row>15</xdr:row>
      <xdr:rowOff>34290</xdr:rowOff>
    </xdr:to>
    <xdr:cxnSp macro="">
      <xdr:nvCxnSpPr>
        <xdr:cNvPr id="15399" name="Connecteur droit 15398"/>
        <xdr:cNvCxnSpPr/>
      </xdr:nvCxnSpPr>
      <xdr:spPr>
        <a:xfrm>
          <a:off x="30501242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15</xdr:row>
      <xdr:rowOff>19050</xdr:rowOff>
    </xdr:from>
    <xdr:to>
      <xdr:col>37</xdr:col>
      <xdr:colOff>1928335</xdr:colOff>
      <xdr:row>15</xdr:row>
      <xdr:rowOff>34290</xdr:rowOff>
    </xdr:to>
    <xdr:cxnSp macro="">
      <xdr:nvCxnSpPr>
        <xdr:cNvPr id="15400" name="Connecteur droit 15399"/>
        <xdr:cNvCxnSpPr/>
      </xdr:nvCxnSpPr>
      <xdr:spPr>
        <a:xfrm>
          <a:off x="30541435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15</xdr:row>
      <xdr:rowOff>19050</xdr:rowOff>
    </xdr:from>
    <xdr:to>
      <xdr:col>37</xdr:col>
      <xdr:colOff>1968531</xdr:colOff>
      <xdr:row>15</xdr:row>
      <xdr:rowOff>34290</xdr:rowOff>
    </xdr:to>
    <xdr:cxnSp macro="">
      <xdr:nvCxnSpPr>
        <xdr:cNvPr id="15401" name="Connecteur droit 15400"/>
        <xdr:cNvCxnSpPr/>
      </xdr:nvCxnSpPr>
      <xdr:spPr>
        <a:xfrm>
          <a:off x="30581631" y="2876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15</xdr:row>
      <xdr:rowOff>19050</xdr:rowOff>
    </xdr:from>
    <xdr:to>
      <xdr:col>37</xdr:col>
      <xdr:colOff>2008727</xdr:colOff>
      <xdr:row>15</xdr:row>
      <xdr:rowOff>64770</xdr:rowOff>
    </xdr:to>
    <xdr:cxnSp macro="">
      <xdr:nvCxnSpPr>
        <xdr:cNvPr id="15402" name="Connecteur droit 15401"/>
        <xdr:cNvCxnSpPr/>
      </xdr:nvCxnSpPr>
      <xdr:spPr>
        <a:xfrm>
          <a:off x="30621827" y="2876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2008727</xdr:colOff>
      <xdr:row>15</xdr:row>
      <xdr:rowOff>19050</xdr:rowOff>
    </xdr:to>
    <xdr:cxnSp macro="">
      <xdr:nvCxnSpPr>
        <xdr:cNvPr id="15403" name="Connecteur droit 15402"/>
        <xdr:cNvCxnSpPr/>
      </xdr:nvCxnSpPr>
      <xdr:spPr>
        <a:xfrm>
          <a:off x="28652248" y="2876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15</xdr:row>
      <xdr:rowOff>19050</xdr:rowOff>
    </xdr:from>
    <xdr:to>
      <xdr:col>37</xdr:col>
      <xdr:colOff>39148</xdr:colOff>
      <xdr:row>15</xdr:row>
      <xdr:rowOff>49530</xdr:rowOff>
    </xdr:to>
    <xdr:cxnSp macro="">
      <xdr:nvCxnSpPr>
        <xdr:cNvPr id="15404" name="Connecteur droit 15403"/>
        <xdr:cNvCxnSpPr/>
      </xdr:nvCxnSpPr>
      <xdr:spPr>
        <a:xfrm>
          <a:off x="28652248" y="2876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34290</xdr:rowOff>
    </xdr:to>
    <xdr:cxnSp macro="">
      <xdr:nvCxnSpPr>
        <xdr:cNvPr id="15406" name="Connecteur droit 15405"/>
        <xdr:cNvCxnSpPr/>
      </xdr:nvCxnSpPr>
      <xdr:spPr>
        <a:xfrm>
          <a:off x="286522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12</xdr:row>
      <xdr:rowOff>19050</xdr:rowOff>
    </xdr:from>
    <xdr:to>
      <xdr:col>37</xdr:col>
      <xdr:colOff>79344</xdr:colOff>
      <xdr:row>12</xdr:row>
      <xdr:rowOff>34290</xdr:rowOff>
    </xdr:to>
    <xdr:cxnSp macro="">
      <xdr:nvCxnSpPr>
        <xdr:cNvPr id="15407" name="Connecteur droit 15406"/>
        <xdr:cNvCxnSpPr/>
      </xdr:nvCxnSpPr>
      <xdr:spPr>
        <a:xfrm>
          <a:off x="286924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12</xdr:row>
      <xdr:rowOff>19050</xdr:rowOff>
    </xdr:from>
    <xdr:to>
      <xdr:col>37</xdr:col>
      <xdr:colOff>119540</xdr:colOff>
      <xdr:row>12</xdr:row>
      <xdr:rowOff>34290</xdr:rowOff>
    </xdr:to>
    <xdr:cxnSp macro="">
      <xdr:nvCxnSpPr>
        <xdr:cNvPr id="15408" name="Connecteur droit 15407"/>
        <xdr:cNvCxnSpPr/>
      </xdr:nvCxnSpPr>
      <xdr:spPr>
        <a:xfrm>
          <a:off x="2873264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12</xdr:row>
      <xdr:rowOff>19050</xdr:rowOff>
    </xdr:from>
    <xdr:to>
      <xdr:col>37</xdr:col>
      <xdr:colOff>159733</xdr:colOff>
      <xdr:row>12</xdr:row>
      <xdr:rowOff>34290</xdr:rowOff>
    </xdr:to>
    <xdr:cxnSp macro="">
      <xdr:nvCxnSpPr>
        <xdr:cNvPr id="15409" name="Connecteur droit 15408"/>
        <xdr:cNvCxnSpPr/>
      </xdr:nvCxnSpPr>
      <xdr:spPr>
        <a:xfrm>
          <a:off x="2877283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12</xdr:row>
      <xdr:rowOff>19050</xdr:rowOff>
    </xdr:from>
    <xdr:to>
      <xdr:col>37</xdr:col>
      <xdr:colOff>199929</xdr:colOff>
      <xdr:row>12</xdr:row>
      <xdr:rowOff>49530</xdr:rowOff>
    </xdr:to>
    <xdr:cxnSp macro="">
      <xdr:nvCxnSpPr>
        <xdr:cNvPr id="15410" name="Connecteur droit 15409"/>
        <xdr:cNvCxnSpPr/>
      </xdr:nvCxnSpPr>
      <xdr:spPr>
        <a:xfrm>
          <a:off x="28813029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12</xdr:row>
      <xdr:rowOff>19050</xdr:rowOff>
    </xdr:from>
    <xdr:to>
      <xdr:col>37</xdr:col>
      <xdr:colOff>240125</xdr:colOff>
      <xdr:row>12</xdr:row>
      <xdr:rowOff>34290</xdr:rowOff>
    </xdr:to>
    <xdr:cxnSp macro="">
      <xdr:nvCxnSpPr>
        <xdr:cNvPr id="15411" name="Connecteur droit 15410"/>
        <xdr:cNvCxnSpPr/>
      </xdr:nvCxnSpPr>
      <xdr:spPr>
        <a:xfrm>
          <a:off x="2885322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12</xdr:row>
      <xdr:rowOff>19050</xdr:rowOff>
    </xdr:from>
    <xdr:to>
      <xdr:col>37</xdr:col>
      <xdr:colOff>280321</xdr:colOff>
      <xdr:row>12</xdr:row>
      <xdr:rowOff>34290</xdr:rowOff>
    </xdr:to>
    <xdr:cxnSp macro="">
      <xdr:nvCxnSpPr>
        <xdr:cNvPr id="15412" name="Connecteur droit 15411"/>
        <xdr:cNvCxnSpPr/>
      </xdr:nvCxnSpPr>
      <xdr:spPr>
        <a:xfrm>
          <a:off x="2889342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12</xdr:row>
      <xdr:rowOff>19050</xdr:rowOff>
    </xdr:from>
    <xdr:to>
      <xdr:col>37</xdr:col>
      <xdr:colOff>320517</xdr:colOff>
      <xdr:row>12</xdr:row>
      <xdr:rowOff>34290</xdr:rowOff>
    </xdr:to>
    <xdr:cxnSp macro="">
      <xdr:nvCxnSpPr>
        <xdr:cNvPr id="15413" name="Connecteur droit 15412"/>
        <xdr:cNvCxnSpPr/>
      </xdr:nvCxnSpPr>
      <xdr:spPr>
        <a:xfrm>
          <a:off x="2893361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12</xdr:row>
      <xdr:rowOff>19050</xdr:rowOff>
    </xdr:from>
    <xdr:to>
      <xdr:col>37</xdr:col>
      <xdr:colOff>360713</xdr:colOff>
      <xdr:row>12</xdr:row>
      <xdr:rowOff>34290</xdr:rowOff>
    </xdr:to>
    <xdr:cxnSp macro="">
      <xdr:nvCxnSpPr>
        <xdr:cNvPr id="15414" name="Connecteur droit 15413"/>
        <xdr:cNvCxnSpPr/>
      </xdr:nvCxnSpPr>
      <xdr:spPr>
        <a:xfrm>
          <a:off x="28973813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12</xdr:row>
      <xdr:rowOff>19050</xdr:rowOff>
    </xdr:from>
    <xdr:to>
      <xdr:col>37</xdr:col>
      <xdr:colOff>400906</xdr:colOff>
      <xdr:row>12</xdr:row>
      <xdr:rowOff>49530</xdr:rowOff>
    </xdr:to>
    <xdr:cxnSp macro="">
      <xdr:nvCxnSpPr>
        <xdr:cNvPr id="15415" name="Connecteur droit 15414"/>
        <xdr:cNvCxnSpPr/>
      </xdr:nvCxnSpPr>
      <xdr:spPr>
        <a:xfrm>
          <a:off x="2901400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12</xdr:row>
      <xdr:rowOff>19050</xdr:rowOff>
    </xdr:from>
    <xdr:to>
      <xdr:col>37</xdr:col>
      <xdr:colOff>441102</xdr:colOff>
      <xdr:row>12</xdr:row>
      <xdr:rowOff>34290</xdr:rowOff>
    </xdr:to>
    <xdr:cxnSp macro="">
      <xdr:nvCxnSpPr>
        <xdr:cNvPr id="15416" name="Connecteur droit 15415"/>
        <xdr:cNvCxnSpPr/>
      </xdr:nvCxnSpPr>
      <xdr:spPr>
        <a:xfrm>
          <a:off x="2905420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12</xdr:row>
      <xdr:rowOff>19050</xdr:rowOff>
    </xdr:from>
    <xdr:to>
      <xdr:col>37</xdr:col>
      <xdr:colOff>481298</xdr:colOff>
      <xdr:row>12</xdr:row>
      <xdr:rowOff>34290</xdr:rowOff>
    </xdr:to>
    <xdr:cxnSp macro="">
      <xdr:nvCxnSpPr>
        <xdr:cNvPr id="15417" name="Connecteur droit 15416"/>
        <xdr:cNvCxnSpPr/>
      </xdr:nvCxnSpPr>
      <xdr:spPr>
        <a:xfrm>
          <a:off x="2909439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12</xdr:row>
      <xdr:rowOff>19050</xdr:rowOff>
    </xdr:from>
    <xdr:to>
      <xdr:col>37</xdr:col>
      <xdr:colOff>521494</xdr:colOff>
      <xdr:row>12</xdr:row>
      <xdr:rowOff>34290</xdr:rowOff>
    </xdr:to>
    <xdr:cxnSp macro="">
      <xdr:nvCxnSpPr>
        <xdr:cNvPr id="15418" name="Connecteur droit 15417"/>
        <xdr:cNvCxnSpPr/>
      </xdr:nvCxnSpPr>
      <xdr:spPr>
        <a:xfrm>
          <a:off x="2913459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12</xdr:row>
      <xdr:rowOff>19050</xdr:rowOff>
    </xdr:from>
    <xdr:to>
      <xdr:col>37</xdr:col>
      <xdr:colOff>561690</xdr:colOff>
      <xdr:row>12</xdr:row>
      <xdr:rowOff>34290</xdr:rowOff>
    </xdr:to>
    <xdr:cxnSp macro="">
      <xdr:nvCxnSpPr>
        <xdr:cNvPr id="15419" name="Connecteur droit 15418"/>
        <xdr:cNvCxnSpPr/>
      </xdr:nvCxnSpPr>
      <xdr:spPr>
        <a:xfrm>
          <a:off x="2917479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12</xdr:row>
      <xdr:rowOff>19050</xdr:rowOff>
    </xdr:from>
    <xdr:to>
      <xdr:col>37</xdr:col>
      <xdr:colOff>601886</xdr:colOff>
      <xdr:row>12</xdr:row>
      <xdr:rowOff>49530</xdr:rowOff>
    </xdr:to>
    <xdr:cxnSp macro="">
      <xdr:nvCxnSpPr>
        <xdr:cNvPr id="15420" name="Connecteur droit 15419"/>
        <xdr:cNvCxnSpPr/>
      </xdr:nvCxnSpPr>
      <xdr:spPr>
        <a:xfrm>
          <a:off x="2921498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12</xdr:row>
      <xdr:rowOff>19050</xdr:rowOff>
    </xdr:from>
    <xdr:to>
      <xdr:col>37</xdr:col>
      <xdr:colOff>642082</xdr:colOff>
      <xdr:row>12</xdr:row>
      <xdr:rowOff>34290</xdr:rowOff>
    </xdr:to>
    <xdr:cxnSp macro="">
      <xdr:nvCxnSpPr>
        <xdr:cNvPr id="15421" name="Connecteur droit 15420"/>
        <xdr:cNvCxnSpPr/>
      </xdr:nvCxnSpPr>
      <xdr:spPr>
        <a:xfrm>
          <a:off x="2925518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12</xdr:row>
      <xdr:rowOff>19050</xdr:rowOff>
    </xdr:from>
    <xdr:to>
      <xdr:col>37</xdr:col>
      <xdr:colOff>682275</xdr:colOff>
      <xdr:row>12</xdr:row>
      <xdr:rowOff>34290</xdr:rowOff>
    </xdr:to>
    <xdr:cxnSp macro="">
      <xdr:nvCxnSpPr>
        <xdr:cNvPr id="15422" name="Connecteur droit 15421"/>
        <xdr:cNvCxnSpPr/>
      </xdr:nvCxnSpPr>
      <xdr:spPr>
        <a:xfrm>
          <a:off x="2929537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12</xdr:row>
      <xdr:rowOff>19050</xdr:rowOff>
    </xdr:from>
    <xdr:to>
      <xdr:col>37</xdr:col>
      <xdr:colOff>722471</xdr:colOff>
      <xdr:row>12</xdr:row>
      <xdr:rowOff>34290</xdr:rowOff>
    </xdr:to>
    <xdr:cxnSp macro="">
      <xdr:nvCxnSpPr>
        <xdr:cNvPr id="15423" name="Connecteur droit 15422"/>
        <xdr:cNvCxnSpPr/>
      </xdr:nvCxnSpPr>
      <xdr:spPr>
        <a:xfrm>
          <a:off x="2933557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12</xdr:row>
      <xdr:rowOff>19050</xdr:rowOff>
    </xdr:from>
    <xdr:to>
      <xdr:col>37</xdr:col>
      <xdr:colOff>762667</xdr:colOff>
      <xdr:row>12</xdr:row>
      <xdr:rowOff>34290</xdr:rowOff>
    </xdr:to>
    <xdr:cxnSp macro="">
      <xdr:nvCxnSpPr>
        <xdr:cNvPr id="15424" name="Connecteur droit 15423"/>
        <xdr:cNvCxnSpPr/>
      </xdr:nvCxnSpPr>
      <xdr:spPr>
        <a:xfrm>
          <a:off x="2937576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12</xdr:row>
      <xdr:rowOff>19050</xdr:rowOff>
    </xdr:from>
    <xdr:to>
      <xdr:col>37</xdr:col>
      <xdr:colOff>802863</xdr:colOff>
      <xdr:row>12</xdr:row>
      <xdr:rowOff>49530</xdr:rowOff>
    </xdr:to>
    <xdr:cxnSp macro="">
      <xdr:nvCxnSpPr>
        <xdr:cNvPr id="15425" name="Connecteur droit 15424"/>
        <xdr:cNvCxnSpPr/>
      </xdr:nvCxnSpPr>
      <xdr:spPr>
        <a:xfrm>
          <a:off x="2941596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12</xdr:row>
      <xdr:rowOff>19050</xdr:rowOff>
    </xdr:from>
    <xdr:to>
      <xdr:col>37</xdr:col>
      <xdr:colOff>843059</xdr:colOff>
      <xdr:row>12</xdr:row>
      <xdr:rowOff>34290</xdr:rowOff>
    </xdr:to>
    <xdr:cxnSp macro="">
      <xdr:nvCxnSpPr>
        <xdr:cNvPr id="15426" name="Connecteur droit 15425"/>
        <xdr:cNvCxnSpPr/>
      </xdr:nvCxnSpPr>
      <xdr:spPr>
        <a:xfrm>
          <a:off x="2945615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12</xdr:row>
      <xdr:rowOff>19050</xdr:rowOff>
    </xdr:from>
    <xdr:to>
      <xdr:col>37</xdr:col>
      <xdr:colOff>883255</xdr:colOff>
      <xdr:row>12</xdr:row>
      <xdr:rowOff>34290</xdr:rowOff>
    </xdr:to>
    <xdr:cxnSp macro="">
      <xdr:nvCxnSpPr>
        <xdr:cNvPr id="15427" name="Connecteur droit 15426"/>
        <xdr:cNvCxnSpPr/>
      </xdr:nvCxnSpPr>
      <xdr:spPr>
        <a:xfrm>
          <a:off x="2949635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12</xdr:row>
      <xdr:rowOff>19050</xdr:rowOff>
    </xdr:from>
    <xdr:to>
      <xdr:col>37</xdr:col>
      <xdr:colOff>923448</xdr:colOff>
      <xdr:row>12</xdr:row>
      <xdr:rowOff>34290</xdr:rowOff>
    </xdr:to>
    <xdr:cxnSp macro="">
      <xdr:nvCxnSpPr>
        <xdr:cNvPr id="15428" name="Connecteur droit 15427"/>
        <xdr:cNvCxnSpPr/>
      </xdr:nvCxnSpPr>
      <xdr:spPr>
        <a:xfrm>
          <a:off x="2953654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12</xdr:row>
      <xdr:rowOff>19050</xdr:rowOff>
    </xdr:from>
    <xdr:to>
      <xdr:col>37</xdr:col>
      <xdr:colOff>963644</xdr:colOff>
      <xdr:row>12</xdr:row>
      <xdr:rowOff>34290</xdr:rowOff>
    </xdr:to>
    <xdr:cxnSp macro="">
      <xdr:nvCxnSpPr>
        <xdr:cNvPr id="15429" name="Connecteur droit 15428"/>
        <xdr:cNvCxnSpPr/>
      </xdr:nvCxnSpPr>
      <xdr:spPr>
        <a:xfrm>
          <a:off x="2957674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12</xdr:row>
      <xdr:rowOff>19050</xdr:rowOff>
    </xdr:from>
    <xdr:to>
      <xdr:col>37</xdr:col>
      <xdr:colOff>1003840</xdr:colOff>
      <xdr:row>12</xdr:row>
      <xdr:rowOff>64770</xdr:rowOff>
    </xdr:to>
    <xdr:cxnSp macro="">
      <xdr:nvCxnSpPr>
        <xdr:cNvPr id="15430" name="Connecteur droit 15429"/>
        <xdr:cNvCxnSpPr/>
      </xdr:nvCxnSpPr>
      <xdr:spPr>
        <a:xfrm>
          <a:off x="29616940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12</xdr:row>
      <xdr:rowOff>19050</xdr:rowOff>
    </xdr:from>
    <xdr:to>
      <xdr:col>37</xdr:col>
      <xdr:colOff>1044035</xdr:colOff>
      <xdr:row>12</xdr:row>
      <xdr:rowOff>34290</xdr:rowOff>
    </xdr:to>
    <xdr:cxnSp macro="">
      <xdr:nvCxnSpPr>
        <xdr:cNvPr id="15431" name="Connecteur droit 15430"/>
        <xdr:cNvCxnSpPr/>
      </xdr:nvCxnSpPr>
      <xdr:spPr>
        <a:xfrm>
          <a:off x="296571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12</xdr:row>
      <xdr:rowOff>19050</xdr:rowOff>
    </xdr:from>
    <xdr:to>
      <xdr:col>37</xdr:col>
      <xdr:colOff>1084231</xdr:colOff>
      <xdr:row>12</xdr:row>
      <xdr:rowOff>34290</xdr:rowOff>
    </xdr:to>
    <xdr:cxnSp macro="">
      <xdr:nvCxnSpPr>
        <xdr:cNvPr id="15432" name="Connecteur droit 15431"/>
        <xdr:cNvCxnSpPr/>
      </xdr:nvCxnSpPr>
      <xdr:spPr>
        <a:xfrm>
          <a:off x="296973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12</xdr:row>
      <xdr:rowOff>19050</xdr:rowOff>
    </xdr:from>
    <xdr:to>
      <xdr:col>37</xdr:col>
      <xdr:colOff>1124427</xdr:colOff>
      <xdr:row>12</xdr:row>
      <xdr:rowOff>34290</xdr:rowOff>
    </xdr:to>
    <xdr:cxnSp macro="">
      <xdr:nvCxnSpPr>
        <xdr:cNvPr id="15433" name="Connecteur droit 15432"/>
        <xdr:cNvCxnSpPr/>
      </xdr:nvCxnSpPr>
      <xdr:spPr>
        <a:xfrm>
          <a:off x="2973752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12</xdr:row>
      <xdr:rowOff>19050</xdr:rowOff>
    </xdr:from>
    <xdr:to>
      <xdr:col>37</xdr:col>
      <xdr:colOff>1164620</xdr:colOff>
      <xdr:row>12</xdr:row>
      <xdr:rowOff>34290</xdr:rowOff>
    </xdr:to>
    <xdr:cxnSp macro="">
      <xdr:nvCxnSpPr>
        <xdr:cNvPr id="15434" name="Connecteur droit 15433"/>
        <xdr:cNvCxnSpPr/>
      </xdr:nvCxnSpPr>
      <xdr:spPr>
        <a:xfrm>
          <a:off x="2977772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12</xdr:row>
      <xdr:rowOff>19050</xdr:rowOff>
    </xdr:from>
    <xdr:to>
      <xdr:col>37</xdr:col>
      <xdr:colOff>1204816</xdr:colOff>
      <xdr:row>12</xdr:row>
      <xdr:rowOff>49530</xdr:rowOff>
    </xdr:to>
    <xdr:cxnSp macro="">
      <xdr:nvCxnSpPr>
        <xdr:cNvPr id="15435" name="Connecteur droit 15434"/>
        <xdr:cNvCxnSpPr/>
      </xdr:nvCxnSpPr>
      <xdr:spPr>
        <a:xfrm>
          <a:off x="29817916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12</xdr:row>
      <xdr:rowOff>19050</xdr:rowOff>
    </xdr:from>
    <xdr:to>
      <xdr:col>37</xdr:col>
      <xdr:colOff>1245012</xdr:colOff>
      <xdr:row>12</xdr:row>
      <xdr:rowOff>34290</xdr:rowOff>
    </xdr:to>
    <xdr:cxnSp macro="">
      <xdr:nvCxnSpPr>
        <xdr:cNvPr id="15436" name="Connecteur droit 15435"/>
        <xdr:cNvCxnSpPr/>
      </xdr:nvCxnSpPr>
      <xdr:spPr>
        <a:xfrm>
          <a:off x="2985811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12</xdr:row>
      <xdr:rowOff>19050</xdr:rowOff>
    </xdr:from>
    <xdr:to>
      <xdr:col>37</xdr:col>
      <xdr:colOff>1285208</xdr:colOff>
      <xdr:row>12</xdr:row>
      <xdr:rowOff>34290</xdr:rowOff>
    </xdr:to>
    <xdr:cxnSp macro="">
      <xdr:nvCxnSpPr>
        <xdr:cNvPr id="15437" name="Connecteur droit 15436"/>
        <xdr:cNvCxnSpPr/>
      </xdr:nvCxnSpPr>
      <xdr:spPr>
        <a:xfrm>
          <a:off x="2989830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12</xdr:row>
      <xdr:rowOff>19050</xdr:rowOff>
    </xdr:from>
    <xdr:to>
      <xdr:col>37</xdr:col>
      <xdr:colOff>1325404</xdr:colOff>
      <xdr:row>12</xdr:row>
      <xdr:rowOff>34290</xdr:rowOff>
    </xdr:to>
    <xdr:cxnSp macro="">
      <xdr:nvCxnSpPr>
        <xdr:cNvPr id="15438" name="Connecteur droit 15437"/>
        <xdr:cNvCxnSpPr/>
      </xdr:nvCxnSpPr>
      <xdr:spPr>
        <a:xfrm>
          <a:off x="2993850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12</xdr:row>
      <xdr:rowOff>19050</xdr:rowOff>
    </xdr:from>
    <xdr:to>
      <xdr:col>37</xdr:col>
      <xdr:colOff>1365600</xdr:colOff>
      <xdr:row>12</xdr:row>
      <xdr:rowOff>34290</xdr:rowOff>
    </xdr:to>
    <xdr:cxnSp macro="">
      <xdr:nvCxnSpPr>
        <xdr:cNvPr id="15439" name="Connecteur droit 15438"/>
        <xdr:cNvCxnSpPr/>
      </xdr:nvCxnSpPr>
      <xdr:spPr>
        <a:xfrm>
          <a:off x="29978700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12</xdr:row>
      <xdr:rowOff>19050</xdr:rowOff>
    </xdr:from>
    <xdr:to>
      <xdr:col>37</xdr:col>
      <xdr:colOff>1405793</xdr:colOff>
      <xdr:row>12</xdr:row>
      <xdr:rowOff>49530</xdr:rowOff>
    </xdr:to>
    <xdr:cxnSp macro="">
      <xdr:nvCxnSpPr>
        <xdr:cNvPr id="15440" name="Connecteur droit 15439"/>
        <xdr:cNvCxnSpPr/>
      </xdr:nvCxnSpPr>
      <xdr:spPr>
        <a:xfrm>
          <a:off x="3001889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12</xdr:row>
      <xdr:rowOff>19050</xdr:rowOff>
    </xdr:from>
    <xdr:to>
      <xdr:col>37</xdr:col>
      <xdr:colOff>1445989</xdr:colOff>
      <xdr:row>12</xdr:row>
      <xdr:rowOff>34290</xdr:rowOff>
    </xdr:to>
    <xdr:cxnSp macro="">
      <xdr:nvCxnSpPr>
        <xdr:cNvPr id="15441" name="Connecteur droit 15440"/>
        <xdr:cNvCxnSpPr/>
      </xdr:nvCxnSpPr>
      <xdr:spPr>
        <a:xfrm>
          <a:off x="3005908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12</xdr:row>
      <xdr:rowOff>19050</xdr:rowOff>
    </xdr:from>
    <xdr:to>
      <xdr:col>37</xdr:col>
      <xdr:colOff>1486185</xdr:colOff>
      <xdr:row>12</xdr:row>
      <xdr:rowOff>34290</xdr:rowOff>
    </xdr:to>
    <xdr:cxnSp macro="">
      <xdr:nvCxnSpPr>
        <xdr:cNvPr id="15442" name="Connecteur droit 15441"/>
        <xdr:cNvCxnSpPr/>
      </xdr:nvCxnSpPr>
      <xdr:spPr>
        <a:xfrm>
          <a:off x="3009928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12</xdr:row>
      <xdr:rowOff>19050</xdr:rowOff>
    </xdr:from>
    <xdr:to>
      <xdr:col>37</xdr:col>
      <xdr:colOff>1526381</xdr:colOff>
      <xdr:row>12</xdr:row>
      <xdr:rowOff>34290</xdr:rowOff>
    </xdr:to>
    <xdr:cxnSp macro="">
      <xdr:nvCxnSpPr>
        <xdr:cNvPr id="15443" name="Connecteur droit 15442"/>
        <xdr:cNvCxnSpPr/>
      </xdr:nvCxnSpPr>
      <xdr:spPr>
        <a:xfrm>
          <a:off x="3013948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12</xdr:row>
      <xdr:rowOff>19050</xdr:rowOff>
    </xdr:from>
    <xdr:to>
      <xdr:col>37</xdr:col>
      <xdr:colOff>1566577</xdr:colOff>
      <xdr:row>12</xdr:row>
      <xdr:rowOff>34290</xdr:rowOff>
    </xdr:to>
    <xdr:cxnSp macro="">
      <xdr:nvCxnSpPr>
        <xdr:cNvPr id="15444" name="Connecteur droit 15443"/>
        <xdr:cNvCxnSpPr/>
      </xdr:nvCxnSpPr>
      <xdr:spPr>
        <a:xfrm>
          <a:off x="30179677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12</xdr:row>
      <xdr:rowOff>19050</xdr:rowOff>
    </xdr:from>
    <xdr:to>
      <xdr:col>37</xdr:col>
      <xdr:colOff>1606773</xdr:colOff>
      <xdr:row>12</xdr:row>
      <xdr:rowOff>49530</xdr:rowOff>
    </xdr:to>
    <xdr:cxnSp macro="">
      <xdr:nvCxnSpPr>
        <xdr:cNvPr id="15445" name="Connecteur droit 15444"/>
        <xdr:cNvCxnSpPr/>
      </xdr:nvCxnSpPr>
      <xdr:spPr>
        <a:xfrm>
          <a:off x="30219873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12</xdr:row>
      <xdr:rowOff>19050</xdr:rowOff>
    </xdr:from>
    <xdr:to>
      <xdr:col>37</xdr:col>
      <xdr:colOff>1646969</xdr:colOff>
      <xdr:row>12</xdr:row>
      <xdr:rowOff>34290</xdr:rowOff>
    </xdr:to>
    <xdr:cxnSp macro="">
      <xdr:nvCxnSpPr>
        <xdr:cNvPr id="15446" name="Connecteur droit 15445"/>
        <xdr:cNvCxnSpPr/>
      </xdr:nvCxnSpPr>
      <xdr:spPr>
        <a:xfrm>
          <a:off x="30260069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12</xdr:row>
      <xdr:rowOff>19050</xdr:rowOff>
    </xdr:from>
    <xdr:to>
      <xdr:col>37</xdr:col>
      <xdr:colOff>1687162</xdr:colOff>
      <xdr:row>12</xdr:row>
      <xdr:rowOff>34290</xdr:rowOff>
    </xdr:to>
    <xdr:cxnSp macro="">
      <xdr:nvCxnSpPr>
        <xdr:cNvPr id="15447" name="Connecteur droit 15446"/>
        <xdr:cNvCxnSpPr/>
      </xdr:nvCxnSpPr>
      <xdr:spPr>
        <a:xfrm>
          <a:off x="3030026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12</xdr:row>
      <xdr:rowOff>19050</xdr:rowOff>
    </xdr:from>
    <xdr:to>
      <xdr:col>37</xdr:col>
      <xdr:colOff>1727358</xdr:colOff>
      <xdr:row>12</xdr:row>
      <xdr:rowOff>34290</xdr:rowOff>
    </xdr:to>
    <xdr:cxnSp macro="">
      <xdr:nvCxnSpPr>
        <xdr:cNvPr id="15448" name="Connecteur droit 15447"/>
        <xdr:cNvCxnSpPr/>
      </xdr:nvCxnSpPr>
      <xdr:spPr>
        <a:xfrm>
          <a:off x="30340458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12</xdr:row>
      <xdr:rowOff>19050</xdr:rowOff>
    </xdr:from>
    <xdr:to>
      <xdr:col>37</xdr:col>
      <xdr:colOff>1767554</xdr:colOff>
      <xdr:row>12</xdr:row>
      <xdr:rowOff>34290</xdr:rowOff>
    </xdr:to>
    <xdr:cxnSp macro="">
      <xdr:nvCxnSpPr>
        <xdr:cNvPr id="15449" name="Connecteur droit 15448"/>
        <xdr:cNvCxnSpPr/>
      </xdr:nvCxnSpPr>
      <xdr:spPr>
        <a:xfrm>
          <a:off x="30380654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12</xdr:row>
      <xdr:rowOff>19050</xdr:rowOff>
    </xdr:from>
    <xdr:to>
      <xdr:col>37</xdr:col>
      <xdr:colOff>1807750</xdr:colOff>
      <xdr:row>12</xdr:row>
      <xdr:rowOff>49530</xdr:rowOff>
    </xdr:to>
    <xdr:cxnSp macro="">
      <xdr:nvCxnSpPr>
        <xdr:cNvPr id="15450" name="Connecteur droit 15449"/>
        <xdr:cNvCxnSpPr/>
      </xdr:nvCxnSpPr>
      <xdr:spPr>
        <a:xfrm>
          <a:off x="30420850" y="2305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12</xdr:row>
      <xdr:rowOff>19050</xdr:rowOff>
    </xdr:from>
    <xdr:to>
      <xdr:col>37</xdr:col>
      <xdr:colOff>1847946</xdr:colOff>
      <xdr:row>12</xdr:row>
      <xdr:rowOff>34290</xdr:rowOff>
    </xdr:to>
    <xdr:cxnSp macro="">
      <xdr:nvCxnSpPr>
        <xdr:cNvPr id="15451" name="Connecteur droit 15450"/>
        <xdr:cNvCxnSpPr/>
      </xdr:nvCxnSpPr>
      <xdr:spPr>
        <a:xfrm>
          <a:off x="30461046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12</xdr:row>
      <xdr:rowOff>19050</xdr:rowOff>
    </xdr:from>
    <xdr:to>
      <xdr:col>37</xdr:col>
      <xdr:colOff>1888142</xdr:colOff>
      <xdr:row>12</xdr:row>
      <xdr:rowOff>34290</xdr:rowOff>
    </xdr:to>
    <xdr:cxnSp macro="">
      <xdr:nvCxnSpPr>
        <xdr:cNvPr id="15452" name="Connecteur droit 15451"/>
        <xdr:cNvCxnSpPr/>
      </xdr:nvCxnSpPr>
      <xdr:spPr>
        <a:xfrm>
          <a:off x="30501242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12</xdr:row>
      <xdr:rowOff>19050</xdr:rowOff>
    </xdr:from>
    <xdr:to>
      <xdr:col>37</xdr:col>
      <xdr:colOff>1928335</xdr:colOff>
      <xdr:row>12</xdr:row>
      <xdr:rowOff>34290</xdr:rowOff>
    </xdr:to>
    <xdr:cxnSp macro="">
      <xdr:nvCxnSpPr>
        <xdr:cNvPr id="15453" name="Connecteur droit 15452"/>
        <xdr:cNvCxnSpPr/>
      </xdr:nvCxnSpPr>
      <xdr:spPr>
        <a:xfrm>
          <a:off x="30541435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12</xdr:row>
      <xdr:rowOff>19050</xdr:rowOff>
    </xdr:from>
    <xdr:to>
      <xdr:col>37</xdr:col>
      <xdr:colOff>1968531</xdr:colOff>
      <xdr:row>12</xdr:row>
      <xdr:rowOff>34290</xdr:rowOff>
    </xdr:to>
    <xdr:cxnSp macro="">
      <xdr:nvCxnSpPr>
        <xdr:cNvPr id="15454" name="Connecteur droit 15453"/>
        <xdr:cNvCxnSpPr/>
      </xdr:nvCxnSpPr>
      <xdr:spPr>
        <a:xfrm>
          <a:off x="30581631" y="2305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12</xdr:row>
      <xdr:rowOff>19050</xdr:rowOff>
    </xdr:from>
    <xdr:to>
      <xdr:col>37</xdr:col>
      <xdr:colOff>2008727</xdr:colOff>
      <xdr:row>12</xdr:row>
      <xdr:rowOff>64770</xdr:rowOff>
    </xdr:to>
    <xdr:cxnSp macro="">
      <xdr:nvCxnSpPr>
        <xdr:cNvPr id="15455" name="Connecteur droit 15454"/>
        <xdr:cNvCxnSpPr/>
      </xdr:nvCxnSpPr>
      <xdr:spPr>
        <a:xfrm>
          <a:off x="30621827" y="2305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2008727</xdr:colOff>
      <xdr:row>12</xdr:row>
      <xdr:rowOff>19050</xdr:rowOff>
    </xdr:to>
    <xdr:cxnSp macro="">
      <xdr:nvCxnSpPr>
        <xdr:cNvPr id="15456" name="Connecteur droit 15455"/>
        <xdr:cNvCxnSpPr/>
      </xdr:nvCxnSpPr>
      <xdr:spPr>
        <a:xfrm>
          <a:off x="28652248" y="2305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12</xdr:row>
      <xdr:rowOff>19050</xdr:rowOff>
    </xdr:from>
    <xdr:to>
      <xdr:col>37</xdr:col>
      <xdr:colOff>39148</xdr:colOff>
      <xdr:row>12</xdr:row>
      <xdr:rowOff>49530</xdr:rowOff>
    </xdr:to>
    <xdr:cxnSp macro="">
      <xdr:nvCxnSpPr>
        <xdr:cNvPr id="15457" name="Connecteur droit 15456"/>
        <xdr:cNvCxnSpPr/>
      </xdr:nvCxnSpPr>
      <xdr:spPr>
        <a:xfrm>
          <a:off x="28652248" y="2305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34290</xdr:rowOff>
    </xdr:to>
    <xdr:cxnSp macro="">
      <xdr:nvCxnSpPr>
        <xdr:cNvPr id="15459" name="Connecteur droit 15458"/>
        <xdr:cNvCxnSpPr/>
      </xdr:nvCxnSpPr>
      <xdr:spPr>
        <a:xfrm>
          <a:off x="286522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9</xdr:row>
      <xdr:rowOff>19050</xdr:rowOff>
    </xdr:from>
    <xdr:to>
      <xdr:col>37</xdr:col>
      <xdr:colOff>79344</xdr:colOff>
      <xdr:row>9</xdr:row>
      <xdr:rowOff>34290</xdr:rowOff>
    </xdr:to>
    <xdr:cxnSp macro="">
      <xdr:nvCxnSpPr>
        <xdr:cNvPr id="15460" name="Connecteur droit 15459"/>
        <xdr:cNvCxnSpPr/>
      </xdr:nvCxnSpPr>
      <xdr:spPr>
        <a:xfrm>
          <a:off x="286924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9</xdr:row>
      <xdr:rowOff>19050</xdr:rowOff>
    </xdr:from>
    <xdr:to>
      <xdr:col>37</xdr:col>
      <xdr:colOff>119540</xdr:colOff>
      <xdr:row>9</xdr:row>
      <xdr:rowOff>34290</xdr:rowOff>
    </xdr:to>
    <xdr:cxnSp macro="">
      <xdr:nvCxnSpPr>
        <xdr:cNvPr id="15461" name="Connecteur droit 15460"/>
        <xdr:cNvCxnSpPr/>
      </xdr:nvCxnSpPr>
      <xdr:spPr>
        <a:xfrm>
          <a:off x="2873264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9</xdr:row>
      <xdr:rowOff>19050</xdr:rowOff>
    </xdr:from>
    <xdr:to>
      <xdr:col>37</xdr:col>
      <xdr:colOff>159733</xdr:colOff>
      <xdr:row>9</xdr:row>
      <xdr:rowOff>34290</xdr:rowOff>
    </xdr:to>
    <xdr:cxnSp macro="">
      <xdr:nvCxnSpPr>
        <xdr:cNvPr id="15462" name="Connecteur droit 15461"/>
        <xdr:cNvCxnSpPr/>
      </xdr:nvCxnSpPr>
      <xdr:spPr>
        <a:xfrm>
          <a:off x="2877283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9</xdr:row>
      <xdr:rowOff>19050</xdr:rowOff>
    </xdr:from>
    <xdr:to>
      <xdr:col>37</xdr:col>
      <xdr:colOff>199929</xdr:colOff>
      <xdr:row>9</xdr:row>
      <xdr:rowOff>49530</xdr:rowOff>
    </xdr:to>
    <xdr:cxnSp macro="">
      <xdr:nvCxnSpPr>
        <xdr:cNvPr id="15463" name="Connecteur droit 15462"/>
        <xdr:cNvCxnSpPr/>
      </xdr:nvCxnSpPr>
      <xdr:spPr>
        <a:xfrm>
          <a:off x="28813029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9</xdr:row>
      <xdr:rowOff>19050</xdr:rowOff>
    </xdr:from>
    <xdr:to>
      <xdr:col>37</xdr:col>
      <xdr:colOff>240125</xdr:colOff>
      <xdr:row>9</xdr:row>
      <xdr:rowOff>34290</xdr:rowOff>
    </xdr:to>
    <xdr:cxnSp macro="">
      <xdr:nvCxnSpPr>
        <xdr:cNvPr id="15464" name="Connecteur droit 15463"/>
        <xdr:cNvCxnSpPr/>
      </xdr:nvCxnSpPr>
      <xdr:spPr>
        <a:xfrm>
          <a:off x="2885322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9</xdr:row>
      <xdr:rowOff>19050</xdr:rowOff>
    </xdr:from>
    <xdr:to>
      <xdr:col>37</xdr:col>
      <xdr:colOff>280321</xdr:colOff>
      <xdr:row>9</xdr:row>
      <xdr:rowOff>34290</xdr:rowOff>
    </xdr:to>
    <xdr:cxnSp macro="">
      <xdr:nvCxnSpPr>
        <xdr:cNvPr id="15465" name="Connecteur droit 15464"/>
        <xdr:cNvCxnSpPr/>
      </xdr:nvCxnSpPr>
      <xdr:spPr>
        <a:xfrm>
          <a:off x="2889342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9</xdr:row>
      <xdr:rowOff>19050</xdr:rowOff>
    </xdr:from>
    <xdr:to>
      <xdr:col>37</xdr:col>
      <xdr:colOff>320517</xdr:colOff>
      <xdr:row>9</xdr:row>
      <xdr:rowOff>34290</xdr:rowOff>
    </xdr:to>
    <xdr:cxnSp macro="">
      <xdr:nvCxnSpPr>
        <xdr:cNvPr id="15466" name="Connecteur droit 15465"/>
        <xdr:cNvCxnSpPr/>
      </xdr:nvCxnSpPr>
      <xdr:spPr>
        <a:xfrm>
          <a:off x="2893361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9</xdr:row>
      <xdr:rowOff>19050</xdr:rowOff>
    </xdr:from>
    <xdr:to>
      <xdr:col>37</xdr:col>
      <xdr:colOff>360713</xdr:colOff>
      <xdr:row>9</xdr:row>
      <xdr:rowOff>34290</xdr:rowOff>
    </xdr:to>
    <xdr:cxnSp macro="">
      <xdr:nvCxnSpPr>
        <xdr:cNvPr id="15467" name="Connecteur droit 15466"/>
        <xdr:cNvCxnSpPr/>
      </xdr:nvCxnSpPr>
      <xdr:spPr>
        <a:xfrm>
          <a:off x="28973813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9</xdr:row>
      <xdr:rowOff>19050</xdr:rowOff>
    </xdr:from>
    <xdr:to>
      <xdr:col>37</xdr:col>
      <xdr:colOff>400906</xdr:colOff>
      <xdr:row>9</xdr:row>
      <xdr:rowOff>49530</xdr:rowOff>
    </xdr:to>
    <xdr:cxnSp macro="">
      <xdr:nvCxnSpPr>
        <xdr:cNvPr id="15468" name="Connecteur droit 15467"/>
        <xdr:cNvCxnSpPr/>
      </xdr:nvCxnSpPr>
      <xdr:spPr>
        <a:xfrm>
          <a:off x="2901400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9</xdr:row>
      <xdr:rowOff>19050</xdr:rowOff>
    </xdr:from>
    <xdr:to>
      <xdr:col>37</xdr:col>
      <xdr:colOff>441102</xdr:colOff>
      <xdr:row>9</xdr:row>
      <xdr:rowOff>34290</xdr:rowOff>
    </xdr:to>
    <xdr:cxnSp macro="">
      <xdr:nvCxnSpPr>
        <xdr:cNvPr id="15469" name="Connecteur droit 15468"/>
        <xdr:cNvCxnSpPr/>
      </xdr:nvCxnSpPr>
      <xdr:spPr>
        <a:xfrm>
          <a:off x="2905420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9</xdr:row>
      <xdr:rowOff>19050</xdr:rowOff>
    </xdr:from>
    <xdr:to>
      <xdr:col>37</xdr:col>
      <xdr:colOff>481298</xdr:colOff>
      <xdr:row>9</xdr:row>
      <xdr:rowOff>34290</xdr:rowOff>
    </xdr:to>
    <xdr:cxnSp macro="">
      <xdr:nvCxnSpPr>
        <xdr:cNvPr id="15470" name="Connecteur droit 15469"/>
        <xdr:cNvCxnSpPr/>
      </xdr:nvCxnSpPr>
      <xdr:spPr>
        <a:xfrm>
          <a:off x="2909439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9</xdr:row>
      <xdr:rowOff>19050</xdr:rowOff>
    </xdr:from>
    <xdr:to>
      <xdr:col>37</xdr:col>
      <xdr:colOff>521494</xdr:colOff>
      <xdr:row>9</xdr:row>
      <xdr:rowOff>34290</xdr:rowOff>
    </xdr:to>
    <xdr:cxnSp macro="">
      <xdr:nvCxnSpPr>
        <xdr:cNvPr id="15471" name="Connecteur droit 15470"/>
        <xdr:cNvCxnSpPr/>
      </xdr:nvCxnSpPr>
      <xdr:spPr>
        <a:xfrm>
          <a:off x="2913459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9</xdr:row>
      <xdr:rowOff>19050</xdr:rowOff>
    </xdr:from>
    <xdr:to>
      <xdr:col>37</xdr:col>
      <xdr:colOff>561690</xdr:colOff>
      <xdr:row>9</xdr:row>
      <xdr:rowOff>34290</xdr:rowOff>
    </xdr:to>
    <xdr:cxnSp macro="">
      <xdr:nvCxnSpPr>
        <xdr:cNvPr id="15472" name="Connecteur droit 15471"/>
        <xdr:cNvCxnSpPr/>
      </xdr:nvCxnSpPr>
      <xdr:spPr>
        <a:xfrm>
          <a:off x="2917479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9</xdr:row>
      <xdr:rowOff>19050</xdr:rowOff>
    </xdr:from>
    <xdr:to>
      <xdr:col>37</xdr:col>
      <xdr:colOff>601886</xdr:colOff>
      <xdr:row>9</xdr:row>
      <xdr:rowOff>49530</xdr:rowOff>
    </xdr:to>
    <xdr:cxnSp macro="">
      <xdr:nvCxnSpPr>
        <xdr:cNvPr id="15473" name="Connecteur droit 15472"/>
        <xdr:cNvCxnSpPr/>
      </xdr:nvCxnSpPr>
      <xdr:spPr>
        <a:xfrm>
          <a:off x="2921498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9</xdr:row>
      <xdr:rowOff>19050</xdr:rowOff>
    </xdr:from>
    <xdr:to>
      <xdr:col>37</xdr:col>
      <xdr:colOff>642082</xdr:colOff>
      <xdr:row>9</xdr:row>
      <xdr:rowOff>34290</xdr:rowOff>
    </xdr:to>
    <xdr:cxnSp macro="">
      <xdr:nvCxnSpPr>
        <xdr:cNvPr id="15474" name="Connecteur droit 15473"/>
        <xdr:cNvCxnSpPr/>
      </xdr:nvCxnSpPr>
      <xdr:spPr>
        <a:xfrm>
          <a:off x="2925518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9</xdr:row>
      <xdr:rowOff>19050</xdr:rowOff>
    </xdr:from>
    <xdr:to>
      <xdr:col>37</xdr:col>
      <xdr:colOff>682275</xdr:colOff>
      <xdr:row>9</xdr:row>
      <xdr:rowOff>34290</xdr:rowOff>
    </xdr:to>
    <xdr:cxnSp macro="">
      <xdr:nvCxnSpPr>
        <xdr:cNvPr id="15475" name="Connecteur droit 15474"/>
        <xdr:cNvCxnSpPr/>
      </xdr:nvCxnSpPr>
      <xdr:spPr>
        <a:xfrm>
          <a:off x="2929537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9</xdr:row>
      <xdr:rowOff>19050</xdr:rowOff>
    </xdr:from>
    <xdr:to>
      <xdr:col>37</xdr:col>
      <xdr:colOff>722471</xdr:colOff>
      <xdr:row>9</xdr:row>
      <xdr:rowOff>34290</xdr:rowOff>
    </xdr:to>
    <xdr:cxnSp macro="">
      <xdr:nvCxnSpPr>
        <xdr:cNvPr id="15476" name="Connecteur droit 15475"/>
        <xdr:cNvCxnSpPr/>
      </xdr:nvCxnSpPr>
      <xdr:spPr>
        <a:xfrm>
          <a:off x="2933557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9</xdr:row>
      <xdr:rowOff>19050</xdr:rowOff>
    </xdr:from>
    <xdr:to>
      <xdr:col>37</xdr:col>
      <xdr:colOff>762667</xdr:colOff>
      <xdr:row>9</xdr:row>
      <xdr:rowOff>34290</xdr:rowOff>
    </xdr:to>
    <xdr:cxnSp macro="">
      <xdr:nvCxnSpPr>
        <xdr:cNvPr id="15477" name="Connecteur droit 15476"/>
        <xdr:cNvCxnSpPr/>
      </xdr:nvCxnSpPr>
      <xdr:spPr>
        <a:xfrm>
          <a:off x="2937576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9</xdr:row>
      <xdr:rowOff>19050</xdr:rowOff>
    </xdr:from>
    <xdr:to>
      <xdr:col>37</xdr:col>
      <xdr:colOff>802863</xdr:colOff>
      <xdr:row>9</xdr:row>
      <xdr:rowOff>49530</xdr:rowOff>
    </xdr:to>
    <xdr:cxnSp macro="">
      <xdr:nvCxnSpPr>
        <xdr:cNvPr id="15478" name="Connecteur droit 15477"/>
        <xdr:cNvCxnSpPr/>
      </xdr:nvCxnSpPr>
      <xdr:spPr>
        <a:xfrm>
          <a:off x="2941596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9</xdr:row>
      <xdr:rowOff>19050</xdr:rowOff>
    </xdr:from>
    <xdr:to>
      <xdr:col>37</xdr:col>
      <xdr:colOff>843059</xdr:colOff>
      <xdr:row>9</xdr:row>
      <xdr:rowOff>34290</xdr:rowOff>
    </xdr:to>
    <xdr:cxnSp macro="">
      <xdr:nvCxnSpPr>
        <xdr:cNvPr id="15479" name="Connecteur droit 15478"/>
        <xdr:cNvCxnSpPr/>
      </xdr:nvCxnSpPr>
      <xdr:spPr>
        <a:xfrm>
          <a:off x="2945615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9</xdr:row>
      <xdr:rowOff>19050</xdr:rowOff>
    </xdr:from>
    <xdr:to>
      <xdr:col>37</xdr:col>
      <xdr:colOff>883255</xdr:colOff>
      <xdr:row>9</xdr:row>
      <xdr:rowOff>34290</xdr:rowOff>
    </xdr:to>
    <xdr:cxnSp macro="">
      <xdr:nvCxnSpPr>
        <xdr:cNvPr id="15480" name="Connecteur droit 15479"/>
        <xdr:cNvCxnSpPr/>
      </xdr:nvCxnSpPr>
      <xdr:spPr>
        <a:xfrm>
          <a:off x="2949635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9</xdr:row>
      <xdr:rowOff>19050</xdr:rowOff>
    </xdr:from>
    <xdr:to>
      <xdr:col>37</xdr:col>
      <xdr:colOff>923448</xdr:colOff>
      <xdr:row>9</xdr:row>
      <xdr:rowOff>34290</xdr:rowOff>
    </xdr:to>
    <xdr:cxnSp macro="">
      <xdr:nvCxnSpPr>
        <xdr:cNvPr id="15481" name="Connecteur droit 15480"/>
        <xdr:cNvCxnSpPr/>
      </xdr:nvCxnSpPr>
      <xdr:spPr>
        <a:xfrm>
          <a:off x="2953654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9</xdr:row>
      <xdr:rowOff>19050</xdr:rowOff>
    </xdr:from>
    <xdr:to>
      <xdr:col>37</xdr:col>
      <xdr:colOff>963644</xdr:colOff>
      <xdr:row>9</xdr:row>
      <xdr:rowOff>34290</xdr:rowOff>
    </xdr:to>
    <xdr:cxnSp macro="">
      <xdr:nvCxnSpPr>
        <xdr:cNvPr id="15482" name="Connecteur droit 15481"/>
        <xdr:cNvCxnSpPr/>
      </xdr:nvCxnSpPr>
      <xdr:spPr>
        <a:xfrm>
          <a:off x="2957674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9</xdr:row>
      <xdr:rowOff>19050</xdr:rowOff>
    </xdr:from>
    <xdr:to>
      <xdr:col>37</xdr:col>
      <xdr:colOff>1003840</xdr:colOff>
      <xdr:row>9</xdr:row>
      <xdr:rowOff>64770</xdr:rowOff>
    </xdr:to>
    <xdr:cxnSp macro="">
      <xdr:nvCxnSpPr>
        <xdr:cNvPr id="15483" name="Connecteur droit 15482"/>
        <xdr:cNvCxnSpPr/>
      </xdr:nvCxnSpPr>
      <xdr:spPr>
        <a:xfrm>
          <a:off x="29616940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9</xdr:row>
      <xdr:rowOff>19050</xdr:rowOff>
    </xdr:from>
    <xdr:to>
      <xdr:col>37</xdr:col>
      <xdr:colOff>1044035</xdr:colOff>
      <xdr:row>9</xdr:row>
      <xdr:rowOff>34290</xdr:rowOff>
    </xdr:to>
    <xdr:cxnSp macro="">
      <xdr:nvCxnSpPr>
        <xdr:cNvPr id="15484" name="Connecteur droit 15483"/>
        <xdr:cNvCxnSpPr/>
      </xdr:nvCxnSpPr>
      <xdr:spPr>
        <a:xfrm>
          <a:off x="296571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9</xdr:row>
      <xdr:rowOff>19050</xdr:rowOff>
    </xdr:from>
    <xdr:to>
      <xdr:col>37</xdr:col>
      <xdr:colOff>1084231</xdr:colOff>
      <xdr:row>9</xdr:row>
      <xdr:rowOff>34290</xdr:rowOff>
    </xdr:to>
    <xdr:cxnSp macro="">
      <xdr:nvCxnSpPr>
        <xdr:cNvPr id="15485" name="Connecteur droit 15484"/>
        <xdr:cNvCxnSpPr/>
      </xdr:nvCxnSpPr>
      <xdr:spPr>
        <a:xfrm>
          <a:off x="296973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9</xdr:row>
      <xdr:rowOff>19050</xdr:rowOff>
    </xdr:from>
    <xdr:to>
      <xdr:col>37</xdr:col>
      <xdr:colOff>1124427</xdr:colOff>
      <xdr:row>9</xdr:row>
      <xdr:rowOff>34290</xdr:rowOff>
    </xdr:to>
    <xdr:cxnSp macro="">
      <xdr:nvCxnSpPr>
        <xdr:cNvPr id="15486" name="Connecteur droit 15485"/>
        <xdr:cNvCxnSpPr/>
      </xdr:nvCxnSpPr>
      <xdr:spPr>
        <a:xfrm>
          <a:off x="2973752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9</xdr:row>
      <xdr:rowOff>19050</xdr:rowOff>
    </xdr:from>
    <xdr:to>
      <xdr:col>37</xdr:col>
      <xdr:colOff>1164620</xdr:colOff>
      <xdr:row>9</xdr:row>
      <xdr:rowOff>34290</xdr:rowOff>
    </xdr:to>
    <xdr:cxnSp macro="">
      <xdr:nvCxnSpPr>
        <xdr:cNvPr id="15487" name="Connecteur droit 15486"/>
        <xdr:cNvCxnSpPr/>
      </xdr:nvCxnSpPr>
      <xdr:spPr>
        <a:xfrm>
          <a:off x="2977772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9</xdr:row>
      <xdr:rowOff>19050</xdr:rowOff>
    </xdr:from>
    <xdr:to>
      <xdr:col>37</xdr:col>
      <xdr:colOff>1204816</xdr:colOff>
      <xdr:row>9</xdr:row>
      <xdr:rowOff>49530</xdr:rowOff>
    </xdr:to>
    <xdr:cxnSp macro="">
      <xdr:nvCxnSpPr>
        <xdr:cNvPr id="15488" name="Connecteur droit 15487"/>
        <xdr:cNvCxnSpPr/>
      </xdr:nvCxnSpPr>
      <xdr:spPr>
        <a:xfrm>
          <a:off x="29817916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9</xdr:row>
      <xdr:rowOff>19050</xdr:rowOff>
    </xdr:from>
    <xdr:to>
      <xdr:col>37</xdr:col>
      <xdr:colOff>1245012</xdr:colOff>
      <xdr:row>9</xdr:row>
      <xdr:rowOff>34290</xdr:rowOff>
    </xdr:to>
    <xdr:cxnSp macro="">
      <xdr:nvCxnSpPr>
        <xdr:cNvPr id="15489" name="Connecteur droit 15488"/>
        <xdr:cNvCxnSpPr/>
      </xdr:nvCxnSpPr>
      <xdr:spPr>
        <a:xfrm>
          <a:off x="2985811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9</xdr:row>
      <xdr:rowOff>19050</xdr:rowOff>
    </xdr:from>
    <xdr:to>
      <xdr:col>37</xdr:col>
      <xdr:colOff>1285208</xdr:colOff>
      <xdr:row>9</xdr:row>
      <xdr:rowOff>34290</xdr:rowOff>
    </xdr:to>
    <xdr:cxnSp macro="">
      <xdr:nvCxnSpPr>
        <xdr:cNvPr id="15490" name="Connecteur droit 15489"/>
        <xdr:cNvCxnSpPr/>
      </xdr:nvCxnSpPr>
      <xdr:spPr>
        <a:xfrm>
          <a:off x="2989830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9</xdr:row>
      <xdr:rowOff>19050</xdr:rowOff>
    </xdr:from>
    <xdr:to>
      <xdr:col>37</xdr:col>
      <xdr:colOff>1325404</xdr:colOff>
      <xdr:row>9</xdr:row>
      <xdr:rowOff>34290</xdr:rowOff>
    </xdr:to>
    <xdr:cxnSp macro="">
      <xdr:nvCxnSpPr>
        <xdr:cNvPr id="15491" name="Connecteur droit 15490"/>
        <xdr:cNvCxnSpPr/>
      </xdr:nvCxnSpPr>
      <xdr:spPr>
        <a:xfrm>
          <a:off x="2993850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9</xdr:row>
      <xdr:rowOff>19050</xdr:rowOff>
    </xdr:from>
    <xdr:to>
      <xdr:col>37</xdr:col>
      <xdr:colOff>1365600</xdr:colOff>
      <xdr:row>9</xdr:row>
      <xdr:rowOff>34290</xdr:rowOff>
    </xdr:to>
    <xdr:cxnSp macro="">
      <xdr:nvCxnSpPr>
        <xdr:cNvPr id="15492" name="Connecteur droit 15491"/>
        <xdr:cNvCxnSpPr/>
      </xdr:nvCxnSpPr>
      <xdr:spPr>
        <a:xfrm>
          <a:off x="29978700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9</xdr:row>
      <xdr:rowOff>19050</xdr:rowOff>
    </xdr:from>
    <xdr:to>
      <xdr:col>37</xdr:col>
      <xdr:colOff>1405793</xdr:colOff>
      <xdr:row>9</xdr:row>
      <xdr:rowOff>49530</xdr:rowOff>
    </xdr:to>
    <xdr:cxnSp macro="">
      <xdr:nvCxnSpPr>
        <xdr:cNvPr id="15493" name="Connecteur droit 15492"/>
        <xdr:cNvCxnSpPr/>
      </xdr:nvCxnSpPr>
      <xdr:spPr>
        <a:xfrm>
          <a:off x="3001889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9</xdr:row>
      <xdr:rowOff>19050</xdr:rowOff>
    </xdr:from>
    <xdr:to>
      <xdr:col>37</xdr:col>
      <xdr:colOff>1445989</xdr:colOff>
      <xdr:row>9</xdr:row>
      <xdr:rowOff>34290</xdr:rowOff>
    </xdr:to>
    <xdr:cxnSp macro="">
      <xdr:nvCxnSpPr>
        <xdr:cNvPr id="15494" name="Connecteur droit 15493"/>
        <xdr:cNvCxnSpPr/>
      </xdr:nvCxnSpPr>
      <xdr:spPr>
        <a:xfrm>
          <a:off x="3005908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9</xdr:row>
      <xdr:rowOff>19050</xdr:rowOff>
    </xdr:from>
    <xdr:to>
      <xdr:col>37</xdr:col>
      <xdr:colOff>1486185</xdr:colOff>
      <xdr:row>9</xdr:row>
      <xdr:rowOff>34290</xdr:rowOff>
    </xdr:to>
    <xdr:cxnSp macro="">
      <xdr:nvCxnSpPr>
        <xdr:cNvPr id="15495" name="Connecteur droit 15494"/>
        <xdr:cNvCxnSpPr/>
      </xdr:nvCxnSpPr>
      <xdr:spPr>
        <a:xfrm>
          <a:off x="3009928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9</xdr:row>
      <xdr:rowOff>19050</xdr:rowOff>
    </xdr:from>
    <xdr:to>
      <xdr:col>37</xdr:col>
      <xdr:colOff>1526381</xdr:colOff>
      <xdr:row>9</xdr:row>
      <xdr:rowOff>34290</xdr:rowOff>
    </xdr:to>
    <xdr:cxnSp macro="">
      <xdr:nvCxnSpPr>
        <xdr:cNvPr id="15496" name="Connecteur droit 15495"/>
        <xdr:cNvCxnSpPr/>
      </xdr:nvCxnSpPr>
      <xdr:spPr>
        <a:xfrm>
          <a:off x="3013948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9</xdr:row>
      <xdr:rowOff>19050</xdr:rowOff>
    </xdr:from>
    <xdr:to>
      <xdr:col>37</xdr:col>
      <xdr:colOff>1566577</xdr:colOff>
      <xdr:row>9</xdr:row>
      <xdr:rowOff>34290</xdr:rowOff>
    </xdr:to>
    <xdr:cxnSp macro="">
      <xdr:nvCxnSpPr>
        <xdr:cNvPr id="15497" name="Connecteur droit 15496"/>
        <xdr:cNvCxnSpPr/>
      </xdr:nvCxnSpPr>
      <xdr:spPr>
        <a:xfrm>
          <a:off x="30179677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9</xdr:row>
      <xdr:rowOff>19050</xdr:rowOff>
    </xdr:from>
    <xdr:to>
      <xdr:col>37</xdr:col>
      <xdr:colOff>1606773</xdr:colOff>
      <xdr:row>9</xdr:row>
      <xdr:rowOff>49530</xdr:rowOff>
    </xdr:to>
    <xdr:cxnSp macro="">
      <xdr:nvCxnSpPr>
        <xdr:cNvPr id="15498" name="Connecteur droit 15497"/>
        <xdr:cNvCxnSpPr/>
      </xdr:nvCxnSpPr>
      <xdr:spPr>
        <a:xfrm>
          <a:off x="30219873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9</xdr:row>
      <xdr:rowOff>19050</xdr:rowOff>
    </xdr:from>
    <xdr:to>
      <xdr:col>37</xdr:col>
      <xdr:colOff>1646969</xdr:colOff>
      <xdr:row>9</xdr:row>
      <xdr:rowOff>34290</xdr:rowOff>
    </xdr:to>
    <xdr:cxnSp macro="">
      <xdr:nvCxnSpPr>
        <xdr:cNvPr id="15499" name="Connecteur droit 15498"/>
        <xdr:cNvCxnSpPr/>
      </xdr:nvCxnSpPr>
      <xdr:spPr>
        <a:xfrm>
          <a:off x="30260069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9</xdr:row>
      <xdr:rowOff>19050</xdr:rowOff>
    </xdr:from>
    <xdr:to>
      <xdr:col>37</xdr:col>
      <xdr:colOff>1687162</xdr:colOff>
      <xdr:row>9</xdr:row>
      <xdr:rowOff>34290</xdr:rowOff>
    </xdr:to>
    <xdr:cxnSp macro="">
      <xdr:nvCxnSpPr>
        <xdr:cNvPr id="15500" name="Connecteur droit 15499"/>
        <xdr:cNvCxnSpPr/>
      </xdr:nvCxnSpPr>
      <xdr:spPr>
        <a:xfrm>
          <a:off x="3030026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9</xdr:row>
      <xdr:rowOff>19050</xdr:rowOff>
    </xdr:from>
    <xdr:to>
      <xdr:col>37</xdr:col>
      <xdr:colOff>1727358</xdr:colOff>
      <xdr:row>9</xdr:row>
      <xdr:rowOff>34290</xdr:rowOff>
    </xdr:to>
    <xdr:cxnSp macro="">
      <xdr:nvCxnSpPr>
        <xdr:cNvPr id="15501" name="Connecteur droit 15500"/>
        <xdr:cNvCxnSpPr/>
      </xdr:nvCxnSpPr>
      <xdr:spPr>
        <a:xfrm>
          <a:off x="30340458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9</xdr:row>
      <xdr:rowOff>19050</xdr:rowOff>
    </xdr:from>
    <xdr:to>
      <xdr:col>37</xdr:col>
      <xdr:colOff>1767554</xdr:colOff>
      <xdr:row>9</xdr:row>
      <xdr:rowOff>34290</xdr:rowOff>
    </xdr:to>
    <xdr:cxnSp macro="">
      <xdr:nvCxnSpPr>
        <xdr:cNvPr id="15502" name="Connecteur droit 15501"/>
        <xdr:cNvCxnSpPr/>
      </xdr:nvCxnSpPr>
      <xdr:spPr>
        <a:xfrm>
          <a:off x="30380654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9</xdr:row>
      <xdr:rowOff>19050</xdr:rowOff>
    </xdr:from>
    <xdr:to>
      <xdr:col>37</xdr:col>
      <xdr:colOff>1807750</xdr:colOff>
      <xdr:row>9</xdr:row>
      <xdr:rowOff>49530</xdr:rowOff>
    </xdr:to>
    <xdr:cxnSp macro="">
      <xdr:nvCxnSpPr>
        <xdr:cNvPr id="15503" name="Connecteur droit 15502"/>
        <xdr:cNvCxnSpPr/>
      </xdr:nvCxnSpPr>
      <xdr:spPr>
        <a:xfrm>
          <a:off x="30420850" y="1733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9</xdr:row>
      <xdr:rowOff>19050</xdr:rowOff>
    </xdr:from>
    <xdr:to>
      <xdr:col>37</xdr:col>
      <xdr:colOff>1847946</xdr:colOff>
      <xdr:row>9</xdr:row>
      <xdr:rowOff>34290</xdr:rowOff>
    </xdr:to>
    <xdr:cxnSp macro="">
      <xdr:nvCxnSpPr>
        <xdr:cNvPr id="15504" name="Connecteur droit 15503"/>
        <xdr:cNvCxnSpPr/>
      </xdr:nvCxnSpPr>
      <xdr:spPr>
        <a:xfrm>
          <a:off x="30461046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9</xdr:row>
      <xdr:rowOff>19050</xdr:rowOff>
    </xdr:from>
    <xdr:to>
      <xdr:col>37</xdr:col>
      <xdr:colOff>1888142</xdr:colOff>
      <xdr:row>9</xdr:row>
      <xdr:rowOff>34290</xdr:rowOff>
    </xdr:to>
    <xdr:cxnSp macro="">
      <xdr:nvCxnSpPr>
        <xdr:cNvPr id="15505" name="Connecteur droit 15504"/>
        <xdr:cNvCxnSpPr/>
      </xdr:nvCxnSpPr>
      <xdr:spPr>
        <a:xfrm>
          <a:off x="30501242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9</xdr:row>
      <xdr:rowOff>19050</xdr:rowOff>
    </xdr:from>
    <xdr:to>
      <xdr:col>37</xdr:col>
      <xdr:colOff>1928335</xdr:colOff>
      <xdr:row>9</xdr:row>
      <xdr:rowOff>34290</xdr:rowOff>
    </xdr:to>
    <xdr:cxnSp macro="">
      <xdr:nvCxnSpPr>
        <xdr:cNvPr id="15506" name="Connecteur droit 15505"/>
        <xdr:cNvCxnSpPr/>
      </xdr:nvCxnSpPr>
      <xdr:spPr>
        <a:xfrm>
          <a:off x="30541435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9</xdr:row>
      <xdr:rowOff>19050</xdr:rowOff>
    </xdr:from>
    <xdr:to>
      <xdr:col>37</xdr:col>
      <xdr:colOff>1968531</xdr:colOff>
      <xdr:row>9</xdr:row>
      <xdr:rowOff>34290</xdr:rowOff>
    </xdr:to>
    <xdr:cxnSp macro="">
      <xdr:nvCxnSpPr>
        <xdr:cNvPr id="15507" name="Connecteur droit 15506"/>
        <xdr:cNvCxnSpPr/>
      </xdr:nvCxnSpPr>
      <xdr:spPr>
        <a:xfrm>
          <a:off x="30581631" y="1733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9</xdr:row>
      <xdr:rowOff>19050</xdr:rowOff>
    </xdr:from>
    <xdr:to>
      <xdr:col>37</xdr:col>
      <xdr:colOff>2008727</xdr:colOff>
      <xdr:row>9</xdr:row>
      <xdr:rowOff>64770</xdr:rowOff>
    </xdr:to>
    <xdr:cxnSp macro="">
      <xdr:nvCxnSpPr>
        <xdr:cNvPr id="15508" name="Connecteur droit 15507"/>
        <xdr:cNvCxnSpPr/>
      </xdr:nvCxnSpPr>
      <xdr:spPr>
        <a:xfrm>
          <a:off x="30621827" y="1733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2008727</xdr:colOff>
      <xdr:row>9</xdr:row>
      <xdr:rowOff>19050</xdr:rowOff>
    </xdr:to>
    <xdr:cxnSp macro="">
      <xdr:nvCxnSpPr>
        <xdr:cNvPr id="15509" name="Connecteur droit 15508"/>
        <xdr:cNvCxnSpPr/>
      </xdr:nvCxnSpPr>
      <xdr:spPr>
        <a:xfrm>
          <a:off x="28652248" y="1733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9</xdr:row>
      <xdr:rowOff>19050</xdr:rowOff>
    </xdr:from>
    <xdr:to>
      <xdr:col>37</xdr:col>
      <xdr:colOff>39148</xdr:colOff>
      <xdr:row>9</xdr:row>
      <xdr:rowOff>49530</xdr:rowOff>
    </xdr:to>
    <xdr:cxnSp macro="">
      <xdr:nvCxnSpPr>
        <xdr:cNvPr id="15510" name="Connecteur droit 15509"/>
        <xdr:cNvCxnSpPr/>
      </xdr:nvCxnSpPr>
      <xdr:spPr>
        <a:xfrm>
          <a:off x="28652248" y="1733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34290</xdr:rowOff>
    </xdr:to>
    <xdr:cxnSp macro="">
      <xdr:nvCxnSpPr>
        <xdr:cNvPr id="15512" name="Connecteur droit 15511"/>
        <xdr:cNvCxnSpPr/>
      </xdr:nvCxnSpPr>
      <xdr:spPr>
        <a:xfrm>
          <a:off x="286522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6</xdr:row>
      <xdr:rowOff>19050</xdr:rowOff>
    </xdr:from>
    <xdr:to>
      <xdr:col>37</xdr:col>
      <xdr:colOff>79344</xdr:colOff>
      <xdr:row>6</xdr:row>
      <xdr:rowOff>34290</xdr:rowOff>
    </xdr:to>
    <xdr:cxnSp macro="">
      <xdr:nvCxnSpPr>
        <xdr:cNvPr id="15513" name="Connecteur droit 15512"/>
        <xdr:cNvCxnSpPr/>
      </xdr:nvCxnSpPr>
      <xdr:spPr>
        <a:xfrm>
          <a:off x="286924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6</xdr:row>
      <xdr:rowOff>19050</xdr:rowOff>
    </xdr:from>
    <xdr:to>
      <xdr:col>37</xdr:col>
      <xdr:colOff>119540</xdr:colOff>
      <xdr:row>6</xdr:row>
      <xdr:rowOff>34290</xdr:rowOff>
    </xdr:to>
    <xdr:cxnSp macro="">
      <xdr:nvCxnSpPr>
        <xdr:cNvPr id="15514" name="Connecteur droit 15513"/>
        <xdr:cNvCxnSpPr/>
      </xdr:nvCxnSpPr>
      <xdr:spPr>
        <a:xfrm>
          <a:off x="2873264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6</xdr:row>
      <xdr:rowOff>19050</xdr:rowOff>
    </xdr:from>
    <xdr:to>
      <xdr:col>37</xdr:col>
      <xdr:colOff>159733</xdr:colOff>
      <xdr:row>6</xdr:row>
      <xdr:rowOff>34290</xdr:rowOff>
    </xdr:to>
    <xdr:cxnSp macro="">
      <xdr:nvCxnSpPr>
        <xdr:cNvPr id="15515" name="Connecteur droit 15514"/>
        <xdr:cNvCxnSpPr/>
      </xdr:nvCxnSpPr>
      <xdr:spPr>
        <a:xfrm>
          <a:off x="2877283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6</xdr:row>
      <xdr:rowOff>19050</xdr:rowOff>
    </xdr:from>
    <xdr:to>
      <xdr:col>37</xdr:col>
      <xdr:colOff>199929</xdr:colOff>
      <xdr:row>6</xdr:row>
      <xdr:rowOff>49530</xdr:rowOff>
    </xdr:to>
    <xdr:cxnSp macro="">
      <xdr:nvCxnSpPr>
        <xdr:cNvPr id="15516" name="Connecteur droit 15515"/>
        <xdr:cNvCxnSpPr/>
      </xdr:nvCxnSpPr>
      <xdr:spPr>
        <a:xfrm>
          <a:off x="28813029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6</xdr:row>
      <xdr:rowOff>19050</xdr:rowOff>
    </xdr:from>
    <xdr:to>
      <xdr:col>37</xdr:col>
      <xdr:colOff>240125</xdr:colOff>
      <xdr:row>6</xdr:row>
      <xdr:rowOff>34290</xdr:rowOff>
    </xdr:to>
    <xdr:cxnSp macro="">
      <xdr:nvCxnSpPr>
        <xdr:cNvPr id="15517" name="Connecteur droit 15516"/>
        <xdr:cNvCxnSpPr/>
      </xdr:nvCxnSpPr>
      <xdr:spPr>
        <a:xfrm>
          <a:off x="2885322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6</xdr:row>
      <xdr:rowOff>19050</xdr:rowOff>
    </xdr:from>
    <xdr:to>
      <xdr:col>37</xdr:col>
      <xdr:colOff>280321</xdr:colOff>
      <xdr:row>6</xdr:row>
      <xdr:rowOff>34290</xdr:rowOff>
    </xdr:to>
    <xdr:cxnSp macro="">
      <xdr:nvCxnSpPr>
        <xdr:cNvPr id="15518" name="Connecteur droit 15517"/>
        <xdr:cNvCxnSpPr/>
      </xdr:nvCxnSpPr>
      <xdr:spPr>
        <a:xfrm>
          <a:off x="2889342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6</xdr:row>
      <xdr:rowOff>19050</xdr:rowOff>
    </xdr:from>
    <xdr:to>
      <xdr:col>37</xdr:col>
      <xdr:colOff>320517</xdr:colOff>
      <xdr:row>6</xdr:row>
      <xdr:rowOff>34290</xdr:rowOff>
    </xdr:to>
    <xdr:cxnSp macro="">
      <xdr:nvCxnSpPr>
        <xdr:cNvPr id="15519" name="Connecteur droit 15518"/>
        <xdr:cNvCxnSpPr/>
      </xdr:nvCxnSpPr>
      <xdr:spPr>
        <a:xfrm>
          <a:off x="2893361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6</xdr:row>
      <xdr:rowOff>19050</xdr:rowOff>
    </xdr:from>
    <xdr:to>
      <xdr:col>37</xdr:col>
      <xdr:colOff>360713</xdr:colOff>
      <xdr:row>6</xdr:row>
      <xdr:rowOff>34290</xdr:rowOff>
    </xdr:to>
    <xdr:cxnSp macro="">
      <xdr:nvCxnSpPr>
        <xdr:cNvPr id="15520" name="Connecteur droit 15519"/>
        <xdr:cNvCxnSpPr/>
      </xdr:nvCxnSpPr>
      <xdr:spPr>
        <a:xfrm>
          <a:off x="28973813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6</xdr:row>
      <xdr:rowOff>19050</xdr:rowOff>
    </xdr:from>
    <xdr:to>
      <xdr:col>37</xdr:col>
      <xdr:colOff>400906</xdr:colOff>
      <xdr:row>6</xdr:row>
      <xdr:rowOff>49530</xdr:rowOff>
    </xdr:to>
    <xdr:cxnSp macro="">
      <xdr:nvCxnSpPr>
        <xdr:cNvPr id="15521" name="Connecteur droit 15520"/>
        <xdr:cNvCxnSpPr/>
      </xdr:nvCxnSpPr>
      <xdr:spPr>
        <a:xfrm>
          <a:off x="2901400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6</xdr:row>
      <xdr:rowOff>19050</xdr:rowOff>
    </xdr:from>
    <xdr:to>
      <xdr:col>37</xdr:col>
      <xdr:colOff>441102</xdr:colOff>
      <xdr:row>6</xdr:row>
      <xdr:rowOff>34290</xdr:rowOff>
    </xdr:to>
    <xdr:cxnSp macro="">
      <xdr:nvCxnSpPr>
        <xdr:cNvPr id="15522" name="Connecteur droit 15521"/>
        <xdr:cNvCxnSpPr/>
      </xdr:nvCxnSpPr>
      <xdr:spPr>
        <a:xfrm>
          <a:off x="2905420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6</xdr:row>
      <xdr:rowOff>19050</xdr:rowOff>
    </xdr:from>
    <xdr:to>
      <xdr:col>37</xdr:col>
      <xdr:colOff>481298</xdr:colOff>
      <xdr:row>6</xdr:row>
      <xdr:rowOff>34290</xdr:rowOff>
    </xdr:to>
    <xdr:cxnSp macro="">
      <xdr:nvCxnSpPr>
        <xdr:cNvPr id="15523" name="Connecteur droit 15522"/>
        <xdr:cNvCxnSpPr/>
      </xdr:nvCxnSpPr>
      <xdr:spPr>
        <a:xfrm>
          <a:off x="2909439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6</xdr:row>
      <xdr:rowOff>19050</xdr:rowOff>
    </xdr:from>
    <xdr:to>
      <xdr:col>37</xdr:col>
      <xdr:colOff>521494</xdr:colOff>
      <xdr:row>6</xdr:row>
      <xdr:rowOff>34290</xdr:rowOff>
    </xdr:to>
    <xdr:cxnSp macro="">
      <xdr:nvCxnSpPr>
        <xdr:cNvPr id="15524" name="Connecteur droit 15523"/>
        <xdr:cNvCxnSpPr/>
      </xdr:nvCxnSpPr>
      <xdr:spPr>
        <a:xfrm>
          <a:off x="2913459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6</xdr:row>
      <xdr:rowOff>19050</xdr:rowOff>
    </xdr:from>
    <xdr:to>
      <xdr:col>37</xdr:col>
      <xdr:colOff>561690</xdr:colOff>
      <xdr:row>6</xdr:row>
      <xdr:rowOff>34290</xdr:rowOff>
    </xdr:to>
    <xdr:cxnSp macro="">
      <xdr:nvCxnSpPr>
        <xdr:cNvPr id="15525" name="Connecteur droit 15524"/>
        <xdr:cNvCxnSpPr/>
      </xdr:nvCxnSpPr>
      <xdr:spPr>
        <a:xfrm>
          <a:off x="2917479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6</xdr:row>
      <xdr:rowOff>19050</xdr:rowOff>
    </xdr:from>
    <xdr:to>
      <xdr:col>37</xdr:col>
      <xdr:colOff>601886</xdr:colOff>
      <xdr:row>6</xdr:row>
      <xdr:rowOff>49530</xdr:rowOff>
    </xdr:to>
    <xdr:cxnSp macro="">
      <xdr:nvCxnSpPr>
        <xdr:cNvPr id="15526" name="Connecteur droit 15525"/>
        <xdr:cNvCxnSpPr/>
      </xdr:nvCxnSpPr>
      <xdr:spPr>
        <a:xfrm>
          <a:off x="2921498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6</xdr:row>
      <xdr:rowOff>19050</xdr:rowOff>
    </xdr:from>
    <xdr:to>
      <xdr:col>37</xdr:col>
      <xdr:colOff>642082</xdr:colOff>
      <xdr:row>6</xdr:row>
      <xdr:rowOff>34290</xdr:rowOff>
    </xdr:to>
    <xdr:cxnSp macro="">
      <xdr:nvCxnSpPr>
        <xdr:cNvPr id="15527" name="Connecteur droit 15526"/>
        <xdr:cNvCxnSpPr/>
      </xdr:nvCxnSpPr>
      <xdr:spPr>
        <a:xfrm>
          <a:off x="2925518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6</xdr:row>
      <xdr:rowOff>19050</xdr:rowOff>
    </xdr:from>
    <xdr:to>
      <xdr:col>37</xdr:col>
      <xdr:colOff>682275</xdr:colOff>
      <xdr:row>6</xdr:row>
      <xdr:rowOff>34290</xdr:rowOff>
    </xdr:to>
    <xdr:cxnSp macro="">
      <xdr:nvCxnSpPr>
        <xdr:cNvPr id="15528" name="Connecteur droit 15527"/>
        <xdr:cNvCxnSpPr/>
      </xdr:nvCxnSpPr>
      <xdr:spPr>
        <a:xfrm>
          <a:off x="2929537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6</xdr:row>
      <xdr:rowOff>19050</xdr:rowOff>
    </xdr:from>
    <xdr:to>
      <xdr:col>37</xdr:col>
      <xdr:colOff>722471</xdr:colOff>
      <xdr:row>6</xdr:row>
      <xdr:rowOff>34290</xdr:rowOff>
    </xdr:to>
    <xdr:cxnSp macro="">
      <xdr:nvCxnSpPr>
        <xdr:cNvPr id="15529" name="Connecteur droit 15528"/>
        <xdr:cNvCxnSpPr/>
      </xdr:nvCxnSpPr>
      <xdr:spPr>
        <a:xfrm>
          <a:off x="2933557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6</xdr:row>
      <xdr:rowOff>19050</xdr:rowOff>
    </xdr:from>
    <xdr:to>
      <xdr:col>37</xdr:col>
      <xdr:colOff>762667</xdr:colOff>
      <xdr:row>6</xdr:row>
      <xdr:rowOff>34290</xdr:rowOff>
    </xdr:to>
    <xdr:cxnSp macro="">
      <xdr:nvCxnSpPr>
        <xdr:cNvPr id="15530" name="Connecteur droit 15529"/>
        <xdr:cNvCxnSpPr/>
      </xdr:nvCxnSpPr>
      <xdr:spPr>
        <a:xfrm>
          <a:off x="2937576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6</xdr:row>
      <xdr:rowOff>19050</xdr:rowOff>
    </xdr:from>
    <xdr:to>
      <xdr:col>37</xdr:col>
      <xdr:colOff>802863</xdr:colOff>
      <xdr:row>6</xdr:row>
      <xdr:rowOff>49530</xdr:rowOff>
    </xdr:to>
    <xdr:cxnSp macro="">
      <xdr:nvCxnSpPr>
        <xdr:cNvPr id="15531" name="Connecteur droit 15530"/>
        <xdr:cNvCxnSpPr/>
      </xdr:nvCxnSpPr>
      <xdr:spPr>
        <a:xfrm>
          <a:off x="2941596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6</xdr:row>
      <xdr:rowOff>19050</xdr:rowOff>
    </xdr:from>
    <xdr:to>
      <xdr:col>37</xdr:col>
      <xdr:colOff>843059</xdr:colOff>
      <xdr:row>6</xdr:row>
      <xdr:rowOff>34290</xdr:rowOff>
    </xdr:to>
    <xdr:cxnSp macro="">
      <xdr:nvCxnSpPr>
        <xdr:cNvPr id="15532" name="Connecteur droit 15531"/>
        <xdr:cNvCxnSpPr/>
      </xdr:nvCxnSpPr>
      <xdr:spPr>
        <a:xfrm>
          <a:off x="2945615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6</xdr:row>
      <xdr:rowOff>19050</xdr:rowOff>
    </xdr:from>
    <xdr:to>
      <xdr:col>37</xdr:col>
      <xdr:colOff>883255</xdr:colOff>
      <xdr:row>6</xdr:row>
      <xdr:rowOff>34290</xdr:rowOff>
    </xdr:to>
    <xdr:cxnSp macro="">
      <xdr:nvCxnSpPr>
        <xdr:cNvPr id="15533" name="Connecteur droit 15532"/>
        <xdr:cNvCxnSpPr/>
      </xdr:nvCxnSpPr>
      <xdr:spPr>
        <a:xfrm>
          <a:off x="2949635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6</xdr:row>
      <xdr:rowOff>19050</xdr:rowOff>
    </xdr:from>
    <xdr:to>
      <xdr:col>37</xdr:col>
      <xdr:colOff>923448</xdr:colOff>
      <xdr:row>6</xdr:row>
      <xdr:rowOff>34290</xdr:rowOff>
    </xdr:to>
    <xdr:cxnSp macro="">
      <xdr:nvCxnSpPr>
        <xdr:cNvPr id="15534" name="Connecteur droit 15533"/>
        <xdr:cNvCxnSpPr/>
      </xdr:nvCxnSpPr>
      <xdr:spPr>
        <a:xfrm>
          <a:off x="2953654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6</xdr:row>
      <xdr:rowOff>19050</xdr:rowOff>
    </xdr:from>
    <xdr:to>
      <xdr:col>37</xdr:col>
      <xdr:colOff>963644</xdr:colOff>
      <xdr:row>6</xdr:row>
      <xdr:rowOff>34290</xdr:rowOff>
    </xdr:to>
    <xdr:cxnSp macro="">
      <xdr:nvCxnSpPr>
        <xdr:cNvPr id="15535" name="Connecteur droit 15534"/>
        <xdr:cNvCxnSpPr/>
      </xdr:nvCxnSpPr>
      <xdr:spPr>
        <a:xfrm>
          <a:off x="2957674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6</xdr:row>
      <xdr:rowOff>19050</xdr:rowOff>
    </xdr:from>
    <xdr:to>
      <xdr:col>37</xdr:col>
      <xdr:colOff>1003840</xdr:colOff>
      <xdr:row>6</xdr:row>
      <xdr:rowOff>64770</xdr:rowOff>
    </xdr:to>
    <xdr:cxnSp macro="">
      <xdr:nvCxnSpPr>
        <xdr:cNvPr id="15536" name="Connecteur droit 15535"/>
        <xdr:cNvCxnSpPr/>
      </xdr:nvCxnSpPr>
      <xdr:spPr>
        <a:xfrm>
          <a:off x="29616940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6</xdr:row>
      <xdr:rowOff>19050</xdr:rowOff>
    </xdr:from>
    <xdr:to>
      <xdr:col>37</xdr:col>
      <xdr:colOff>1044035</xdr:colOff>
      <xdr:row>6</xdr:row>
      <xdr:rowOff>34290</xdr:rowOff>
    </xdr:to>
    <xdr:cxnSp macro="">
      <xdr:nvCxnSpPr>
        <xdr:cNvPr id="15537" name="Connecteur droit 15536"/>
        <xdr:cNvCxnSpPr/>
      </xdr:nvCxnSpPr>
      <xdr:spPr>
        <a:xfrm>
          <a:off x="296571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6</xdr:row>
      <xdr:rowOff>19050</xdr:rowOff>
    </xdr:from>
    <xdr:to>
      <xdr:col>37</xdr:col>
      <xdr:colOff>1084231</xdr:colOff>
      <xdr:row>6</xdr:row>
      <xdr:rowOff>34290</xdr:rowOff>
    </xdr:to>
    <xdr:cxnSp macro="">
      <xdr:nvCxnSpPr>
        <xdr:cNvPr id="15538" name="Connecteur droit 15537"/>
        <xdr:cNvCxnSpPr/>
      </xdr:nvCxnSpPr>
      <xdr:spPr>
        <a:xfrm>
          <a:off x="296973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6</xdr:row>
      <xdr:rowOff>19050</xdr:rowOff>
    </xdr:from>
    <xdr:to>
      <xdr:col>37</xdr:col>
      <xdr:colOff>1124427</xdr:colOff>
      <xdr:row>6</xdr:row>
      <xdr:rowOff>34290</xdr:rowOff>
    </xdr:to>
    <xdr:cxnSp macro="">
      <xdr:nvCxnSpPr>
        <xdr:cNvPr id="15539" name="Connecteur droit 15538"/>
        <xdr:cNvCxnSpPr/>
      </xdr:nvCxnSpPr>
      <xdr:spPr>
        <a:xfrm>
          <a:off x="2973752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6</xdr:row>
      <xdr:rowOff>19050</xdr:rowOff>
    </xdr:from>
    <xdr:to>
      <xdr:col>37</xdr:col>
      <xdr:colOff>1164620</xdr:colOff>
      <xdr:row>6</xdr:row>
      <xdr:rowOff>34290</xdr:rowOff>
    </xdr:to>
    <xdr:cxnSp macro="">
      <xdr:nvCxnSpPr>
        <xdr:cNvPr id="15540" name="Connecteur droit 15539"/>
        <xdr:cNvCxnSpPr/>
      </xdr:nvCxnSpPr>
      <xdr:spPr>
        <a:xfrm>
          <a:off x="2977772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6</xdr:row>
      <xdr:rowOff>19050</xdr:rowOff>
    </xdr:from>
    <xdr:to>
      <xdr:col>37</xdr:col>
      <xdr:colOff>1204816</xdr:colOff>
      <xdr:row>6</xdr:row>
      <xdr:rowOff>49530</xdr:rowOff>
    </xdr:to>
    <xdr:cxnSp macro="">
      <xdr:nvCxnSpPr>
        <xdr:cNvPr id="15541" name="Connecteur droit 15540"/>
        <xdr:cNvCxnSpPr/>
      </xdr:nvCxnSpPr>
      <xdr:spPr>
        <a:xfrm>
          <a:off x="29817916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6</xdr:row>
      <xdr:rowOff>19050</xdr:rowOff>
    </xdr:from>
    <xdr:to>
      <xdr:col>37</xdr:col>
      <xdr:colOff>1245012</xdr:colOff>
      <xdr:row>6</xdr:row>
      <xdr:rowOff>34290</xdr:rowOff>
    </xdr:to>
    <xdr:cxnSp macro="">
      <xdr:nvCxnSpPr>
        <xdr:cNvPr id="15542" name="Connecteur droit 15541"/>
        <xdr:cNvCxnSpPr/>
      </xdr:nvCxnSpPr>
      <xdr:spPr>
        <a:xfrm>
          <a:off x="2985811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6</xdr:row>
      <xdr:rowOff>19050</xdr:rowOff>
    </xdr:from>
    <xdr:to>
      <xdr:col>37</xdr:col>
      <xdr:colOff>1285208</xdr:colOff>
      <xdr:row>6</xdr:row>
      <xdr:rowOff>34290</xdr:rowOff>
    </xdr:to>
    <xdr:cxnSp macro="">
      <xdr:nvCxnSpPr>
        <xdr:cNvPr id="15543" name="Connecteur droit 15542"/>
        <xdr:cNvCxnSpPr/>
      </xdr:nvCxnSpPr>
      <xdr:spPr>
        <a:xfrm>
          <a:off x="2989830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6</xdr:row>
      <xdr:rowOff>19050</xdr:rowOff>
    </xdr:from>
    <xdr:to>
      <xdr:col>37</xdr:col>
      <xdr:colOff>1325404</xdr:colOff>
      <xdr:row>6</xdr:row>
      <xdr:rowOff>34290</xdr:rowOff>
    </xdr:to>
    <xdr:cxnSp macro="">
      <xdr:nvCxnSpPr>
        <xdr:cNvPr id="15544" name="Connecteur droit 15543"/>
        <xdr:cNvCxnSpPr/>
      </xdr:nvCxnSpPr>
      <xdr:spPr>
        <a:xfrm>
          <a:off x="2993850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6</xdr:row>
      <xdr:rowOff>19050</xdr:rowOff>
    </xdr:from>
    <xdr:to>
      <xdr:col>37</xdr:col>
      <xdr:colOff>1365600</xdr:colOff>
      <xdr:row>6</xdr:row>
      <xdr:rowOff>34290</xdr:rowOff>
    </xdr:to>
    <xdr:cxnSp macro="">
      <xdr:nvCxnSpPr>
        <xdr:cNvPr id="15545" name="Connecteur droit 15544"/>
        <xdr:cNvCxnSpPr/>
      </xdr:nvCxnSpPr>
      <xdr:spPr>
        <a:xfrm>
          <a:off x="29978700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6</xdr:row>
      <xdr:rowOff>19050</xdr:rowOff>
    </xdr:from>
    <xdr:to>
      <xdr:col>37</xdr:col>
      <xdr:colOff>1405793</xdr:colOff>
      <xdr:row>6</xdr:row>
      <xdr:rowOff>49530</xdr:rowOff>
    </xdr:to>
    <xdr:cxnSp macro="">
      <xdr:nvCxnSpPr>
        <xdr:cNvPr id="15546" name="Connecteur droit 15545"/>
        <xdr:cNvCxnSpPr/>
      </xdr:nvCxnSpPr>
      <xdr:spPr>
        <a:xfrm>
          <a:off x="3001889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6</xdr:row>
      <xdr:rowOff>19050</xdr:rowOff>
    </xdr:from>
    <xdr:to>
      <xdr:col>37</xdr:col>
      <xdr:colOff>1445989</xdr:colOff>
      <xdr:row>6</xdr:row>
      <xdr:rowOff>34290</xdr:rowOff>
    </xdr:to>
    <xdr:cxnSp macro="">
      <xdr:nvCxnSpPr>
        <xdr:cNvPr id="15547" name="Connecteur droit 15546"/>
        <xdr:cNvCxnSpPr/>
      </xdr:nvCxnSpPr>
      <xdr:spPr>
        <a:xfrm>
          <a:off x="3005908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6</xdr:row>
      <xdr:rowOff>19050</xdr:rowOff>
    </xdr:from>
    <xdr:to>
      <xdr:col>37</xdr:col>
      <xdr:colOff>1486185</xdr:colOff>
      <xdr:row>6</xdr:row>
      <xdr:rowOff>34290</xdr:rowOff>
    </xdr:to>
    <xdr:cxnSp macro="">
      <xdr:nvCxnSpPr>
        <xdr:cNvPr id="15548" name="Connecteur droit 15547"/>
        <xdr:cNvCxnSpPr/>
      </xdr:nvCxnSpPr>
      <xdr:spPr>
        <a:xfrm>
          <a:off x="3009928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6</xdr:row>
      <xdr:rowOff>19050</xdr:rowOff>
    </xdr:from>
    <xdr:to>
      <xdr:col>37</xdr:col>
      <xdr:colOff>1526381</xdr:colOff>
      <xdr:row>6</xdr:row>
      <xdr:rowOff>34290</xdr:rowOff>
    </xdr:to>
    <xdr:cxnSp macro="">
      <xdr:nvCxnSpPr>
        <xdr:cNvPr id="15549" name="Connecteur droit 15548"/>
        <xdr:cNvCxnSpPr/>
      </xdr:nvCxnSpPr>
      <xdr:spPr>
        <a:xfrm>
          <a:off x="3013948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6</xdr:row>
      <xdr:rowOff>19050</xdr:rowOff>
    </xdr:from>
    <xdr:to>
      <xdr:col>37</xdr:col>
      <xdr:colOff>1566577</xdr:colOff>
      <xdr:row>6</xdr:row>
      <xdr:rowOff>34290</xdr:rowOff>
    </xdr:to>
    <xdr:cxnSp macro="">
      <xdr:nvCxnSpPr>
        <xdr:cNvPr id="15550" name="Connecteur droit 15549"/>
        <xdr:cNvCxnSpPr/>
      </xdr:nvCxnSpPr>
      <xdr:spPr>
        <a:xfrm>
          <a:off x="30179677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6</xdr:row>
      <xdr:rowOff>19050</xdr:rowOff>
    </xdr:from>
    <xdr:to>
      <xdr:col>37</xdr:col>
      <xdr:colOff>1606773</xdr:colOff>
      <xdr:row>6</xdr:row>
      <xdr:rowOff>49530</xdr:rowOff>
    </xdr:to>
    <xdr:cxnSp macro="">
      <xdr:nvCxnSpPr>
        <xdr:cNvPr id="15551" name="Connecteur droit 15550"/>
        <xdr:cNvCxnSpPr/>
      </xdr:nvCxnSpPr>
      <xdr:spPr>
        <a:xfrm>
          <a:off x="30219873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6</xdr:row>
      <xdr:rowOff>19050</xdr:rowOff>
    </xdr:from>
    <xdr:to>
      <xdr:col>37</xdr:col>
      <xdr:colOff>1646969</xdr:colOff>
      <xdr:row>6</xdr:row>
      <xdr:rowOff>34290</xdr:rowOff>
    </xdr:to>
    <xdr:cxnSp macro="">
      <xdr:nvCxnSpPr>
        <xdr:cNvPr id="15552" name="Connecteur droit 15551"/>
        <xdr:cNvCxnSpPr/>
      </xdr:nvCxnSpPr>
      <xdr:spPr>
        <a:xfrm>
          <a:off x="30260069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6</xdr:row>
      <xdr:rowOff>19050</xdr:rowOff>
    </xdr:from>
    <xdr:to>
      <xdr:col>37</xdr:col>
      <xdr:colOff>1687162</xdr:colOff>
      <xdr:row>6</xdr:row>
      <xdr:rowOff>34290</xdr:rowOff>
    </xdr:to>
    <xdr:cxnSp macro="">
      <xdr:nvCxnSpPr>
        <xdr:cNvPr id="15553" name="Connecteur droit 15552"/>
        <xdr:cNvCxnSpPr/>
      </xdr:nvCxnSpPr>
      <xdr:spPr>
        <a:xfrm>
          <a:off x="3030026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6</xdr:row>
      <xdr:rowOff>19050</xdr:rowOff>
    </xdr:from>
    <xdr:to>
      <xdr:col>37</xdr:col>
      <xdr:colOff>1727358</xdr:colOff>
      <xdr:row>6</xdr:row>
      <xdr:rowOff>34290</xdr:rowOff>
    </xdr:to>
    <xdr:cxnSp macro="">
      <xdr:nvCxnSpPr>
        <xdr:cNvPr id="15554" name="Connecteur droit 15553"/>
        <xdr:cNvCxnSpPr/>
      </xdr:nvCxnSpPr>
      <xdr:spPr>
        <a:xfrm>
          <a:off x="30340458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6</xdr:row>
      <xdr:rowOff>19050</xdr:rowOff>
    </xdr:from>
    <xdr:to>
      <xdr:col>37</xdr:col>
      <xdr:colOff>1767554</xdr:colOff>
      <xdr:row>6</xdr:row>
      <xdr:rowOff>34290</xdr:rowOff>
    </xdr:to>
    <xdr:cxnSp macro="">
      <xdr:nvCxnSpPr>
        <xdr:cNvPr id="15555" name="Connecteur droit 15554"/>
        <xdr:cNvCxnSpPr/>
      </xdr:nvCxnSpPr>
      <xdr:spPr>
        <a:xfrm>
          <a:off x="30380654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6</xdr:row>
      <xdr:rowOff>19050</xdr:rowOff>
    </xdr:from>
    <xdr:to>
      <xdr:col>37</xdr:col>
      <xdr:colOff>1807750</xdr:colOff>
      <xdr:row>6</xdr:row>
      <xdr:rowOff>49530</xdr:rowOff>
    </xdr:to>
    <xdr:cxnSp macro="">
      <xdr:nvCxnSpPr>
        <xdr:cNvPr id="15556" name="Connecteur droit 15555"/>
        <xdr:cNvCxnSpPr/>
      </xdr:nvCxnSpPr>
      <xdr:spPr>
        <a:xfrm>
          <a:off x="30420850" y="11620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6</xdr:row>
      <xdr:rowOff>19050</xdr:rowOff>
    </xdr:from>
    <xdr:to>
      <xdr:col>37</xdr:col>
      <xdr:colOff>1847946</xdr:colOff>
      <xdr:row>6</xdr:row>
      <xdr:rowOff>34290</xdr:rowOff>
    </xdr:to>
    <xdr:cxnSp macro="">
      <xdr:nvCxnSpPr>
        <xdr:cNvPr id="15557" name="Connecteur droit 15556"/>
        <xdr:cNvCxnSpPr/>
      </xdr:nvCxnSpPr>
      <xdr:spPr>
        <a:xfrm>
          <a:off x="30461046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6</xdr:row>
      <xdr:rowOff>19050</xdr:rowOff>
    </xdr:from>
    <xdr:to>
      <xdr:col>37</xdr:col>
      <xdr:colOff>1888142</xdr:colOff>
      <xdr:row>6</xdr:row>
      <xdr:rowOff>34290</xdr:rowOff>
    </xdr:to>
    <xdr:cxnSp macro="">
      <xdr:nvCxnSpPr>
        <xdr:cNvPr id="15558" name="Connecteur droit 15557"/>
        <xdr:cNvCxnSpPr/>
      </xdr:nvCxnSpPr>
      <xdr:spPr>
        <a:xfrm>
          <a:off x="30501242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6</xdr:row>
      <xdr:rowOff>19050</xdr:rowOff>
    </xdr:from>
    <xdr:to>
      <xdr:col>37</xdr:col>
      <xdr:colOff>1928335</xdr:colOff>
      <xdr:row>6</xdr:row>
      <xdr:rowOff>34290</xdr:rowOff>
    </xdr:to>
    <xdr:cxnSp macro="">
      <xdr:nvCxnSpPr>
        <xdr:cNvPr id="15559" name="Connecteur droit 15558"/>
        <xdr:cNvCxnSpPr/>
      </xdr:nvCxnSpPr>
      <xdr:spPr>
        <a:xfrm>
          <a:off x="30541435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6</xdr:row>
      <xdr:rowOff>19050</xdr:rowOff>
    </xdr:from>
    <xdr:to>
      <xdr:col>37</xdr:col>
      <xdr:colOff>1968531</xdr:colOff>
      <xdr:row>6</xdr:row>
      <xdr:rowOff>34290</xdr:rowOff>
    </xdr:to>
    <xdr:cxnSp macro="">
      <xdr:nvCxnSpPr>
        <xdr:cNvPr id="15560" name="Connecteur droit 15559"/>
        <xdr:cNvCxnSpPr/>
      </xdr:nvCxnSpPr>
      <xdr:spPr>
        <a:xfrm>
          <a:off x="30581631" y="11620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6</xdr:row>
      <xdr:rowOff>19050</xdr:rowOff>
    </xdr:from>
    <xdr:to>
      <xdr:col>37</xdr:col>
      <xdr:colOff>2008727</xdr:colOff>
      <xdr:row>6</xdr:row>
      <xdr:rowOff>64770</xdr:rowOff>
    </xdr:to>
    <xdr:cxnSp macro="">
      <xdr:nvCxnSpPr>
        <xdr:cNvPr id="15561" name="Connecteur droit 15560"/>
        <xdr:cNvCxnSpPr/>
      </xdr:nvCxnSpPr>
      <xdr:spPr>
        <a:xfrm>
          <a:off x="30621827" y="11620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2008727</xdr:colOff>
      <xdr:row>6</xdr:row>
      <xdr:rowOff>19050</xdr:rowOff>
    </xdr:to>
    <xdr:cxnSp macro="">
      <xdr:nvCxnSpPr>
        <xdr:cNvPr id="15562" name="Connecteur droit 15561"/>
        <xdr:cNvCxnSpPr/>
      </xdr:nvCxnSpPr>
      <xdr:spPr>
        <a:xfrm>
          <a:off x="28652248" y="11620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6</xdr:row>
      <xdr:rowOff>19050</xdr:rowOff>
    </xdr:from>
    <xdr:to>
      <xdr:col>37</xdr:col>
      <xdr:colOff>39148</xdr:colOff>
      <xdr:row>6</xdr:row>
      <xdr:rowOff>49530</xdr:rowOff>
    </xdr:to>
    <xdr:cxnSp macro="">
      <xdr:nvCxnSpPr>
        <xdr:cNvPr id="15563" name="Connecteur droit 15562"/>
        <xdr:cNvCxnSpPr/>
      </xdr:nvCxnSpPr>
      <xdr:spPr>
        <a:xfrm>
          <a:off x="28652248" y="11620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34290</xdr:rowOff>
    </xdr:to>
    <xdr:cxnSp macro="">
      <xdr:nvCxnSpPr>
        <xdr:cNvPr id="15565" name="Connecteur droit 15564"/>
        <xdr:cNvCxnSpPr/>
      </xdr:nvCxnSpPr>
      <xdr:spPr>
        <a:xfrm>
          <a:off x="286522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79344</xdr:colOff>
      <xdr:row>3</xdr:row>
      <xdr:rowOff>19050</xdr:rowOff>
    </xdr:from>
    <xdr:to>
      <xdr:col>37</xdr:col>
      <xdr:colOff>79344</xdr:colOff>
      <xdr:row>3</xdr:row>
      <xdr:rowOff>34290</xdr:rowOff>
    </xdr:to>
    <xdr:cxnSp macro="">
      <xdr:nvCxnSpPr>
        <xdr:cNvPr id="15566" name="Connecteur droit 15565"/>
        <xdr:cNvCxnSpPr/>
      </xdr:nvCxnSpPr>
      <xdr:spPr>
        <a:xfrm>
          <a:off x="286924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119540</xdr:colOff>
      <xdr:row>3</xdr:row>
      <xdr:rowOff>19050</xdr:rowOff>
    </xdr:from>
    <xdr:to>
      <xdr:col>37</xdr:col>
      <xdr:colOff>119540</xdr:colOff>
      <xdr:row>3</xdr:row>
      <xdr:rowOff>34290</xdr:rowOff>
    </xdr:to>
    <xdr:cxnSp macro="">
      <xdr:nvCxnSpPr>
        <xdr:cNvPr id="15567" name="Connecteur droit 15566"/>
        <xdr:cNvCxnSpPr/>
      </xdr:nvCxnSpPr>
      <xdr:spPr>
        <a:xfrm>
          <a:off x="2873264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159733</xdr:colOff>
      <xdr:row>3</xdr:row>
      <xdr:rowOff>19050</xdr:rowOff>
    </xdr:from>
    <xdr:to>
      <xdr:col>37</xdr:col>
      <xdr:colOff>159733</xdr:colOff>
      <xdr:row>3</xdr:row>
      <xdr:rowOff>34290</xdr:rowOff>
    </xdr:to>
    <xdr:cxnSp macro="">
      <xdr:nvCxnSpPr>
        <xdr:cNvPr id="15568" name="Connecteur droit 15567"/>
        <xdr:cNvCxnSpPr/>
      </xdr:nvCxnSpPr>
      <xdr:spPr>
        <a:xfrm>
          <a:off x="2877283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199929</xdr:colOff>
      <xdr:row>3</xdr:row>
      <xdr:rowOff>19050</xdr:rowOff>
    </xdr:from>
    <xdr:to>
      <xdr:col>37</xdr:col>
      <xdr:colOff>199929</xdr:colOff>
      <xdr:row>3</xdr:row>
      <xdr:rowOff>49530</xdr:rowOff>
    </xdr:to>
    <xdr:cxnSp macro="">
      <xdr:nvCxnSpPr>
        <xdr:cNvPr id="15569" name="Connecteur droit 15568"/>
        <xdr:cNvCxnSpPr/>
      </xdr:nvCxnSpPr>
      <xdr:spPr>
        <a:xfrm>
          <a:off x="28813029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240125</xdr:colOff>
      <xdr:row>3</xdr:row>
      <xdr:rowOff>19050</xdr:rowOff>
    </xdr:from>
    <xdr:to>
      <xdr:col>37</xdr:col>
      <xdr:colOff>240125</xdr:colOff>
      <xdr:row>3</xdr:row>
      <xdr:rowOff>34290</xdr:rowOff>
    </xdr:to>
    <xdr:cxnSp macro="">
      <xdr:nvCxnSpPr>
        <xdr:cNvPr id="15570" name="Connecteur droit 15569"/>
        <xdr:cNvCxnSpPr/>
      </xdr:nvCxnSpPr>
      <xdr:spPr>
        <a:xfrm>
          <a:off x="2885322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280321</xdr:colOff>
      <xdr:row>3</xdr:row>
      <xdr:rowOff>19050</xdr:rowOff>
    </xdr:from>
    <xdr:to>
      <xdr:col>37</xdr:col>
      <xdr:colOff>280321</xdr:colOff>
      <xdr:row>3</xdr:row>
      <xdr:rowOff>34290</xdr:rowOff>
    </xdr:to>
    <xdr:cxnSp macro="">
      <xdr:nvCxnSpPr>
        <xdr:cNvPr id="15571" name="Connecteur droit 15570"/>
        <xdr:cNvCxnSpPr/>
      </xdr:nvCxnSpPr>
      <xdr:spPr>
        <a:xfrm>
          <a:off x="2889342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320517</xdr:colOff>
      <xdr:row>3</xdr:row>
      <xdr:rowOff>19050</xdr:rowOff>
    </xdr:from>
    <xdr:to>
      <xdr:col>37</xdr:col>
      <xdr:colOff>320517</xdr:colOff>
      <xdr:row>3</xdr:row>
      <xdr:rowOff>34290</xdr:rowOff>
    </xdr:to>
    <xdr:cxnSp macro="">
      <xdr:nvCxnSpPr>
        <xdr:cNvPr id="15572" name="Connecteur droit 15571"/>
        <xdr:cNvCxnSpPr/>
      </xdr:nvCxnSpPr>
      <xdr:spPr>
        <a:xfrm>
          <a:off x="2893361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360713</xdr:colOff>
      <xdr:row>3</xdr:row>
      <xdr:rowOff>19050</xdr:rowOff>
    </xdr:from>
    <xdr:to>
      <xdr:col>37</xdr:col>
      <xdr:colOff>360713</xdr:colOff>
      <xdr:row>3</xdr:row>
      <xdr:rowOff>34290</xdr:rowOff>
    </xdr:to>
    <xdr:cxnSp macro="">
      <xdr:nvCxnSpPr>
        <xdr:cNvPr id="15573" name="Connecteur droit 15572"/>
        <xdr:cNvCxnSpPr/>
      </xdr:nvCxnSpPr>
      <xdr:spPr>
        <a:xfrm>
          <a:off x="28973813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400906</xdr:colOff>
      <xdr:row>3</xdr:row>
      <xdr:rowOff>19050</xdr:rowOff>
    </xdr:from>
    <xdr:to>
      <xdr:col>37</xdr:col>
      <xdr:colOff>400906</xdr:colOff>
      <xdr:row>3</xdr:row>
      <xdr:rowOff>49530</xdr:rowOff>
    </xdr:to>
    <xdr:cxnSp macro="">
      <xdr:nvCxnSpPr>
        <xdr:cNvPr id="15574" name="Connecteur droit 15573"/>
        <xdr:cNvCxnSpPr/>
      </xdr:nvCxnSpPr>
      <xdr:spPr>
        <a:xfrm>
          <a:off x="2901400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441102</xdr:colOff>
      <xdr:row>3</xdr:row>
      <xdr:rowOff>19050</xdr:rowOff>
    </xdr:from>
    <xdr:to>
      <xdr:col>37</xdr:col>
      <xdr:colOff>441102</xdr:colOff>
      <xdr:row>3</xdr:row>
      <xdr:rowOff>34290</xdr:rowOff>
    </xdr:to>
    <xdr:cxnSp macro="">
      <xdr:nvCxnSpPr>
        <xdr:cNvPr id="15575" name="Connecteur droit 15574"/>
        <xdr:cNvCxnSpPr/>
      </xdr:nvCxnSpPr>
      <xdr:spPr>
        <a:xfrm>
          <a:off x="2905420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481298</xdr:colOff>
      <xdr:row>3</xdr:row>
      <xdr:rowOff>19050</xdr:rowOff>
    </xdr:from>
    <xdr:to>
      <xdr:col>37</xdr:col>
      <xdr:colOff>481298</xdr:colOff>
      <xdr:row>3</xdr:row>
      <xdr:rowOff>34290</xdr:rowOff>
    </xdr:to>
    <xdr:cxnSp macro="">
      <xdr:nvCxnSpPr>
        <xdr:cNvPr id="15576" name="Connecteur droit 15575"/>
        <xdr:cNvCxnSpPr/>
      </xdr:nvCxnSpPr>
      <xdr:spPr>
        <a:xfrm>
          <a:off x="2909439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521494</xdr:colOff>
      <xdr:row>3</xdr:row>
      <xdr:rowOff>19050</xdr:rowOff>
    </xdr:from>
    <xdr:to>
      <xdr:col>37</xdr:col>
      <xdr:colOff>521494</xdr:colOff>
      <xdr:row>3</xdr:row>
      <xdr:rowOff>34290</xdr:rowOff>
    </xdr:to>
    <xdr:cxnSp macro="">
      <xdr:nvCxnSpPr>
        <xdr:cNvPr id="15577" name="Connecteur droit 15576"/>
        <xdr:cNvCxnSpPr/>
      </xdr:nvCxnSpPr>
      <xdr:spPr>
        <a:xfrm>
          <a:off x="2913459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561690</xdr:colOff>
      <xdr:row>3</xdr:row>
      <xdr:rowOff>19050</xdr:rowOff>
    </xdr:from>
    <xdr:to>
      <xdr:col>37</xdr:col>
      <xdr:colOff>561690</xdr:colOff>
      <xdr:row>3</xdr:row>
      <xdr:rowOff>34290</xdr:rowOff>
    </xdr:to>
    <xdr:cxnSp macro="">
      <xdr:nvCxnSpPr>
        <xdr:cNvPr id="15578" name="Connecteur droit 15577"/>
        <xdr:cNvCxnSpPr/>
      </xdr:nvCxnSpPr>
      <xdr:spPr>
        <a:xfrm>
          <a:off x="2917479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601886</xdr:colOff>
      <xdr:row>3</xdr:row>
      <xdr:rowOff>19050</xdr:rowOff>
    </xdr:from>
    <xdr:to>
      <xdr:col>37</xdr:col>
      <xdr:colOff>601886</xdr:colOff>
      <xdr:row>3</xdr:row>
      <xdr:rowOff>49530</xdr:rowOff>
    </xdr:to>
    <xdr:cxnSp macro="">
      <xdr:nvCxnSpPr>
        <xdr:cNvPr id="15579" name="Connecteur droit 15578"/>
        <xdr:cNvCxnSpPr/>
      </xdr:nvCxnSpPr>
      <xdr:spPr>
        <a:xfrm>
          <a:off x="2921498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642082</xdr:colOff>
      <xdr:row>3</xdr:row>
      <xdr:rowOff>19050</xdr:rowOff>
    </xdr:from>
    <xdr:to>
      <xdr:col>37</xdr:col>
      <xdr:colOff>642082</xdr:colOff>
      <xdr:row>3</xdr:row>
      <xdr:rowOff>34290</xdr:rowOff>
    </xdr:to>
    <xdr:cxnSp macro="">
      <xdr:nvCxnSpPr>
        <xdr:cNvPr id="15580" name="Connecteur droit 15579"/>
        <xdr:cNvCxnSpPr/>
      </xdr:nvCxnSpPr>
      <xdr:spPr>
        <a:xfrm>
          <a:off x="2925518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682275</xdr:colOff>
      <xdr:row>3</xdr:row>
      <xdr:rowOff>19050</xdr:rowOff>
    </xdr:from>
    <xdr:to>
      <xdr:col>37</xdr:col>
      <xdr:colOff>682275</xdr:colOff>
      <xdr:row>3</xdr:row>
      <xdr:rowOff>34290</xdr:rowOff>
    </xdr:to>
    <xdr:cxnSp macro="">
      <xdr:nvCxnSpPr>
        <xdr:cNvPr id="15581" name="Connecteur droit 15580"/>
        <xdr:cNvCxnSpPr/>
      </xdr:nvCxnSpPr>
      <xdr:spPr>
        <a:xfrm>
          <a:off x="2929537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722471</xdr:colOff>
      <xdr:row>3</xdr:row>
      <xdr:rowOff>19050</xdr:rowOff>
    </xdr:from>
    <xdr:to>
      <xdr:col>37</xdr:col>
      <xdr:colOff>722471</xdr:colOff>
      <xdr:row>3</xdr:row>
      <xdr:rowOff>34290</xdr:rowOff>
    </xdr:to>
    <xdr:cxnSp macro="">
      <xdr:nvCxnSpPr>
        <xdr:cNvPr id="15582" name="Connecteur droit 15581"/>
        <xdr:cNvCxnSpPr/>
      </xdr:nvCxnSpPr>
      <xdr:spPr>
        <a:xfrm>
          <a:off x="2933557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762667</xdr:colOff>
      <xdr:row>3</xdr:row>
      <xdr:rowOff>19050</xdr:rowOff>
    </xdr:from>
    <xdr:to>
      <xdr:col>37</xdr:col>
      <xdr:colOff>762667</xdr:colOff>
      <xdr:row>3</xdr:row>
      <xdr:rowOff>34290</xdr:rowOff>
    </xdr:to>
    <xdr:cxnSp macro="">
      <xdr:nvCxnSpPr>
        <xdr:cNvPr id="15583" name="Connecteur droit 15582"/>
        <xdr:cNvCxnSpPr/>
      </xdr:nvCxnSpPr>
      <xdr:spPr>
        <a:xfrm>
          <a:off x="2937576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802863</xdr:colOff>
      <xdr:row>3</xdr:row>
      <xdr:rowOff>19050</xdr:rowOff>
    </xdr:from>
    <xdr:to>
      <xdr:col>37</xdr:col>
      <xdr:colOff>802863</xdr:colOff>
      <xdr:row>3</xdr:row>
      <xdr:rowOff>49530</xdr:rowOff>
    </xdr:to>
    <xdr:cxnSp macro="">
      <xdr:nvCxnSpPr>
        <xdr:cNvPr id="15584" name="Connecteur droit 15583"/>
        <xdr:cNvCxnSpPr/>
      </xdr:nvCxnSpPr>
      <xdr:spPr>
        <a:xfrm>
          <a:off x="2941596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843059</xdr:colOff>
      <xdr:row>3</xdr:row>
      <xdr:rowOff>19050</xdr:rowOff>
    </xdr:from>
    <xdr:to>
      <xdr:col>37</xdr:col>
      <xdr:colOff>843059</xdr:colOff>
      <xdr:row>3</xdr:row>
      <xdr:rowOff>34290</xdr:rowOff>
    </xdr:to>
    <xdr:cxnSp macro="">
      <xdr:nvCxnSpPr>
        <xdr:cNvPr id="15585" name="Connecteur droit 15584"/>
        <xdr:cNvCxnSpPr/>
      </xdr:nvCxnSpPr>
      <xdr:spPr>
        <a:xfrm>
          <a:off x="2945615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883255</xdr:colOff>
      <xdr:row>3</xdr:row>
      <xdr:rowOff>19050</xdr:rowOff>
    </xdr:from>
    <xdr:to>
      <xdr:col>37</xdr:col>
      <xdr:colOff>883255</xdr:colOff>
      <xdr:row>3</xdr:row>
      <xdr:rowOff>34290</xdr:rowOff>
    </xdr:to>
    <xdr:cxnSp macro="">
      <xdr:nvCxnSpPr>
        <xdr:cNvPr id="15586" name="Connecteur droit 15585"/>
        <xdr:cNvCxnSpPr/>
      </xdr:nvCxnSpPr>
      <xdr:spPr>
        <a:xfrm>
          <a:off x="2949635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923448</xdr:colOff>
      <xdr:row>3</xdr:row>
      <xdr:rowOff>19050</xdr:rowOff>
    </xdr:from>
    <xdr:to>
      <xdr:col>37</xdr:col>
      <xdr:colOff>923448</xdr:colOff>
      <xdr:row>3</xdr:row>
      <xdr:rowOff>34290</xdr:rowOff>
    </xdr:to>
    <xdr:cxnSp macro="">
      <xdr:nvCxnSpPr>
        <xdr:cNvPr id="15587" name="Connecteur droit 15586"/>
        <xdr:cNvCxnSpPr/>
      </xdr:nvCxnSpPr>
      <xdr:spPr>
        <a:xfrm>
          <a:off x="2953654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963644</xdr:colOff>
      <xdr:row>3</xdr:row>
      <xdr:rowOff>19050</xdr:rowOff>
    </xdr:from>
    <xdr:to>
      <xdr:col>37</xdr:col>
      <xdr:colOff>963644</xdr:colOff>
      <xdr:row>3</xdr:row>
      <xdr:rowOff>34290</xdr:rowOff>
    </xdr:to>
    <xdr:cxnSp macro="">
      <xdr:nvCxnSpPr>
        <xdr:cNvPr id="15588" name="Connecteur droit 15587"/>
        <xdr:cNvCxnSpPr/>
      </xdr:nvCxnSpPr>
      <xdr:spPr>
        <a:xfrm>
          <a:off x="2957674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1003840</xdr:colOff>
      <xdr:row>3</xdr:row>
      <xdr:rowOff>19050</xdr:rowOff>
    </xdr:from>
    <xdr:to>
      <xdr:col>37</xdr:col>
      <xdr:colOff>1003840</xdr:colOff>
      <xdr:row>3</xdr:row>
      <xdr:rowOff>64770</xdr:rowOff>
    </xdr:to>
    <xdr:cxnSp macro="">
      <xdr:nvCxnSpPr>
        <xdr:cNvPr id="15589" name="Connecteur droit 15588"/>
        <xdr:cNvCxnSpPr/>
      </xdr:nvCxnSpPr>
      <xdr:spPr>
        <a:xfrm>
          <a:off x="29616940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1044035</xdr:colOff>
      <xdr:row>3</xdr:row>
      <xdr:rowOff>19050</xdr:rowOff>
    </xdr:from>
    <xdr:to>
      <xdr:col>37</xdr:col>
      <xdr:colOff>1044035</xdr:colOff>
      <xdr:row>3</xdr:row>
      <xdr:rowOff>34290</xdr:rowOff>
    </xdr:to>
    <xdr:cxnSp macro="">
      <xdr:nvCxnSpPr>
        <xdr:cNvPr id="15590" name="Connecteur droit 15589"/>
        <xdr:cNvCxnSpPr/>
      </xdr:nvCxnSpPr>
      <xdr:spPr>
        <a:xfrm>
          <a:off x="296571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1084231</xdr:colOff>
      <xdr:row>3</xdr:row>
      <xdr:rowOff>19050</xdr:rowOff>
    </xdr:from>
    <xdr:to>
      <xdr:col>37</xdr:col>
      <xdr:colOff>1084231</xdr:colOff>
      <xdr:row>3</xdr:row>
      <xdr:rowOff>34290</xdr:rowOff>
    </xdr:to>
    <xdr:cxnSp macro="">
      <xdr:nvCxnSpPr>
        <xdr:cNvPr id="15591" name="Connecteur droit 15590"/>
        <xdr:cNvCxnSpPr/>
      </xdr:nvCxnSpPr>
      <xdr:spPr>
        <a:xfrm>
          <a:off x="296973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1124427</xdr:colOff>
      <xdr:row>3</xdr:row>
      <xdr:rowOff>19050</xdr:rowOff>
    </xdr:from>
    <xdr:to>
      <xdr:col>37</xdr:col>
      <xdr:colOff>1124427</xdr:colOff>
      <xdr:row>3</xdr:row>
      <xdr:rowOff>34290</xdr:rowOff>
    </xdr:to>
    <xdr:cxnSp macro="">
      <xdr:nvCxnSpPr>
        <xdr:cNvPr id="15592" name="Connecteur droit 15591"/>
        <xdr:cNvCxnSpPr/>
      </xdr:nvCxnSpPr>
      <xdr:spPr>
        <a:xfrm>
          <a:off x="2973752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1164620</xdr:colOff>
      <xdr:row>3</xdr:row>
      <xdr:rowOff>19050</xdr:rowOff>
    </xdr:from>
    <xdr:to>
      <xdr:col>37</xdr:col>
      <xdr:colOff>1164620</xdr:colOff>
      <xdr:row>3</xdr:row>
      <xdr:rowOff>34290</xdr:rowOff>
    </xdr:to>
    <xdr:cxnSp macro="">
      <xdr:nvCxnSpPr>
        <xdr:cNvPr id="15593" name="Connecteur droit 15592"/>
        <xdr:cNvCxnSpPr/>
      </xdr:nvCxnSpPr>
      <xdr:spPr>
        <a:xfrm>
          <a:off x="2977772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1204816</xdr:colOff>
      <xdr:row>3</xdr:row>
      <xdr:rowOff>19050</xdr:rowOff>
    </xdr:from>
    <xdr:to>
      <xdr:col>37</xdr:col>
      <xdr:colOff>1204816</xdr:colOff>
      <xdr:row>3</xdr:row>
      <xdr:rowOff>49530</xdr:rowOff>
    </xdr:to>
    <xdr:cxnSp macro="">
      <xdr:nvCxnSpPr>
        <xdr:cNvPr id="15594" name="Connecteur droit 15593"/>
        <xdr:cNvCxnSpPr/>
      </xdr:nvCxnSpPr>
      <xdr:spPr>
        <a:xfrm>
          <a:off x="29817916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1245012</xdr:colOff>
      <xdr:row>3</xdr:row>
      <xdr:rowOff>19050</xdr:rowOff>
    </xdr:from>
    <xdr:to>
      <xdr:col>37</xdr:col>
      <xdr:colOff>1245012</xdr:colOff>
      <xdr:row>3</xdr:row>
      <xdr:rowOff>34290</xdr:rowOff>
    </xdr:to>
    <xdr:cxnSp macro="">
      <xdr:nvCxnSpPr>
        <xdr:cNvPr id="15595" name="Connecteur droit 15594"/>
        <xdr:cNvCxnSpPr/>
      </xdr:nvCxnSpPr>
      <xdr:spPr>
        <a:xfrm>
          <a:off x="2985811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1285208</xdr:colOff>
      <xdr:row>3</xdr:row>
      <xdr:rowOff>19050</xdr:rowOff>
    </xdr:from>
    <xdr:to>
      <xdr:col>37</xdr:col>
      <xdr:colOff>1285208</xdr:colOff>
      <xdr:row>3</xdr:row>
      <xdr:rowOff>34290</xdr:rowOff>
    </xdr:to>
    <xdr:cxnSp macro="">
      <xdr:nvCxnSpPr>
        <xdr:cNvPr id="15596" name="Connecteur droit 15595"/>
        <xdr:cNvCxnSpPr/>
      </xdr:nvCxnSpPr>
      <xdr:spPr>
        <a:xfrm>
          <a:off x="2989830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1325404</xdr:colOff>
      <xdr:row>3</xdr:row>
      <xdr:rowOff>19050</xdr:rowOff>
    </xdr:from>
    <xdr:to>
      <xdr:col>37</xdr:col>
      <xdr:colOff>1325404</xdr:colOff>
      <xdr:row>3</xdr:row>
      <xdr:rowOff>34290</xdr:rowOff>
    </xdr:to>
    <xdr:cxnSp macro="">
      <xdr:nvCxnSpPr>
        <xdr:cNvPr id="15597" name="Connecteur droit 15596"/>
        <xdr:cNvCxnSpPr/>
      </xdr:nvCxnSpPr>
      <xdr:spPr>
        <a:xfrm>
          <a:off x="2993850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1365600</xdr:colOff>
      <xdr:row>3</xdr:row>
      <xdr:rowOff>19050</xdr:rowOff>
    </xdr:from>
    <xdr:to>
      <xdr:col>37</xdr:col>
      <xdr:colOff>1365600</xdr:colOff>
      <xdr:row>3</xdr:row>
      <xdr:rowOff>34290</xdr:rowOff>
    </xdr:to>
    <xdr:cxnSp macro="">
      <xdr:nvCxnSpPr>
        <xdr:cNvPr id="15598" name="Connecteur droit 15597"/>
        <xdr:cNvCxnSpPr/>
      </xdr:nvCxnSpPr>
      <xdr:spPr>
        <a:xfrm>
          <a:off x="29978700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1405793</xdr:colOff>
      <xdr:row>3</xdr:row>
      <xdr:rowOff>19050</xdr:rowOff>
    </xdr:from>
    <xdr:to>
      <xdr:col>37</xdr:col>
      <xdr:colOff>1405793</xdr:colOff>
      <xdr:row>3</xdr:row>
      <xdr:rowOff>49530</xdr:rowOff>
    </xdr:to>
    <xdr:cxnSp macro="">
      <xdr:nvCxnSpPr>
        <xdr:cNvPr id="15599" name="Connecteur droit 15598"/>
        <xdr:cNvCxnSpPr/>
      </xdr:nvCxnSpPr>
      <xdr:spPr>
        <a:xfrm>
          <a:off x="3001889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1445989</xdr:colOff>
      <xdr:row>3</xdr:row>
      <xdr:rowOff>19050</xdr:rowOff>
    </xdr:from>
    <xdr:to>
      <xdr:col>37</xdr:col>
      <xdr:colOff>1445989</xdr:colOff>
      <xdr:row>3</xdr:row>
      <xdr:rowOff>34290</xdr:rowOff>
    </xdr:to>
    <xdr:cxnSp macro="">
      <xdr:nvCxnSpPr>
        <xdr:cNvPr id="15600" name="Connecteur droit 15599"/>
        <xdr:cNvCxnSpPr/>
      </xdr:nvCxnSpPr>
      <xdr:spPr>
        <a:xfrm>
          <a:off x="3005908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1486185</xdr:colOff>
      <xdr:row>3</xdr:row>
      <xdr:rowOff>19050</xdr:rowOff>
    </xdr:from>
    <xdr:to>
      <xdr:col>37</xdr:col>
      <xdr:colOff>1486185</xdr:colOff>
      <xdr:row>3</xdr:row>
      <xdr:rowOff>34290</xdr:rowOff>
    </xdr:to>
    <xdr:cxnSp macro="">
      <xdr:nvCxnSpPr>
        <xdr:cNvPr id="15601" name="Connecteur droit 15600"/>
        <xdr:cNvCxnSpPr/>
      </xdr:nvCxnSpPr>
      <xdr:spPr>
        <a:xfrm>
          <a:off x="3009928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1526381</xdr:colOff>
      <xdr:row>3</xdr:row>
      <xdr:rowOff>19050</xdr:rowOff>
    </xdr:from>
    <xdr:to>
      <xdr:col>37</xdr:col>
      <xdr:colOff>1526381</xdr:colOff>
      <xdr:row>3</xdr:row>
      <xdr:rowOff>34290</xdr:rowOff>
    </xdr:to>
    <xdr:cxnSp macro="">
      <xdr:nvCxnSpPr>
        <xdr:cNvPr id="15602" name="Connecteur droit 15601"/>
        <xdr:cNvCxnSpPr/>
      </xdr:nvCxnSpPr>
      <xdr:spPr>
        <a:xfrm>
          <a:off x="3013948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1566577</xdr:colOff>
      <xdr:row>3</xdr:row>
      <xdr:rowOff>19050</xdr:rowOff>
    </xdr:from>
    <xdr:to>
      <xdr:col>37</xdr:col>
      <xdr:colOff>1566577</xdr:colOff>
      <xdr:row>3</xdr:row>
      <xdr:rowOff>34290</xdr:rowOff>
    </xdr:to>
    <xdr:cxnSp macro="">
      <xdr:nvCxnSpPr>
        <xdr:cNvPr id="15603" name="Connecteur droit 15602"/>
        <xdr:cNvCxnSpPr/>
      </xdr:nvCxnSpPr>
      <xdr:spPr>
        <a:xfrm>
          <a:off x="30179677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1606773</xdr:colOff>
      <xdr:row>3</xdr:row>
      <xdr:rowOff>19050</xdr:rowOff>
    </xdr:from>
    <xdr:to>
      <xdr:col>37</xdr:col>
      <xdr:colOff>1606773</xdr:colOff>
      <xdr:row>3</xdr:row>
      <xdr:rowOff>49530</xdr:rowOff>
    </xdr:to>
    <xdr:cxnSp macro="">
      <xdr:nvCxnSpPr>
        <xdr:cNvPr id="15604" name="Connecteur droit 15603"/>
        <xdr:cNvCxnSpPr/>
      </xdr:nvCxnSpPr>
      <xdr:spPr>
        <a:xfrm>
          <a:off x="30219873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1646969</xdr:colOff>
      <xdr:row>3</xdr:row>
      <xdr:rowOff>19050</xdr:rowOff>
    </xdr:from>
    <xdr:to>
      <xdr:col>37</xdr:col>
      <xdr:colOff>1646969</xdr:colOff>
      <xdr:row>3</xdr:row>
      <xdr:rowOff>34290</xdr:rowOff>
    </xdr:to>
    <xdr:cxnSp macro="">
      <xdr:nvCxnSpPr>
        <xdr:cNvPr id="15605" name="Connecteur droit 15604"/>
        <xdr:cNvCxnSpPr/>
      </xdr:nvCxnSpPr>
      <xdr:spPr>
        <a:xfrm>
          <a:off x="30260069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1687162</xdr:colOff>
      <xdr:row>3</xdr:row>
      <xdr:rowOff>19050</xdr:rowOff>
    </xdr:from>
    <xdr:to>
      <xdr:col>37</xdr:col>
      <xdr:colOff>1687162</xdr:colOff>
      <xdr:row>3</xdr:row>
      <xdr:rowOff>34290</xdr:rowOff>
    </xdr:to>
    <xdr:cxnSp macro="">
      <xdr:nvCxnSpPr>
        <xdr:cNvPr id="15606" name="Connecteur droit 15605"/>
        <xdr:cNvCxnSpPr/>
      </xdr:nvCxnSpPr>
      <xdr:spPr>
        <a:xfrm>
          <a:off x="3030026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1727358</xdr:colOff>
      <xdr:row>3</xdr:row>
      <xdr:rowOff>19050</xdr:rowOff>
    </xdr:from>
    <xdr:to>
      <xdr:col>37</xdr:col>
      <xdr:colOff>1727358</xdr:colOff>
      <xdr:row>3</xdr:row>
      <xdr:rowOff>34290</xdr:rowOff>
    </xdr:to>
    <xdr:cxnSp macro="">
      <xdr:nvCxnSpPr>
        <xdr:cNvPr id="15607" name="Connecteur droit 15606"/>
        <xdr:cNvCxnSpPr/>
      </xdr:nvCxnSpPr>
      <xdr:spPr>
        <a:xfrm>
          <a:off x="30340458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1767554</xdr:colOff>
      <xdr:row>3</xdr:row>
      <xdr:rowOff>19050</xdr:rowOff>
    </xdr:from>
    <xdr:to>
      <xdr:col>37</xdr:col>
      <xdr:colOff>1767554</xdr:colOff>
      <xdr:row>3</xdr:row>
      <xdr:rowOff>34290</xdr:rowOff>
    </xdr:to>
    <xdr:cxnSp macro="">
      <xdr:nvCxnSpPr>
        <xdr:cNvPr id="15608" name="Connecteur droit 15607"/>
        <xdr:cNvCxnSpPr/>
      </xdr:nvCxnSpPr>
      <xdr:spPr>
        <a:xfrm>
          <a:off x="30380654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1807750</xdr:colOff>
      <xdr:row>3</xdr:row>
      <xdr:rowOff>19050</xdr:rowOff>
    </xdr:from>
    <xdr:to>
      <xdr:col>37</xdr:col>
      <xdr:colOff>1807750</xdr:colOff>
      <xdr:row>3</xdr:row>
      <xdr:rowOff>49530</xdr:rowOff>
    </xdr:to>
    <xdr:cxnSp macro="">
      <xdr:nvCxnSpPr>
        <xdr:cNvPr id="15609" name="Connecteur droit 15608"/>
        <xdr:cNvCxnSpPr/>
      </xdr:nvCxnSpPr>
      <xdr:spPr>
        <a:xfrm>
          <a:off x="30420850" y="590550"/>
          <a:ext cx="0" cy="3048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1847946</xdr:colOff>
      <xdr:row>3</xdr:row>
      <xdr:rowOff>19050</xdr:rowOff>
    </xdr:from>
    <xdr:to>
      <xdr:col>37</xdr:col>
      <xdr:colOff>1847946</xdr:colOff>
      <xdr:row>3</xdr:row>
      <xdr:rowOff>34290</xdr:rowOff>
    </xdr:to>
    <xdr:cxnSp macro="">
      <xdr:nvCxnSpPr>
        <xdr:cNvPr id="15610" name="Connecteur droit 15609"/>
        <xdr:cNvCxnSpPr/>
      </xdr:nvCxnSpPr>
      <xdr:spPr>
        <a:xfrm>
          <a:off x="30461046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1888142</xdr:colOff>
      <xdr:row>3</xdr:row>
      <xdr:rowOff>19050</xdr:rowOff>
    </xdr:from>
    <xdr:to>
      <xdr:col>37</xdr:col>
      <xdr:colOff>1888142</xdr:colOff>
      <xdr:row>3</xdr:row>
      <xdr:rowOff>34290</xdr:rowOff>
    </xdr:to>
    <xdr:cxnSp macro="">
      <xdr:nvCxnSpPr>
        <xdr:cNvPr id="15611" name="Connecteur droit 15610"/>
        <xdr:cNvCxnSpPr/>
      </xdr:nvCxnSpPr>
      <xdr:spPr>
        <a:xfrm>
          <a:off x="30501242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1928335</xdr:colOff>
      <xdr:row>3</xdr:row>
      <xdr:rowOff>19050</xdr:rowOff>
    </xdr:from>
    <xdr:to>
      <xdr:col>37</xdr:col>
      <xdr:colOff>1928335</xdr:colOff>
      <xdr:row>3</xdr:row>
      <xdr:rowOff>34290</xdr:rowOff>
    </xdr:to>
    <xdr:cxnSp macro="">
      <xdr:nvCxnSpPr>
        <xdr:cNvPr id="15612" name="Connecteur droit 15611"/>
        <xdr:cNvCxnSpPr/>
      </xdr:nvCxnSpPr>
      <xdr:spPr>
        <a:xfrm>
          <a:off x="30541435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1968531</xdr:colOff>
      <xdr:row>3</xdr:row>
      <xdr:rowOff>19050</xdr:rowOff>
    </xdr:from>
    <xdr:to>
      <xdr:col>37</xdr:col>
      <xdr:colOff>1968531</xdr:colOff>
      <xdr:row>3</xdr:row>
      <xdr:rowOff>34290</xdr:rowOff>
    </xdr:to>
    <xdr:cxnSp macro="">
      <xdr:nvCxnSpPr>
        <xdr:cNvPr id="15613" name="Connecteur droit 15612"/>
        <xdr:cNvCxnSpPr/>
      </xdr:nvCxnSpPr>
      <xdr:spPr>
        <a:xfrm>
          <a:off x="30581631" y="590550"/>
          <a:ext cx="0" cy="1524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2008727</xdr:colOff>
      <xdr:row>3</xdr:row>
      <xdr:rowOff>19050</xdr:rowOff>
    </xdr:from>
    <xdr:to>
      <xdr:col>37</xdr:col>
      <xdr:colOff>2008727</xdr:colOff>
      <xdr:row>3</xdr:row>
      <xdr:rowOff>64770</xdr:rowOff>
    </xdr:to>
    <xdr:cxnSp macro="">
      <xdr:nvCxnSpPr>
        <xdr:cNvPr id="15614" name="Connecteur droit 15613"/>
        <xdr:cNvCxnSpPr/>
      </xdr:nvCxnSpPr>
      <xdr:spPr>
        <a:xfrm>
          <a:off x="30621827" y="590550"/>
          <a:ext cx="0" cy="45720"/>
        </a:xfrm>
        <a:prstGeom prst="line">
          <a:avLst/>
        </a:prstGeom>
        <a:ln w="3175">
          <a:solidFill>
            <a:srgbClr val="CB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2008727</xdr:colOff>
      <xdr:row>3</xdr:row>
      <xdr:rowOff>19050</xdr:rowOff>
    </xdr:to>
    <xdr:cxnSp macro="">
      <xdr:nvCxnSpPr>
        <xdr:cNvPr id="15615" name="Connecteur droit 15614"/>
        <xdr:cNvCxnSpPr/>
      </xdr:nvCxnSpPr>
      <xdr:spPr>
        <a:xfrm>
          <a:off x="28652248" y="590550"/>
          <a:ext cx="1969579" cy="0"/>
        </a:xfrm>
        <a:prstGeom prst="line">
          <a:avLst/>
        </a:prstGeom>
        <a:ln w="3175">
          <a:solidFill>
            <a:srgbClr val="6464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39148</xdr:colOff>
      <xdr:row>3</xdr:row>
      <xdr:rowOff>19050</xdr:rowOff>
    </xdr:from>
    <xdr:to>
      <xdr:col>37</xdr:col>
      <xdr:colOff>39148</xdr:colOff>
      <xdr:row>3</xdr:row>
      <xdr:rowOff>49530</xdr:rowOff>
    </xdr:to>
    <xdr:cxnSp macro="">
      <xdr:nvCxnSpPr>
        <xdr:cNvPr id="15616" name="Connecteur droit 15615"/>
        <xdr:cNvCxnSpPr/>
      </xdr:nvCxnSpPr>
      <xdr:spPr>
        <a:xfrm>
          <a:off x="28652248" y="590550"/>
          <a:ext cx="0" cy="30480"/>
        </a:xfrm>
        <a:prstGeom prst="line">
          <a:avLst/>
        </a:prstGeom>
        <a:ln w="3175">
          <a:solidFill>
            <a:srgbClr val="01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50102</xdr:colOff>
      <xdr:row>20</xdr:row>
      <xdr:rowOff>19050</xdr:rowOff>
    </xdr:from>
    <xdr:to>
      <xdr:col>41</xdr:col>
      <xdr:colOff>3093151</xdr:colOff>
      <xdr:row>20</xdr:row>
      <xdr:rowOff>171450</xdr:rowOff>
    </xdr:to>
    <xdr:grpSp>
      <xdr:nvGrpSpPr>
        <xdr:cNvPr id="25752" name="SprkR22C42Shape"/>
        <xdr:cNvGrpSpPr/>
      </xdr:nvGrpSpPr>
      <xdr:grpSpPr>
        <a:xfrm>
          <a:off x="35159252" y="3952875"/>
          <a:ext cx="3043049" cy="152400"/>
          <a:chOff x="33749552" y="4133850"/>
          <a:chExt cx="3043049" cy="152400"/>
        </a:xfrm>
      </xdr:grpSpPr>
      <xdr:cxnSp macro="">
        <xdr:nvCxnSpPr>
          <xdr:cNvPr id="25698" name="Connecteur droit 25697"/>
          <xdr:cNvCxnSpPr/>
        </xdr:nvCxnSpPr>
        <xdr:spPr>
          <a:xfrm>
            <a:off x="3374955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699" name="Connecteur droit 25698"/>
          <xdr:cNvCxnSpPr/>
        </xdr:nvCxnSpPr>
        <xdr:spPr>
          <a:xfrm>
            <a:off x="3381165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0" name="Connecteur droit 25699"/>
          <xdr:cNvCxnSpPr/>
        </xdr:nvCxnSpPr>
        <xdr:spPr>
          <a:xfrm>
            <a:off x="3387375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1" name="Connecteur droit 25700"/>
          <xdr:cNvCxnSpPr/>
        </xdr:nvCxnSpPr>
        <xdr:spPr>
          <a:xfrm>
            <a:off x="3393586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2" name="Connecteur droit 25701"/>
          <xdr:cNvCxnSpPr/>
        </xdr:nvCxnSpPr>
        <xdr:spPr>
          <a:xfrm>
            <a:off x="33997962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3" name="Connecteur droit 25702"/>
          <xdr:cNvCxnSpPr/>
        </xdr:nvCxnSpPr>
        <xdr:spPr>
          <a:xfrm>
            <a:off x="3406006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4" name="Connecteur droit 25703"/>
          <xdr:cNvCxnSpPr/>
        </xdr:nvCxnSpPr>
        <xdr:spPr>
          <a:xfrm>
            <a:off x="3412216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5" name="Connecteur droit 25704"/>
          <xdr:cNvCxnSpPr/>
        </xdr:nvCxnSpPr>
        <xdr:spPr>
          <a:xfrm>
            <a:off x="3418427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6" name="Connecteur droit 25705"/>
          <xdr:cNvCxnSpPr/>
        </xdr:nvCxnSpPr>
        <xdr:spPr>
          <a:xfrm>
            <a:off x="3424637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7" name="Connecteur droit 25706"/>
          <xdr:cNvCxnSpPr/>
        </xdr:nvCxnSpPr>
        <xdr:spPr>
          <a:xfrm>
            <a:off x="34308479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8" name="Connecteur droit 25707"/>
          <xdr:cNvCxnSpPr/>
        </xdr:nvCxnSpPr>
        <xdr:spPr>
          <a:xfrm>
            <a:off x="3437058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09" name="Connecteur droit 25708"/>
          <xdr:cNvCxnSpPr/>
        </xdr:nvCxnSpPr>
        <xdr:spPr>
          <a:xfrm>
            <a:off x="3443268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0" name="Connecteur droit 25709"/>
          <xdr:cNvCxnSpPr/>
        </xdr:nvCxnSpPr>
        <xdr:spPr>
          <a:xfrm>
            <a:off x="3449478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1" name="Connecteur droit 25710"/>
          <xdr:cNvCxnSpPr/>
        </xdr:nvCxnSpPr>
        <xdr:spPr>
          <a:xfrm>
            <a:off x="3455688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2" name="Connecteur droit 25711"/>
          <xdr:cNvCxnSpPr/>
        </xdr:nvCxnSpPr>
        <xdr:spPr>
          <a:xfrm>
            <a:off x="34618994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3" name="Connecteur droit 25712"/>
          <xdr:cNvCxnSpPr/>
        </xdr:nvCxnSpPr>
        <xdr:spPr>
          <a:xfrm>
            <a:off x="3468109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4" name="Connecteur droit 25713"/>
          <xdr:cNvCxnSpPr/>
        </xdr:nvCxnSpPr>
        <xdr:spPr>
          <a:xfrm>
            <a:off x="3474320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5" name="Connecteur droit 25714"/>
          <xdr:cNvCxnSpPr/>
        </xdr:nvCxnSpPr>
        <xdr:spPr>
          <a:xfrm>
            <a:off x="3480530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6" name="Connecteur droit 25715"/>
          <xdr:cNvCxnSpPr/>
        </xdr:nvCxnSpPr>
        <xdr:spPr>
          <a:xfrm>
            <a:off x="3486740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7" name="Connecteur droit 25716"/>
          <xdr:cNvCxnSpPr/>
        </xdr:nvCxnSpPr>
        <xdr:spPr>
          <a:xfrm>
            <a:off x="34929508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8" name="Connecteur droit 25717"/>
          <xdr:cNvCxnSpPr/>
        </xdr:nvCxnSpPr>
        <xdr:spPr>
          <a:xfrm>
            <a:off x="3499161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19" name="Connecteur droit 25718"/>
          <xdr:cNvCxnSpPr/>
        </xdr:nvCxnSpPr>
        <xdr:spPr>
          <a:xfrm>
            <a:off x="3505371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0" name="Connecteur droit 25719"/>
          <xdr:cNvCxnSpPr/>
        </xdr:nvCxnSpPr>
        <xdr:spPr>
          <a:xfrm>
            <a:off x="3511581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1" name="Connecteur droit 25720"/>
          <xdr:cNvCxnSpPr/>
        </xdr:nvCxnSpPr>
        <xdr:spPr>
          <a:xfrm>
            <a:off x="3517792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2" name="Connecteur droit 25721"/>
          <xdr:cNvCxnSpPr/>
        </xdr:nvCxnSpPr>
        <xdr:spPr>
          <a:xfrm>
            <a:off x="35240023" y="4133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3" name="Connecteur droit 25722"/>
          <xdr:cNvCxnSpPr/>
        </xdr:nvCxnSpPr>
        <xdr:spPr>
          <a:xfrm>
            <a:off x="3530212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4" name="Connecteur droit 25723"/>
          <xdr:cNvCxnSpPr/>
        </xdr:nvCxnSpPr>
        <xdr:spPr>
          <a:xfrm>
            <a:off x="35364229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5" name="Connecteur droit 25724"/>
          <xdr:cNvCxnSpPr/>
        </xdr:nvCxnSpPr>
        <xdr:spPr>
          <a:xfrm>
            <a:off x="3542633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6" name="Connecteur droit 25725"/>
          <xdr:cNvCxnSpPr/>
        </xdr:nvCxnSpPr>
        <xdr:spPr>
          <a:xfrm>
            <a:off x="3548843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7" name="Connecteur droit 25726"/>
          <xdr:cNvCxnSpPr/>
        </xdr:nvCxnSpPr>
        <xdr:spPr>
          <a:xfrm>
            <a:off x="35550537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8" name="Connecteur droit 25727"/>
          <xdr:cNvCxnSpPr/>
        </xdr:nvCxnSpPr>
        <xdr:spPr>
          <a:xfrm>
            <a:off x="3561264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29" name="Connecteur droit 25728"/>
          <xdr:cNvCxnSpPr/>
        </xdr:nvCxnSpPr>
        <xdr:spPr>
          <a:xfrm>
            <a:off x="3567474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0" name="Connecteur droit 25729"/>
          <xdr:cNvCxnSpPr/>
        </xdr:nvCxnSpPr>
        <xdr:spPr>
          <a:xfrm>
            <a:off x="3573684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1" name="Connecteur droit 25730"/>
          <xdr:cNvCxnSpPr/>
        </xdr:nvCxnSpPr>
        <xdr:spPr>
          <a:xfrm>
            <a:off x="3579895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2" name="Connecteur droit 25731"/>
          <xdr:cNvCxnSpPr/>
        </xdr:nvCxnSpPr>
        <xdr:spPr>
          <a:xfrm>
            <a:off x="35861054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3" name="Connecteur droit 25732"/>
          <xdr:cNvCxnSpPr/>
        </xdr:nvCxnSpPr>
        <xdr:spPr>
          <a:xfrm>
            <a:off x="3592315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4" name="Connecteur droit 25733"/>
          <xdr:cNvCxnSpPr/>
        </xdr:nvCxnSpPr>
        <xdr:spPr>
          <a:xfrm>
            <a:off x="3598526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5" name="Connecteur droit 25734"/>
          <xdr:cNvCxnSpPr/>
        </xdr:nvCxnSpPr>
        <xdr:spPr>
          <a:xfrm>
            <a:off x="36047363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6" name="Connecteur droit 25735"/>
          <xdr:cNvCxnSpPr/>
        </xdr:nvCxnSpPr>
        <xdr:spPr>
          <a:xfrm>
            <a:off x="36109464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7" name="Connecteur droit 25736"/>
          <xdr:cNvCxnSpPr/>
        </xdr:nvCxnSpPr>
        <xdr:spPr>
          <a:xfrm>
            <a:off x="36171569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8" name="Connecteur droit 25737"/>
          <xdr:cNvCxnSpPr/>
        </xdr:nvCxnSpPr>
        <xdr:spPr>
          <a:xfrm>
            <a:off x="3623367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39" name="Connecteur droit 25738"/>
          <xdr:cNvCxnSpPr/>
        </xdr:nvCxnSpPr>
        <xdr:spPr>
          <a:xfrm>
            <a:off x="36295775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0" name="Connecteur droit 25739"/>
          <xdr:cNvCxnSpPr/>
        </xdr:nvCxnSpPr>
        <xdr:spPr>
          <a:xfrm>
            <a:off x="36357877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1" name="Connecteur droit 25740"/>
          <xdr:cNvCxnSpPr/>
        </xdr:nvCxnSpPr>
        <xdr:spPr>
          <a:xfrm>
            <a:off x="36419982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2" name="Connecteur droit 25741"/>
          <xdr:cNvCxnSpPr/>
        </xdr:nvCxnSpPr>
        <xdr:spPr>
          <a:xfrm>
            <a:off x="36482083" y="4133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3" name="Connecteur droit 25742"/>
          <xdr:cNvCxnSpPr/>
        </xdr:nvCxnSpPr>
        <xdr:spPr>
          <a:xfrm>
            <a:off x="36544188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4" name="Connecteur droit 25743"/>
          <xdr:cNvCxnSpPr/>
        </xdr:nvCxnSpPr>
        <xdr:spPr>
          <a:xfrm>
            <a:off x="36606290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5" name="Connecteur droit 25744"/>
          <xdr:cNvCxnSpPr/>
        </xdr:nvCxnSpPr>
        <xdr:spPr>
          <a:xfrm>
            <a:off x="36668391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6" name="Connecteur droit 25745"/>
          <xdr:cNvCxnSpPr/>
        </xdr:nvCxnSpPr>
        <xdr:spPr>
          <a:xfrm>
            <a:off x="36730496" y="4133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7" name="Connecteur droit 25746"/>
          <xdr:cNvCxnSpPr/>
        </xdr:nvCxnSpPr>
        <xdr:spPr>
          <a:xfrm>
            <a:off x="36792598" y="4133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8" name="Connecteur droit 25747"/>
          <xdr:cNvCxnSpPr/>
        </xdr:nvCxnSpPr>
        <xdr:spPr>
          <a:xfrm>
            <a:off x="33749552" y="4133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49" name="Connecteur droit 25748"/>
          <xdr:cNvCxnSpPr/>
        </xdr:nvCxnSpPr>
        <xdr:spPr>
          <a:xfrm>
            <a:off x="33749552" y="4133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750" name="Rectangle 25749"/>
          <xdr:cNvSpPr/>
        </xdr:nvSpPr>
        <xdr:spPr>
          <a:xfrm>
            <a:off x="33749552" y="4133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5751" name="Rectangle 25750"/>
          <xdr:cNvSpPr/>
        </xdr:nvSpPr>
        <xdr:spPr>
          <a:xfrm>
            <a:off x="33749552" y="4133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50102</xdr:colOff>
      <xdr:row>24</xdr:row>
      <xdr:rowOff>19050</xdr:rowOff>
    </xdr:from>
    <xdr:to>
      <xdr:col>41</xdr:col>
      <xdr:colOff>3093151</xdr:colOff>
      <xdr:row>24</xdr:row>
      <xdr:rowOff>171450</xdr:rowOff>
    </xdr:to>
    <xdr:grpSp>
      <xdr:nvGrpSpPr>
        <xdr:cNvPr id="25807" name="SprkR26C42Shape"/>
        <xdr:cNvGrpSpPr/>
      </xdr:nvGrpSpPr>
      <xdr:grpSpPr>
        <a:xfrm>
          <a:off x="35159252" y="4714875"/>
          <a:ext cx="3043049" cy="152400"/>
          <a:chOff x="33749552" y="4895850"/>
          <a:chExt cx="3043049" cy="152400"/>
        </a:xfrm>
      </xdr:grpSpPr>
      <xdr:cxnSp macro="">
        <xdr:nvCxnSpPr>
          <xdr:cNvPr id="25753" name="Connecteur droit 25752"/>
          <xdr:cNvCxnSpPr/>
        </xdr:nvCxnSpPr>
        <xdr:spPr>
          <a:xfrm>
            <a:off x="3374955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4" name="Connecteur droit 25753"/>
          <xdr:cNvCxnSpPr/>
        </xdr:nvCxnSpPr>
        <xdr:spPr>
          <a:xfrm>
            <a:off x="3381165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5" name="Connecteur droit 25754"/>
          <xdr:cNvCxnSpPr/>
        </xdr:nvCxnSpPr>
        <xdr:spPr>
          <a:xfrm>
            <a:off x="3387375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6" name="Connecteur droit 25755"/>
          <xdr:cNvCxnSpPr/>
        </xdr:nvCxnSpPr>
        <xdr:spPr>
          <a:xfrm>
            <a:off x="3393586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7" name="Connecteur droit 25756"/>
          <xdr:cNvCxnSpPr/>
        </xdr:nvCxnSpPr>
        <xdr:spPr>
          <a:xfrm>
            <a:off x="33997962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8" name="Connecteur droit 25757"/>
          <xdr:cNvCxnSpPr/>
        </xdr:nvCxnSpPr>
        <xdr:spPr>
          <a:xfrm>
            <a:off x="3406006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59" name="Connecteur droit 25758"/>
          <xdr:cNvCxnSpPr/>
        </xdr:nvCxnSpPr>
        <xdr:spPr>
          <a:xfrm>
            <a:off x="3412216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0" name="Connecteur droit 25759"/>
          <xdr:cNvCxnSpPr/>
        </xdr:nvCxnSpPr>
        <xdr:spPr>
          <a:xfrm>
            <a:off x="3418427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1" name="Connecteur droit 25760"/>
          <xdr:cNvCxnSpPr/>
        </xdr:nvCxnSpPr>
        <xdr:spPr>
          <a:xfrm>
            <a:off x="3424637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2" name="Connecteur droit 25761"/>
          <xdr:cNvCxnSpPr/>
        </xdr:nvCxnSpPr>
        <xdr:spPr>
          <a:xfrm>
            <a:off x="34308479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3" name="Connecteur droit 25762"/>
          <xdr:cNvCxnSpPr/>
        </xdr:nvCxnSpPr>
        <xdr:spPr>
          <a:xfrm>
            <a:off x="3437058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4" name="Connecteur droit 25763"/>
          <xdr:cNvCxnSpPr/>
        </xdr:nvCxnSpPr>
        <xdr:spPr>
          <a:xfrm>
            <a:off x="3443268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5" name="Connecteur droit 25764"/>
          <xdr:cNvCxnSpPr/>
        </xdr:nvCxnSpPr>
        <xdr:spPr>
          <a:xfrm>
            <a:off x="3449478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6" name="Connecteur droit 25765"/>
          <xdr:cNvCxnSpPr/>
        </xdr:nvCxnSpPr>
        <xdr:spPr>
          <a:xfrm>
            <a:off x="3455688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7" name="Connecteur droit 25766"/>
          <xdr:cNvCxnSpPr/>
        </xdr:nvCxnSpPr>
        <xdr:spPr>
          <a:xfrm>
            <a:off x="34618994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8" name="Connecteur droit 25767"/>
          <xdr:cNvCxnSpPr/>
        </xdr:nvCxnSpPr>
        <xdr:spPr>
          <a:xfrm>
            <a:off x="3468109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69" name="Connecteur droit 25768"/>
          <xdr:cNvCxnSpPr/>
        </xdr:nvCxnSpPr>
        <xdr:spPr>
          <a:xfrm>
            <a:off x="3474320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0" name="Connecteur droit 25769"/>
          <xdr:cNvCxnSpPr/>
        </xdr:nvCxnSpPr>
        <xdr:spPr>
          <a:xfrm>
            <a:off x="3480530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1" name="Connecteur droit 25770"/>
          <xdr:cNvCxnSpPr/>
        </xdr:nvCxnSpPr>
        <xdr:spPr>
          <a:xfrm>
            <a:off x="3486740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2" name="Connecteur droit 25771"/>
          <xdr:cNvCxnSpPr/>
        </xdr:nvCxnSpPr>
        <xdr:spPr>
          <a:xfrm>
            <a:off x="34929508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3" name="Connecteur droit 25772"/>
          <xdr:cNvCxnSpPr/>
        </xdr:nvCxnSpPr>
        <xdr:spPr>
          <a:xfrm>
            <a:off x="3499161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4" name="Connecteur droit 25773"/>
          <xdr:cNvCxnSpPr/>
        </xdr:nvCxnSpPr>
        <xdr:spPr>
          <a:xfrm>
            <a:off x="3505371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5" name="Connecteur droit 25774"/>
          <xdr:cNvCxnSpPr/>
        </xdr:nvCxnSpPr>
        <xdr:spPr>
          <a:xfrm>
            <a:off x="3511581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6" name="Connecteur droit 25775"/>
          <xdr:cNvCxnSpPr/>
        </xdr:nvCxnSpPr>
        <xdr:spPr>
          <a:xfrm>
            <a:off x="3517792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7" name="Connecteur droit 25776"/>
          <xdr:cNvCxnSpPr/>
        </xdr:nvCxnSpPr>
        <xdr:spPr>
          <a:xfrm>
            <a:off x="35240023" y="4895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8" name="Connecteur droit 25777"/>
          <xdr:cNvCxnSpPr/>
        </xdr:nvCxnSpPr>
        <xdr:spPr>
          <a:xfrm>
            <a:off x="3530212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79" name="Connecteur droit 25778"/>
          <xdr:cNvCxnSpPr/>
        </xdr:nvCxnSpPr>
        <xdr:spPr>
          <a:xfrm>
            <a:off x="35364229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0" name="Connecteur droit 25779"/>
          <xdr:cNvCxnSpPr/>
        </xdr:nvCxnSpPr>
        <xdr:spPr>
          <a:xfrm>
            <a:off x="3542633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1" name="Connecteur droit 25780"/>
          <xdr:cNvCxnSpPr/>
        </xdr:nvCxnSpPr>
        <xdr:spPr>
          <a:xfrm>
            <a:off x="3548843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2" name="Connecteur droit 25781"/>
          <xdr:cNvCxnSpPr/>
        </xdr:nvCxnSpPr>
        <xdr:spPr>
          <a:xfrm>
            <a:off x="35550537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3" name="Connecteur droit 25782"/>
          <xdr:cNvCxnSpPr/>
        </xdr:nvCxnSpPr>
        <xdr:spPr>
          <a:xfrm>
            <a:off x="3561264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4" name="Connecteur droit 25783"/>
          <xdr:cNvCxnSpPr/>
        </xdr:nvCxnSpPr>
        <xdr:spPr>
          <a:xfrm>
            <a:off x="3567474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5" name="Connecteur droit 25784"/>
          <xdr:cNvCxnSpPr/>
        </xdr:nvCxnSpPr>
        <xdr:spPr>
          <a:xfrm>
            <a:off x="3573684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6" name="Connecteur droit 25785"/>
          <xdr:cNvCxnSpPr/>
        </xdr:nvCxnSpPr>
        <xdr:spPr>
          <a:xfrm>
            <a:off x="3579895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7" name="Connecteur droit 25786"/>
          <xdr:cNvCxnSpPr/>
        </xdr:nvCxnSpPr>
        <xdr:spPr>
          <a:xfrm>
            <a:off x="35861054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8" name="Connecteur droit 25787"/>
          <xdr:cNvCxnSpPr/>
        </xdr:nvCxnSpPr>
        <xdr:spPr>
          <a:xfrm>
            <a:off x="3592315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89" name="Connecteur droit 25788"/>
          <xdr:cNvCxnSpPr/>
        </xdr:nvCxnSpPr>
        <xdr:spPr>
          <a:xfrm>
            <a:off x="3598526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0" name="Connecteur droit 25789"/>
          <xdr:cNvCxnSpPr/>
        </xdr:nvCxnSpPr>
        <xdr:spPr>
          <a:xfrm>
            <a:off x="36047363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1" name="Connecteur droit 25790"/>
          <xdr:cNvCxnSpPr/>
        </xdr:nvCxnSpPr>
        <xdr:spPr>
          <a:xfrm>
            <a:off x="36109464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2" name="Connecteur droit 25791"/>
          <xdr:cNvCxnSpPr/>
        </xdr:nvCxnSpPr>
        <xdr:spPr>
          <a:xfrm>
            <a:off x="36171569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3" name="Connecteur droit 25792"/>
          <xdr:cNvCxnSpPr/>
        </xdr:nvCxnSpPr>
        <xdr:spPr>
          <a:xfrm>
            <a:off x="3623367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4" name="Connecteur droit 25793"/>
          <xdr:cNvCxnSpPr/>
        </xdr:nvCxnSpPr>
        <xdr:spPr>
          <a:xfrm>
            <a:off x="36295775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5" name="Connecteur droit 25794"/>
          <xdr:cNvCxnSpPr/>
        </xdr:nvCxnSpPr>
        <xdr:spPr>
          <a:xfrm>
            <a:off x="36357877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6" name="Connecteur droit 25795"/>
          <xdr:cNvCxnSpPr/>
        </xdr:nvCxnSpPr>
        <xdr:spPr>
          <a:xfrm>
            <a:off x="36419982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7" name="Connecteur droit 25796"/>
          <xdr:cNvCxnSpPr/>
        </xdr:nvCxnSpPr>
        <xdr:spPr>
          <a:xfrm>
            <a:off x="36482083" y="4895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8" name="Connecteur droit 25797"/>
          <xdr:cNvCxnSpPr/>
        </xdr:nvCxnSpPr>
        <xdr:spPr>
          <a:xfrm>
            <a:off x="36544188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799" name="Connecteur droit 25798"/>
          <xdr:cNvCxnSpPr/>
        </xdr:nvCxnSpPr>
        <xdr:spPr>
          <a:xfrm>
            <a:off x="36606290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0" name="Connecteur droit 25799"/>
          <xdr:cNvCxnSpPr/>
        </xdr:nvCxnSpPr>
        <xdr:spPr>
          <a:xfrm>
            <a:off x="36668391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1" name="Connecteur droit 25800"/>
          <xdr:cNvCxnSpPr/>
        </xdr:nvCxnSpPr>
        <xdr:spPr>
          <a:xfrm>
            <a:off x="36730496" y="4895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2" name="Connecteur droit 25801"/>
          <xdr:cNvCxnSpPr/>
        </xdr:nvCxnSpPr>
        <xdr:spPr>
          <a:xfrm>
            <a:off x="36792598" y="4895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3" name="Connecteur droit 25802"/>
          <xdr:cNvCxnSpPr/>
        </xdr:nvCxnSpPr>
        <xdr:spPr>
          <a:xfrm>
            <a:off x="33749552" y="4895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4" name="Connecteur droit 25803"/>
          <xdr:cNvCxnSpPr/>
        </xdr:nvCxnSpPr>
        <xdr:spPr>
          <a:xfrm>
            <a:off x="33749552" y="4895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805" name="Rectangle 25804"/>
          <xdr:cNvSpPr/>
        </xdr:nvSpPr>
        <xdr:spPr>
          <a:xfrm>
            <a:off x="33749552" y="4895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5806" name="Rectangle 25805"/>
          <xdr:cNvSpPr/>
        </xdr:nvSpPr>
        <xdr:spPr>
          <a:xfrm>
            <a:off x="33749552" y="4895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25862" name="SprkR30C42Shape"/>
        <xdr:cNvGrpSpPr/>
      </xdr:nvGrpSpPr>
      <xdr:grpSpPr>
        <a:xfrm>
          <a:off x="35159252" y="5476875"/>
          <a:ext cx="3043049" cy="152400"/>
          <a:chOff x="33749552" y="5657850"/>
          <a:chExt cx="3043049" cy="152400"/>
        </a:xfrm>
      </xdr:grpSpPr>
      <xdr:cxnSp macro="">
        <xdr:nvCxnSpPr>
          <xdr:cNvPr id="25808" name="Connecteur droit 25807"/>
          <xdr:cNvCxnSpPr/>
        </xdr:nvCxnSpPr>
        <xdr:spPr>
          <a:xfrm>
            <a:off x="3374955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09" name="Connecteur droit 25808"/>
          <xdr:cNvCxnSpPr/>
        </xdr:nvCxnSpPr>
        <xdr:spPr>
          <a:xfrm>
            <a:off x="3381165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0" name="Connecteur droit 25809"/>
          <xdr:cNvCxnSpPr/>
        </xdr:nvCxnSpPr>
        <xdr:spPr>
          <a:xfrm>
            <a:off x="3387375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1" name="Connecteur droit 25810"/>
          <xdr:cNvCxnSpPr/>
        </xdr:nvCxnSpPr>
        <xdr:spPr>
          <a:xfrm>
            <a:off x="3393586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2" name="Connecteur droit 25811"/>
          <xdr:cNvCxnSpPr/>
        </xdr:nvCxnSpPr>
        <xdr:spPr>
          <a:xfrm>
            <a:off x="33997962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3" name="Connecteur droit 25812"/>
          <xdr:cNvCxnSpPr/>
        </xdr:nvCxnSpPr>
        <xdr:spPr>
          <a:xfrm>
            <a:off x="3406006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4" name="Connecteur droit 25813"/>
          <xdr:cNvCxnSpPr/>
        </xdr:nvCxnSpPr>
        <xdr:spPr>
          <a:xfrm>
            <a:off x="3412216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5" name="Connecteur droit 25814"/>
          <xdr:cNvCxnSpPr/>
        </xdr:nvCxnSpPr>
        <xdr:spPr>
          <a:xfrm>
            <a:off x="3418427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6" name="Connecteur droit 25815"/>
          <xdr:cNvCxnSpPr/>
        </xdr:nvCxnSpPr>
        <xdr:spPr>
          <a:xfrm>
            <a:off x="342463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7" name="Connecteur droit 25816"/>
          <xdr:cNvCxnSpPr/>
        </xdr:nvCxnSpPr>
        <xdr:spPr>
          <a:xfrm>
            <a:off x="3430847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8" name="Connecteur droit 25817"/>
          <xdr:cNvCxnSpPr/>
        </xdr:nvCxnSpPr>
        <xdr:spPr>
          <a:xfrm>
            <a:off x="3437058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19" name="Connecteur droit 25818"/>
          <xdr:cNvCxnSpPr/>
        </xdr:nvCxnSpPr>
        <xdr:spPr>
          <a:xfrm>
            <a:off x="3443268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0" name="Connecteur droit 25819"/>
          <xdr:cNvCxnSpPr/>
        </xdr:nvCxnSpPr>
        <xdr:spPr>
          <a:xfrm>
            <a:off x="344947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1" name="Connecteur droit 25820"/>
          <xdr:cNvCxnSpPr/>
        </xdr:nvCxnSpPr>
        <xdr:spPr>
          <a:xfrm>
            <a:off x="3455688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2" name="Connecteur droit 25821"/>
          <xdr:cNvCxnSpPr/>
        </xdr:nvCxnSpPr>
        <xdr:spPr>
          <a:xfrm>
            <a:off x="3461899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3" name="Connecteur droit 25822"/>
          <xdr:cNvCxnSpPr/>
        </xdr:nvCxnSpPr>
        <xdr:spPr>
          <a:xfrm>
            <a:off x="346810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4" name="Connecteur droit 25823"/>
          <xdr:cNvCxnSpPr/>
        </xdr:nvCxnSpPr>
        <xdr:spPr>
          <a:xfrm>
            <a:off x="3474320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5" name="Connecteur droit 25824"/>
          <xdr:cNvCxnSpPr/>
        </xdr:nvCxnSpPr>
        <xdr:spPr>
          <a:xfrm>
            <a:off x="3480530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6" name="Connecteur droit 25825"/>
          <xdr:cNvCxnSpPr/>
        </xdr:nvCxnSpPr>
        <xdr:spPr>
          <a:xfrm>
            <a:off x="3486740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7" name="Connecteur droit 25826"/>
          <xdr:cNvCxnSpPr/>
        </xdr:nvCxnSpPr>
        <xdr:spPr>
          <a:xfrm>
            <a:off x="34929508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8" name="Connecteur droit 25827"/>
          <xdr:cNvCxnSpPr/>
        </xdr:nvCxnSpPr>
        <xdr:spPr>
          <a:xfrm>
            <a:off x="3499161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29" name="Connecteur droit 25828"/>
          <xdr:cNvCxnSpPr/>
        </xdr:nvCxnSpPr>
        <xdr:spPr>
          <a:xfrm>
            <a:off x="3505371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0" name="Connecteur droit 25829"/>
          <xdr:cNvCxnSpPr/>
        </xdr:nvCxnSpPr>
        <xdr:spPr>
          <a:xfrm>
            <a:off x="3511581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1" name="Connecteur droit 25830"/>
          <xdr:cNvCxnSpPr/>
        </xdr:nvCxnSpPr>
        <xdr:spPr>
          <a:xfrm>
            <a:off x="3517792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2" name="Connecteur droit 25831"/>
          <xdr:cNvCxnSpPr/>
        </xdr:nvCxnSpPr>
        <xdr:spPr>
          <a:xfrm>
            <a:off x="35240023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3" name="Connecteur droit 25832"/>
          <xdr:cNvCxnSpPr/>
        </xdr:nvCxnSpPr>
        <xdr:spPr>
          <a:xfrm>
            <a:off x="3530212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4" name="Connecteur droit 25833"/>
          <xdr:cNvCxnSpPr/>
        </xdr:nvCxnSpPr>
        <xdr:spPr>
          <a:xfrm>
            <a:off x="3536422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5" name="Connecteur droit 25834"/>
          <xdr:cNvCxnSpPr/>
        </xdr:nvCxnSpPr>
        <xdr:spPr>
          <a:xfrm>
            <a:off x="3542633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6" name="Connecteur droit 25835"/>
          <xdr:cNvCxnSpPr/>
        </xdr:nvCxnSpPr>
        <xdr:spPr>
          <a:xfrm>
            <a:off x="3548843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7" name="Connecteur droit 25836"/>
          <xdr:cNvCxnSpPr/>
        </xdr:nvCxnSpPr>
        <xdr:spPr>
          <a:xfrm>
            <a:off x="35550537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8" name="Connecteur droit 25837"/>
          <xdr:cNvCxnSpPr/>
        </xdr:nvCxnSpPr>
        <xdr:spPr>
          <a:xfrm>
            <a:off x="3561264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39" name="Connecteur droit 25838"/>
          <xdr:cNvCxnSpPr/>
        </xdr:nvCxnSpPr>
        <xdr:spPr>
          <a:xfrm>
            <a:off x="3567474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0" name="Connecteur droit 25839"/>
          <xdr:cNvCxnSpPr/>
        </xdr:nvCxnSpPr>
        <xdr:spPr>
          <a:xfrm>
            <a:off x="3573684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1" name="Connecteur droit 25840"/>
          <xdr:cNvCxnSpPr/>
        </xdr:nvCxnSpPr>
        <xdr:spPr>
          <a:xfrm>
            <a:off x="3579895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2" name="Connecteur droit 25841"/>
          <xdr:cNvCxnSpPr/>
        </xdr:nvCxnSpPr>
        <xdr:spPr>
          <a:xfrm>
            <a:off x="3586105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3" name="Connecteur droit 25842"/>
          <xdr:cNvCxnSpPr/>
        </xdr:nvCxnSpPr>
        <xdr:spPr>
          <a:xfrm>
            <a:off x="3592315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4" name="Connecteur droit 25843"/>
          <xdr:cNvCxnSpPr/>
        </xdr:nvCxnSpPr>
        <xdr:spPr>
          <a:xfrm>
            <a:off x="3598526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5" name="Connecteur droit 25844"/>
          <xdr:cNvCxnSpPr/>
        </xdr:nvCxnSpPr>
        <xdr:spPr>
          <a:xfrm>
            <a:off x="3604736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6" name="Connecteur droit 25845"/>
          <xdr:cNvCxnSpPr/>
        </xdr:nvCxnSpPr>
        <xdr:spPr>
          <a:xfrm>
            <a:off x="3610946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7" name="Connecteur droit 25846"/>
          <xdr:cNvCxnSpPr/>
        </xdr:nvCxnSpPr>
        <xdr:spPr>
          <a:xfrm>
            <a:off x="3617156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8" name="Connecteur droit 25847"/>
          <xdr:cNvCxnSpPr/>
        </xdr:nvCxnSpPr>
        <xdr:spPr>
          <a:xfrm>
            <a:off x="3623367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49" name="Connecteur droit 25848"/>
          <xdr:cNvCxnSpPr/>
        </xdr:nvCxnSpPr>
        <xdr:spPr>
          <a:xfrm>
            <a:off x="362957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0" name="Connecteur droit 25849"/>
          <xdr:cNvCxnSpPr/>
        </xdr:nvCxnSpPr>
        <xdr:spPr>
          <a:xfrm>
            <a:off x="3635787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1" name="Connecteur droit 25850"/>
          <xdr:cNvCxnSpPr/>
        </xdr:nvCxnSpPr>
        <xdr:spPr>
          <a:xfrm>
            <a:off x="3641998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2" name="Connecteur droit 25851"/>
          <xdr:cNvCxnSpPr/>
        </xdr:nvCxnSpPr>
        <xdr:spPr>
          <a:xfrm>
            <a:off x="36482083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3" name="Connecteur droit 25852"/>
          <xdr:cNvCxnSpPr/>
        </xdr:nvCxnSpPr>
        <xdr:spPr>
          <a:xfrm>
            <a:off x="365441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4" name="Connecteur droit 25853"/>
          <xdr:cNvCxnSpPr/>
        </xdr:nvCxnSpPr>
        <xdr:spPr>
          <a:xfrm>
            <a:off x="3660629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5" name="Connecteur droit 25854"/>
          <xdr:cNvCxnSpPr/>
        </xdr:nvCxnSpPr>
        <xdr:spPr>
          <a:xfrm>
            <a:off x="3666839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6" name="Connecteur droit 25855"/>
          <xdr:cNvCxnSpPr/>
        </xdr:nvCxnSpPr>
        <xdr:spPr>
          <a:xfrm>
            <a:off x="367304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7" name="Connecteur droit 25856"/>
          <xdr:cNvCxnSpPr/>
        </xdr:nvCxnSpPr>
        <xdr:spPr>
          <a:xfrm>
            <a:off x="36792598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8" name="Connecteur droit 25857"/>
          <xdr:cNvCxnSpPr/>
        </xdr:nvCxnSpPr>
        <xdr:spPr>
          <a:xfrm>
            <a:off x="33749552" y="5657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859" name="Connecteur droit 25858"/>
          <xdr:cNvCxnSpPr/>
        </xdr:nvCxnSpPr>
        <xdr:spPr>
          <a:xfrm>
            <a:off x="33749552" y="5657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5860" name="Rectangle 25859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5861" name="Rectangle 25860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2028825</xdr:colOff>
      <xdr:row>21</xdr:row>
      <xdr:rowOff>140970</xdr:rowOff>
    </xdr:to>
    <xdr:grpSp>
      <xdr:nvGrpSpPr>
        <xdr:cNvPr id="11500" name="SprkR22C35Shape"/>
        <xdr:cNvGrpSpPr/>
      </xdr:nvGrpSpPr>
      <xdr:grpSpPr>
        <a:xfrm>
          <a:off x="25241250" y="4158615"/>
          <a:ext cx="2009775" cy="106680"/>
          <a:chOff x="25241250" y="4158615"/>
          <a:chExt cx="2009775" cy="106680"/>
        </a:xfrm>
      </xdr:grpSpPr>
      <xdr:cxnSp macro="">
        <xdr:nvCxnSpPr>
          <xdr:cNvPr id="11494" name="Connecteur droit 11493"/>
          <xdr:cNvCxnSpPr/>
        </xdr:nvCxnSpPr>
        <xdr:spPr>
          <a:xfrm>
            <a:off x="25241250" y="4211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495" name="Rectangle 11494"/>
          <xdr:cNvSpPr/>
        </xdr:nvSpPr>
        <xdr:spPr>
          <a:xfrm>
            <a:off x="26291043" y="4158615"/>
            <a:ext cx="4240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496" name="Connecteur droit 11495"/>
          <xdr:cNvCxnSpPr/>
        </xdr:nvCxnSpPr>
        <xdr:spPr>
          <a:xfrm>
            <a:off x="26548953" y="4158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7" name="Connecteur droit 11496"/>
          <xdr:cNvCxnSpPr/>
        </xdr:nvCxnSpPr>
        <xdr:spPr>
          <a:xfrm>
            <a:off x="27251025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8" name="Connecteur droit 11497"/>
          <xdr:cNvCxnSpPr/>
        </xdr:nvCxnSpPr>
        <xdr:spPr>
          <a:xfrm>
            <a:off x="25241250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499" name="Connecteur droit 11498"/>
          <xdr:cNvCxnSpPr/>
        </xdr:nvCxnSpPr>
        <xdr:spPr>
          <a:xfrm>
            <a:off x="26463027" y="4179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2028825</xdr:colOff>
      <xdr:row>18</xdr:row>
      <xdr:rowOff>140970</xdr:rowOff>
    </xdr:to>
    <xdr:grpSp>
      <xdr:nvGrpSpPr>
        <xdr:cNvPr id="11507" name="SprkR19C35Shape"/>
        <xdr:cNvGrpSpPr/>
      </xdr:nvGrpSpPr>
      <xdr:grpSpPr>
        <a:xfrm>
          <a:off x="25241250" y="3587115"/>
          <a:ext cx="2009775" cy="106680"/>
          <a:chOff x="25241250" y="3587115"/>
          <a:chExt cx="2009775" cy="106680"/>
        </a:xfrm>
      </xdr:grpSpPr>
      <xdr:cxnSp macro="">
        <xdr:nvCxnSpPr>
          <xdr:cNvPr id="11501" name="Connecteur droit 11500"/>
          <xdr:cNvCxnSpPr/>
        </xdr:nvCxnSpPr>
        <xdr:spPr>
          <a:xfrm>
            <a:off x="25241250" y="3640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02" name="Rectangle 11501"/>
          <xdr:cNvSpPr/>
        </xdr:nvSpPr>
        <xdr:spPr>
          <a:xfrm>
            <a:off x="25723969" y="3587115"/>
            <a:ext cx="5610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03" name="Connecteur droit 11502"/>
          <xdr:cNvCxnSpPr/>
        </xdr:nvCxnSpPr>
        <xdr:spPr>
          <a:xfrm>
            <a:off x="25884009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4" name="Connecteur droit 11503"/>
          <xdr:cNvCxnSpPr/>
        </xdr:nvCxnSpPr>
        <xdr:spPr>
          <a:xfrm>
            <a:off x="27251025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5" name="Connecteur droit 11504"/>
          <xdr:cNvCxnSpPr/>
        </xdr:nvCxnSpPr>
        <xdr:spPr>
          <a:xfrm>
            <a:off x="2524125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06" name="Connecteur droit 11505"/>
          <xdr:cNvCxnSpPr/>
        </xdr:nvCxnSpPr>
        <xdr:spPr>
          <a:xfrm>
            <a:off x="26022412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2028825</xdr:colOff>
      <xdr:row>14</xdr:row>
      <xdr:rowOff>140970</xdr:rowOff>
    </xdr:to>
    <xdr:grpSp>
      <xdr:nvGrpSpPr>
        <xdr:cNvPr id="11514" name="SprkR15C35Shape"/>
        <xdr:cNvGrpSpPr/>
      </xdr:nvGrpSpPr>
      <xdr:grpSpPr>
        <a:xfrm>
          <a:off x="25241250" y="2825115"/>
          <a:ext cx="2009775" cy="106680"/>
          <a:chOff x="25241250" y="2825115"/>
          <a:chExt cx="2009775" cy="106680"/>
        </a:xfrm>
      </xdr:grpSpPr>
      <xdr:cxnSp macro="">
        <xdr:nvCxnSpPr>
          <xdr:cNvPr id="11508" name="Connecteur droit 11507"/>
          <xdr:cNvCxnSpPr/>
        </xdr:nvCxnSpPr>
        <xdr:spPr>
          <a:xfrm>
            <a:off x="25241250" y="2878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09" name="Rectangle 11508"/>
          <xdr:cNvSpPr/>
        </xdr:nvSpPr>
        <xdr:spPr>
          <a:xfrm>
            <a:off x="25366216" y="2825115"/>
            <a:ext cx="63495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10" name="Connecteur droit 11509"/>
          <xdr:cNvCxnSpPr/>
        </xdr:nvCxnSpPr>
        <xdr:spPr>
          <a:xfrm>
            <a:off x="25585641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1" name="Connecteur droit 11510"/>
          <xdr:cNvCxnSpPr/>
        </xdr:nvCxnSpPr>
        <xdr:spPr>
          <a:xfrm>
            <a:off x="27251025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2" name="Connecteur droit 11511"/>
          <xdr:cNvCxnSpPr/>
        </xdr:nvCxnSpPr>
        <xdr:spPr>
          <a:xfrm>
            <a:off x="2524125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3" name="Connecteur droit 11512"/>
          <xdr:cNvCxnSpPr/>
        </xdr:nvCxnSpPr>
        <xdr:spPr>
          <a:xfrm>
            <a:off x="25785966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2028825</xdr:colOff>
      <xdr:row>11</xdr:row>
      <xdr:rowOff>140970</xdr:rowOff>
    </xdr:to>
    <xdr:grpSp>
      <xdr:nvGrpSpPr>
        <xdr:cNvPr id="11585" name="SprkR12C35Shape"/>
        <xdr:cNvGrpSpPr/>
      </xdr:nvGrpSpPr>
      <xdr:grpSpPr>
        <a:xfrm>
          <a:off x="25241250" y="2253615"/>
          <a:ext cx="2009775" cy="106680"/>
          <a:chOff x="25241250" y="2253615"/>
          <a:chExt cx="2009775" cy="106680"/>
        </a:xfrm>
      </xdr:grpSpPr>
      <xdr:cxnSp macro="">
        <xdr:nvCxnSpPr>
          <xdr:cNvPr id="11515" name="Connecteur droit 11514"/>
          <xdr:cNvCxnSpPr/>
        </xdr:nvCxnSpPr>
        <xdr:spPr>
          <a:xfrm>
            <a:off x="25241250" y="2306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16" name="Rectangle 11515"/>
          <xdr:cNvSpPr/>
        </xdr:nvSpPr>
        <xdr:spPr>
          <a:xfrm>
            <a:off x="25752358" y="2253615"/>
            <a:ext cx="10308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17" name="Connecteur droit 11516"/>
          <xdr:cNvCxnSpPr/>
        </xdr:nvCxnSpPr>
        <xdr:spPr>
          <a:xfrm>
            <a:off x="26110009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8" name="Connecteur droit 11517"/>
          <xdr:cNvCxnSpPr/>
        </xdr:nvCxnSpPr>
        <xdr:spPr>
          <a:xfrm>
            <a:off x="27251025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19" name="Connecteur droit 11518"/>
          <xdr:cNvCxnSpPr/>
        </xdr:nvCxnSpPr>
        <xdr:spPr>
          <a:xfrm>
            <a:off x="25241250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4" name="Connecteur droit 11583"/>
          <xdr:cNvCxnSpPr/>
        </xdr:nvCxnSpPr>
        <xdr:spPr>
          <a:xfrm>
            <a:off x="26230607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2028825</xdr:colOff>
      <xdr:row>8</xdr:row>
      <xdr:rowOff>140970</xdr:rowOff>
    </xdr:to>
    <xdr:grpSp>
      <xdr:nvGrpSpPr>
        <xdr:cNvPr id="11592" name="SprkR9C35Shape"/>
        <xdr:cNvGrpSpPr/>
      </xdr:nvGrpSpPr>
      <xdr:grpSpPr>
        <a:xfrm>
          <a:off x="25241250" y="1682115"/>
          <a:ext cx="2009775" cy="106680"/>
          <a:chOff x="25241250" y="1682115"/>
          <a:chExt cx="2009775" cy="106680"/>
        </a:xfrm>
      </xdr:grpSpPr>
      <xdr:cxnSp macro="">
        <xdr:nvCxnSpPr>
          <xdr:cNvPr id="11586" name="Connecteur droit 11585"/>
          <xdr:cNvCxnSpPr/>
        </xdr:nvCxnSpPr>
        <xdr:spPr>
          <a:xfrm>
            <a:off x="25241250" y="1735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87" name="Rectangle 11586"/>
          <xdr:cNvSpPr/>
        </xdr:nvSpPr>
        <xdr:spPr>
          <a:xfrm>
            <a:off x="25424524" y="1682115"/>
            <a:ext cx="61252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88" name="Connecteur droit 11587"/>
          <xdr:cNvCxnSpPr/>
        </xdr:nvCxnSpPr>
        <xdr:spPr>
          <a:xfrm>
            <a:off x="25654326" y="1682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89" name="Connecteur droit 11588"/>
          <xdr:cNvCxnSpPr/>
        </xdr:nvCxnSpPr>
        <xdr:spPr>
          <a:xfrm>
            <a:off x="27251025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0" name="Connecteur droit 11589"/>
          <xdr:cNvCxnSpPr/>
        </xdr:nvCxnSpPr>
        <xdr:spPr>
          <a:xfrm>
            <a:off x="25241250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1" name="Connecteur droit 11590"/>
          <xdr:cNvCxnSpPr/>
        </xdr:nvCxnSpPr>
        <xdr:spPr>
          <a:xfrm>
            <a:off x="25799300" y="1703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2028825</xdr:colOff>
      <xdr:row>5</xdr:row>
      <xdr:rowOff>140970</xdr:rowOff>
    </xdr:to>
    <xdr:grpSp>
      <xdr:nvGrpSpPr>
        <xdr:cNvPr id="11599" name="SprkR6C35Shape"/>
        <xdr:cNvGrpSpPr/>
      </xdr:nvGrpSpPr>
      <xdr:grpSpPr>
        <a:xfrm>
          <a:off x="25241250" y="1110615"/>
          <a:ext cx="2009775" cy="106680"/>
          <a:chOff x="25241250" y="1110615"/>
          <a:chExt cx="2009775" cy="106680"/>
        </a:xfrm>
      </xdr:grpSpPr>
      <xdr:cxnSp macro="">
        <xdr:nvCxnSpPr>
          <xdr:cNvPr id="11593" name="Connecteur droit 11592"/>
          <xdr:cNvCxnSpPr/>
        </xdr:nvCxnSpPr>
        <xdr:spPr>
          <a:xfrm>
            <a:off x="25241250" y="1163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594" name="Rectangle 11593"/>
          <xdr:cNvSpPr/>
        </xdr:nvSpPr>
        <xdr:spPr>
          <a:xfrm>
            <a:off x="25935507" y="1110615"/>
            <a:ext cx="8631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595" name="Connecteur droit 11594"/>
          <xdr:cNvCxnSpPr/>
        </xdr:nvCxnSpPr>
        <xdr:spPr>
          <a:xfrm>
            <a:off x="26405836" y="1110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6" name="Connecteur droit 11595"/>
          <xdr:cNvCxnSpPr/>
        </xdr:nvCxnSpPr>
        <xdr:spPr>
          <a:xfrm>
            <a:off x="27251025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7" name="Connecteur droit 11596"/>
          <xdr:cNvCxnSpPr/>
        </xdr:nvCxnSpPr>
        <xdr:spPr>
          <a:xfrm>
            <a:off x="25241250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598" name="Connecteur droit 11597"/>
          <xdr:cNvCxnSpPr/>
        </xdr:nvCxnSpPr>
        <xdr:spPr>
          <a:xfrm>
            <a:off x="26364019" y="1131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2028825</xdr:colOff>
      <xdr:row>2</xdr:row>
      <xdr:rowOff>140970</xdr:rowOff>
    </xdr:to>
    <xdr:grpSp>
      <xdr:nvGrpSpPr>
        <xdr:cNvPr id="11606" name="SprkR3C35Shape"/>
        <xdr:cNvGrpSpPr/>
      </xdr:nvGrpSpPr>
      <xdr:grpSpPr>
        <a:xfrm>
          <a:off x="25241250" y="424815"/>
          <a:ext cx="2009775" cy="106680"/>
          <a:chOff x="25241250" y="424815"/>
          <a:chExt cx="2009775" cy="106680"/>
        </a:xfrm>
      </xdr:grpSpPr>
      <xdr:cxnSp macro="">
        <xdr:nvCxnSpPr>
          <xdr:cNvPr id="11600" name="Connecteur droit 11599"/>
          <xdr:cNvCxnSpPr/>
        </xdr:nvCxnSpPr>
        <xdr:spPr>
          <a:xfrm>
            <a:off x="25241250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601" name="Rectangle 11600"/>
          <xdr:cNvSpPr/>
        </xdr:nvSpPr>
        <xdr:spPr>
          <a:xfrm>
            <a:off x="25736705" y="424815"/>
            <a:ext cx="94271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11602" name="Connecteur droit 11601"/>
          <xdr:cNvCxnSpPr/>
        </xdr:nvCxnSpPr>
        <xdr:spPr>
          <a:xfrm>
            <a:off x="26228114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3" name="Connecteur droit 11602"/>
          <xdr:cNvCxnSpPr/>
        </xdr:nvCxnSpPr>
        <xdr:spPr>
          <a:xfrm>
            <a:off x="2725102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4" name="Connecteur droit 11603"/>
          <xdr:cNvCxnSpPr/>
        </xdr:nvCxnSpPr>
        <xdr:spPr>
          <a:xfrm>
            <a:off x="252412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605" name="Connecteur droit 11604"/>
          <xdr:cNvCxnSpPr/>
        </xdr:nvCxnSpPr>
        <xdr:spPr>
          <a:xfrm>
            <a:off x="26206304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39148</xdr:colOff>
      <xdr:row>22</xdr:row>
      <xdr:rowOff>0</xdr:rowOff>
    </xdr:from>
    <xdr:to>
      <xdr:col>37</xdr:col>
      <xdr:colOff>2008727</xdr:colOff>
      <xdr:row>22</xdr:row>
      <xdr:rowOff>171450</xdr:rowOff>
    </xdr:to>
    <xdr:grpSp>
      <xdr:nvGrpSpPr>
        <xdr:cNvPr id="27293" name="SprkR23C38Shape"/>
        <xdr:cNvGrpSpPr/>
      </xdr:nvGrpSpPr>
      <xdr:grpSpPr>
        <a:xfrm>
          <a:off x="28833223" y="4314825"/>
          <a:ext cx="1969579" cy="171450"/>
          <a:chOff x="28833223" y="4314825"/>
          <a:chExt cx="1969579" cy="171450"/>
        </a:xfrm>
      </xdr:grpSpPr>
      <xdr:cxnSp macro="">
        <xdr:nvCxnSpPr>
          <xdr:cNvPr id="27237" name="Connecteur droit 27236"/>
          <xdr:cNvCxnSpPr/>
        </xdr:nvCxnSpPr>
        <xdr:spPr>
          <a:xfrm>
            <a:off x="2883322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38" name="Connecteur droit 27237"/>
          <xdr:cNvCxnSpPr/>
        </xdr:nvCxnSpPr>
        <xdr:spPr>
          <a:xfrm>
            <a:off x="2887341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39" name="Connecteur droit 27238"/>
          <xdr:cNvCxnSpPr/>
        </xdr:nvCxnSpPr>
        <xdr:spPr>
          <a:xfrm>
            <a:off x="2891361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0" name="Connecteur droit 27239"/>
          <xdr:cNvCxnSpPr/>
        </xdr:nvCxnSpPr>
        <xdr:spPr>
          <a:xfrm>
            <a:off x="2895380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1" name="Connecteur droit 27240"/>
          <xdr:cNvCxnSpPr/>
        </xdr:nvCxnSpPr>
        <xdr:spPr>
          <a:xfrm>
            <a:off x="28994004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2" name="Connecteur droit 27241"/>
          <xdr:cNvCxnSpPr/>
        </xdr:nvCxnSpPr>
        <xdr:spPr>
          <a:xfrm>
            <a:off x="2903420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3" name="Connecteur droit 27242"/>
          <xdr:cNvCxnSpPr/>
        </xdr:nvCxnSpPr>
        <xdr:spPr>
          <a:xfrm>
            <a:off x="2907439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4" name="Connecteur droit 27243"/>
          <xdr:cNvCxnSpPr/>
        </xdr:nvCxnSpPr>
        <xdr:spPr>
          <a:xfrm>
            <a:off x="2911459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5" name="Connecteur droit 27244"/>
          <xdr:cNvCxnSpPr/>
        </xdr:nvCxnSpPr>
        <xdr:spPr>
          <a:xfrm>
            <a:off x="2915478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6" name="Connecteur droit 27245"/>
          <xdr:cNvCxnSpPr/>
        </xdr:nvCxnSpPr>
        <xdr:spPr>
          <a:xfrm>
            <a:off x="2919498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7" name="Connecteur droit 27246"/>
          <xdr:cNvCxnSpPr/>
        </xdr:nvCxnSpPr>
        <xdr:spPr>
          <a:xfrm>
            <a:off x="2923517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8" name="Connecteur droit 27247"/>
          <xdr:cNvCxnSpPr/>
        </xdr:nvCxnSpPr>
        <xdr:spPr>
          <a:xfrm>
            <a:off x="2927537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49" name="Connecteur droit 27248"/>
          <xdr:cNvCxnSpPr/>
        </xdr:nvCxnSpPr>
        <xdr:spPr>
          <a:xfrm>
            <a:off x="2931556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0" name="Connecteur droit 27249"/>
          <xdr:cNvCxnSpPr/>
        </xdr:nvCxnSpPr>
        <xdr:spPr>
          <a:xfrm>
            <a:off x="2935576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1" name="Connecteur droit 27250"/>
          <xdr:cNvCxnSpPr/>
        </xdr:nvCxnSpPr>
        <xdr:spPr>
          <a:xfrm>
            <a:off x="2939596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2" name="Connecteur droit 27251"/>
          <xdr:cNvCxnSpPr/>
        </xdr:nvCxnSpPr>
        <xdr:spPr>
          <a:xfrm>
            <a:off x="2943615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3" name="Connecteur droit 27252"/>
          <xdr:cNvCxnSpPr/>
        </xdr:nvCxnSpPr>
        <xdr:spPr>
          <a:xfrm>
            <a:off x="2947635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4" name="Connecteur droit 27253"/>
          <xdr:cNvCxnSpPr/>
        </xdr:nvCxnSpPr>
        <xdr:spPr>
          <a:xfrm>
            <a:off x="2951654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5" name="Connecteur droit 27254"/>
          <xdr:cNvCxnSpPr/>
        </xdr:nvCxnSpPr>
        <xdr:spPr>
          <a:xfrm>
            <a:off x="2955674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6" name="Connecteur droit 27255"/>
          <xdr:cNvCxnSpPr/>
        </xdr:nvCxnSpPr>
        <xdr:spPr>
          <a:xfrm>
            <a:off x="2959693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7" name="Connecteur droit 27256"/>
          <xdr:cNvCxnSpPr/>
        </xdr:nvCxnSpPr>
        <xdr:spPr>
          <a:xfrm>
            <a:off x="2963713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8" name="Connecteur droit 27257"/>
          <xdr:cNvCxnSpPr/>
        </xdr:nvCxnSpPr>
        <xdr:spPr>
          <a:xfrm>
            <a:off x="2967733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59" name="Connecteur droit 27258"/>
          <xdr:cNvCxnSpPr/>
        </xdr:nvCxnSpPr>
        <xdr:spPr>
          <a:xfrm>
            <a:off x="2971752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0" name="Connecteur droit 27259"/>
          <xdr:cNvCxnSpPr/>
        </xdr:nvCxnSpPr>
        <xdr:spPr>
          <a:xfrm>
            <a:off x="2975771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1" name="Connecteur droit 27260"/>
          <xdr:cNvCxnSpPr/>
        </xdr:nvCxnSpPr>
        <xdr:spPr>
          <a:xfrm>
            <a:off x="29797915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2" name="Connecteur droit 27261"/>
          <xdr:cNvCxnSpPr/>
        </xdr:nvCxnSpPr>
        <xdr:spPr>
          <a:xfrm>
            <a:off x="2983811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3" name="Connecteur droit 27262"/>
          <xdr:cNvCxnSpPr/>
        </xdr:nvCxnSpPr>
        <xdr:spPr>
          <a:xfrm>
            <a:off x="2987830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4" name="Connecteur droit 27263"/>
          <xdr:cNvCxnSpPr/>
        </xdr:nvCxnSpPr>
        <xdr:spPr>
          <a:xfrm>
            <a:off x="2991850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5" name="Connecteur droit 27264"/>
          <xdr:cNvCxnSpPr/>
        </xdr:nvCxnSpPr>
        <xdr:spPr>
          <a:xfrm>
            <a:off x="2995869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6" name="Connecteur droit 27265"/>
          <xdr:cNvCxnSpPr/>
        </xdr:nvCxnSpPr>
        <xdr:spPr>
          <a:xfrm>
            <a:off x="29998891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7" name="Connecteur droit 27266"/>
          <xdr:cNvCxnSpPr/>
        </xdr:nvCxnSpPr>
        <xdr:spPr>
          <a:xfrm>
            <a:off x="3003908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8" name="Connecteur droit 27267"/>
          <xdr:cNvCxnSpPr/>
        </xdr:nvCxnSpPr>
        <xdr:spPr>
          <a:xfrm>
            <a:off x="3007928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69" name="Connecteur droit 27268"/>
          <xdr:cNvCxnSpPr/>
        </xdr:nvCxnSpPr>
        <xdr:spPr>
          <a:xfrm>
            <a:off x="3011947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0" name="Connecteur droit 27269"/>
          <xdr:cNvCxnSpPr/>
        </xdr:nvCxnSpPr>
        <xdr:spPr>
          <a:xfrm>
            <a:off x="3015967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1" name="Connecteur droit 27270"/>
          <xdr:cNvCxnSpPr/>
        </xdr:nvCxnSpPr>
        <xdr:spPr>
          <a:xfrm>
            <a:off x="3019986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2" name="Connecteur droit 27271"/>
          <xdr:cNvCxnSpPr/>
        </xdr:nvCxnSpPr>
        <xdr:spPr>
          <a:xfrm>
            <a:off x="3024006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3" name="Connecteur droit 27272"/>
          <xdr:cNvCxnSpPr/>
        </xdr:nvCxnSpPr>
        <xdr:spPr>
          <a:xfrm>
            <a:off x="3028026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4" name="Connecteur droit 27273"/>
          <xdr:cNvCxnSpPr/>
        </xdr:nvCxnSpPr>
        <xdr:spPr>
          <a:xfrm>
            <a:off x="3032045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5" name="Connecteur droit 27274"/>
          <xdr:cNvCxnSpPr/>
        </xdr:nvCxnSpPr>
        <xdr:spPr>
          <a:xfrm>
            <a:off x="3036065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6" name="Connecteur droit 27275"/>
          <xdr:cNvCxnSpPr/>
        </xdr:nvCxnSpPr>
        <xdr:spPr>
          <a:xfrm>
            <a:off x="30400848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7" name="Connecteur droit 27276"/>
          <xdr:cNvCxnSpPr/>
        </xdr:nvCxnSpPr>
        <xdr:spPr>
          <a:xfrm>
            <a:off x="304410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8" name="Connecteur droit 27277"/>
          <xdr:cNvCxnSpPr/>
        </xdr:nvCxnSpPr>
        <xdr:spPr>
          <a:xfrm>
            <a:off x="3048123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79" name="Connecteur droit 27278"/>
          <xdr:cNvCxnSpPr/>
        </xdr:nvCxnSpPr>
        <xdr:spPr>
          <a:xfrm>
            <a:off x="3052143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0" name="Connecteur droit 27279"/>
          <xdr:cNvCxnSpPr/>
        </xdr:nvCxnSpPr>
        <xdr:spPr>
          <a:xfrm>
            <a:off x="3056162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1" name="Connecteur droit 27280"/>
          <xdr:cNvCxnSpPr/>
        </xdr:nvCxnSpPr>
        <xdr:spPr>
          <a:xfrm>
            <a:off x="30601825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2" name="Connecteur droit 27281"/>
          <xdr:cNvCxnSpPr/>
        </xdr:nvCxnSpPr>
        <xdr:spPr>
          <a:xfrm>
            <a:off x="3064202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3" name="Connecteur droit 27282"/>
          <xdr:cNvCxnSpPr/>
        </xdr:nvCxnSpPr>
        <xdr:spPr>
          <a:xfrm>
            <a:off x="3068221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4" name="Connecteur droit 27283"/>
          <xdr:cNvCxnSpPr/>
        </xdr:nvCxnSpPr>
        <xdr:spPr>
          <a:xfrm>
            <a:off x="3072241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5" name="Connecteur droit 27284"/>
          <xdr:cNvCxnSpPr/>
        </xdr:nvCxnSpPr>
        <xdr:spPr>
          <a:xfrm>
            <a:off x="3076260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6" name="Connecteur droit 27285"/>
          <xdr:cNvCxnSpPr/>
        </xdr:nvCxnSpPr>
        <xdr:spPr>
          <a:xfrm>
            <a:off x="30802802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7" name="Connecteur droit 27286"/>
          <xdr:cNvCxnSpPr/>
        </xdr:nvCxnSpPr>
        <xdr:spPr>
          <a:xfrm>
            <a:off x="28833223" y="4333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88" name="Connecteur droit 27287"/>
          <xdr:cNvCxnSpPr/>
        </xdr:nvCxnSpPr>
        <xdr:spPr>
          <a:xfrm>
            <a:off x="28833223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89" name="Rectangle 27288"/>
          <xdr:cNvSpPr/>
        </xdr:nvSpPr>
        <xdr:spPr>
          <a:xfrm>
            <a:off x="28833223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-0,242</a:t>
            </a:r>
          </a:p>
        </xdr:txBody>
      </xdr:sp>
      <xdr:sp macro="" textlink="">
        <xdr:nvSpPr>
          <xdr:cNvPr id="27290" name="Rectangle 27289"/>
          <xdr:cNvSpPr/>
        </xdr:nvSpPr>
        <xdr:spPr>
          <a:xfrm>
            <a:off x="28833223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  <xdr:cxnSp macro="">
        <xdr:nvCxnSpPr>
          <xdr:cNvPr id="27291" name="Connecteur droit 27290"/>
          <xdr:cNvCxnSpPr/>
        </xdr:nvCxnSpPr>
        <xdr:spPr>
          <a:xfrm>
            <a:off x="29918502" y="4314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292" name="Rectangle 27291"/>
          <xdr:cNvSpPr/>
        </xdr:nvSpPr>
        <xdr:spPr>
          <a:xfrm>
            <a:off x="28833223" y="4333875"/>
            <a:ext cx="109866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-0,161</a:t>
            </a:r>
          </a:p>
        </xdr:txBody>
      </xdr:sp>
    </xdr:grpSp>
    <xdr:clientData/>
  </xdr:twoCellAnchor>
  <xdr:twoCellAnchor>
    <xdr:from>
      <xdr:col>37</xdr:col>
      <xdr:colOff>39148</xdr:colOff>
      <xdr:row>19</xdr:row>
      <xdr:rowOff>0</xdr:rowOff>
    </xdr:from>
    <xdr:to>
      <xdr:col>37</xdr:col>
      <xdr:colOff>2008727</xdr:colOff>
      <xdr:row>19</xdr:row>
      <xdr:rowOff>171450</xdr:rowOff>
    </xdr:to>
    <xdr:grpSp>
      <xdr:nvGrpSpPr>
        <xdr:cNvPr id="27350" name="SprkR20C38Shape"/>
        <xdr:cNvGrpSpPr/>
      </xdr:nvGrpSpPr>
      <xdr:grpSpPr>
        <a:xfrm>
          <a:off x="28833223" y="3743325"/>
          <a:ext cx="1969579" cy="171450"/>
          <a:chOff x="28833223" y="3743325"/>
          <a:chExt cx="1969579" cy="171450"/>
        </a:xfrm>
      </xdr:grpSpPr>
      <xdr:cxnSp macro="">
        <xdr:nvCxnSpPr>
          <xdr:cNvPr id="27294" name="Connecteur droit 27293"/>
          <xdr:cNvCxnSpPr/>
        </xdr:nvCxnSpPr>
        <xdr:spPr>
          <a:xfrm>
            <a:off x="2883322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5" name="Connecteur droit 27294"/>
          <xdr:cNvCxnSpPr/>
        </xdr:nvCxnSpPr>
        <xdr:spPr>
          <a:xfrm>
            <a:off x="2887341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6" name="Connecteur droit 27295"/>
          <xdr:cNvCxnSpPr/>
        </xdr:nvCxnSpPr>
        <xdr:spPr>
          <a:xfrm>
            <a:off x="2891361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7" name="Connecteur droit 27296"/>
          <xdr:cNvCxnSpPr/>
        </xdr:nvCxnSpPr>
        <xdr:spPr>
          <a:xfrm>
            <a:off x="2895380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8" name="Connecteur droit 27297"/>
          <xdr:cNvCxnSpPr/>
        </xdr:nvCxnSpPr>
        <xdr:spPr>
          <a:xfrm>
            <a:off x="28994004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299" name="Connecteur droit 27298"/>
          <xdr:cNvCxnSpPr/>
        </xdr:nvCxnSpPr>
        <xdr:spPr>
          <a:xfrm>
            <a:off x="2903420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0" name="Connecteur droit 27299"/>
          <xdr:cNvCxnSpPr/>
        </xdr:nvCxnSpPr>
        <xdr:spPr>
          <a:xfrm>
            <a:off x="2907439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1" name="Connecteur droit 27300"/>
          <xdr:cNvCxnSpPr/>
        </xdr:nvCxnSpPr>
        <xdr:spPr>
          <a:xfrm>
            <a:off x="2911459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2" name="Connecteur droit 27301"/>
          <xdr:cNvCxnSpPr/>
        </xdr:nvCxnSpPr>
        <xdr:spPr>
          <a:xfrm>
            <a:off x="2915478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3" name="Connecteur droit 27302"/>
          <xdr:cNvCxnSpPr/>
        </xdr:nvCxnSpPr>
        <xdr:spPr>
          <a:xfrm>
            <a:off x="2919498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4" name="Connecteur droit 27303"/>
          <xdr:cNvCxnSpPr/>
        </xdr:nvCxnSpPr>
        <xdr:spPr>
          <a:xfrm>
            <a:off x="2923517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5" name="Connecteur droit 27304"/>
          <xdr:cNvCxnSpPr/>
        </xdr:nvCxnSpPr>
        <xdr:spPr>
          <a:xfrm>
            <a:off x="2927537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6" name="Connecteur droit 27305"/>
          <xdr:cNvCxnSpPr/>
        </xdr:nvCxnSpPr>
        <xdr:spPr>
          <a:xfrm>
            <a:off x="2931556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7" name="Connecteur droit 27306"/>
          <xdr:cNvCxnSpPr/>
        </xdr:nvCxnSpPr>
        <xdr:spPr>
          <a:xfrm>
            <a:off x="2935576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8" name="Connecteur droit 27307"/>
          <xdr:cNvCxnSpPr/>
        </xdr:nvCxnSpPr>
        <xdr:spPr>
          <a:xfrm>
            <a:off x="2939596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09" name="Connecteur droit 27308"/>
          <xdr:cNvCxnSpPr/>
        </xdr:nvCxnSpPr>
        <xdr:spPr>
          <a:xfrm>
            <a:off x="2943615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0" name="Connecteur droit 27309"/>
          <xdr:cNvCxnSpPr/>
        </xdr:nvCxnSpPr>
        <xdr:spPr>
          <a:xfrm>
            <a:off x="2947635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1" name="Connecteur droit 27310"/>
          <xdr:cNvCxnSpPr/>
        </xdr:nvCxnSpPr>
        <xdr:spPr>
          <a:xfrm>
            <a:off x="2951654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2" name="Connecteur droit 27311"/>
          <xdr:cNvCxnSpPr/>
        </xdr:nvCxnSpPr>
        <xdr:spPr>
          <a:xfrm>
            <a:off x="2955674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3" name="Connecteur droit 27312"/>
          <xdr:cNvCxnSpPr/>
        </xdr:nvCxnSpPr>
        <xdr:spPr>
          <a:xfrm>
            <a:off x="2959693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4" name="Connecteur droit 27313"/>
          <xdr:cNvCxnSpPr/>
        </xdr:nvCxnSpPr>
        <xdr:spPr>
          <a:xfrm>
            <a:off x="2963713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5" name="Connecteur droit 27314"/>
          <xdr:cNvCxnSpPr/>
        </xdr:nvCxnSpPr>
        <xdr:spPr>
          <a:xfrm>
            <a:off x="2967733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6" name="Connecteur droit 27315"/>
          <xdr:cNvCxnSpPr/>
        </xdr:nvCxnSpPr>
        <xdr:spPr>
          <a:xfrm>
            <a:off x="2971752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7" name="Connecteur droit 27316"/>
          <xdr:cNvCxnSpPr/>
        </xdr:nvCxnSpPr>
        <xdr:spPr>
          <a:xfrm>
            <a:off x="2975771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8" name="Connecteur droit 27317"/>
          <xdr:cNvCxnSpPr/>
        </xdr:nvCxnSpPr>
        <xdr:spPr>
          <a:xfrm>
            <a:off x="29797915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19" name="Connecteur droit 27318"/>
          <xdr:cNvCxnSpPr/>
        </xdr:nvCxnSpPr>
        <xdr:spPr>
          <a:xfrm>
            <a:off x="2983811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0" name="Connecteur droit 27319"/>
          <xdr:cNvCxnSpPr/>
        </xdr:nvCxnSpPr>
        <xdr:spPr>
          <a:xfrm>
            <a:off x="2987830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1" name="Connecteur droit 27320"/>
          <xdr:cNvCxnSpPr/>
        </xdr:nvCxnSpPr>
        <xdr:spPr>
          <a:xfrm>
            <a:off x="2991850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2" name="Connecteur droit 27321"/>
          <xdr:cNvCxnSpPr/>
        </xdr:nvCxnSpPr>
        <xdr:spPr>
          <a:xfrm>
            <a:off x="2995869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3" name="Connecteur droit 27322"/>
          <xdr:cNvCxnSpPr/>
        </xdr:nvCxnSpPr>
        <xdr:spPr>
          <a:xfrm>
            <a:off x="29998891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4" name="Connecteur droit 27323"/>
          <xdr:cNvCxnSpPr/>
        </xdr:nvCxnSpPr>
        <xdr:spPr>
          <a:xfrm>
            <a:off x="3003908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5" name="Connecteur droit 27324"/>
          <xdr:cNvCxnSpPr/>
        </xdr:nvCxnSpPr>
        <xdr:spPr>
          <a:xfrm>
            <a:off x="3007928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6" name="Connecteur droit 27325"/>
          <xdr:cNvCxnSpPr/>
        </xdr:nvCxnSpPr>
        <xdr:spPr>
          <a:xfrm>
            <a:off x="3011947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7" name="Connecteur droit 27326"/>
          <xdr:cNvCxnSpPr/>
        </xdr:nvCxnSpPr>
        <xdr:spPr>
          <a:xfrm>
            <a:off x="3015967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8" name="Connecteur droit 27327"/>
          <xdr:cNvCxnSpPr/>
        </xdr:nvCxnSpPr>
        <xdr:spPr>
          <a:xfrm>
            <a:off x="3019986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29" name="Connecteur droit 27328"/>
          <xdr:cNvCxnSpPr/>
        </xdr:nvCxnSpPr>
        <xdr:spPr>
          <a:xfrm>
            <a:off x="3024006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0" name="Connecteur droit 27329"/>
          <xdr:cNvCxnSpPr/>
        </xdr:nvCxnSpPr>
        <xdr:spPr>
          <a:xfrm>
            <a:off x="3028026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1" name="Connecteur droit 27330"/>
          <xdr:cNvCxnSpPr/>
        </xdr:nvCxnSpPr>
        <xdr:spPr>
          <a:xfrm>
            <a:off x="3032045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2" name="Connecteur droit 27331"/>
          <xdr:cNvCxnSpPr/>
        </xdr:nvCxnSpPr>
        <xdr:spPr>
          <a:xfrm>
            <a:off x="3036065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3" name="Connecteur droit 27332"/>
          <xdr:cNvCxnSpPr/>
        </xdr:nvCxnSpPr>
        <xdr:spPr>
          <a:xfrm>
            <a:off x="30400848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4" name="Connecteur droit 27333"/>
          <xdr:cNvCxnSpPr/>
        </xdr:nvCxnSpPr>
        <xdr:spPr>
          <a:xfrm>
            <a:off x="304410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5" name="Connecteur droit 27334"/>
          <xdr:cNvCxnSpPr/>
        </xdr:nvCxnSpPr>
        <xdr:spPr>
          <a:xfrm>
            <a:off x="3048123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6" name="Connecteur droit 27335"/>
          <xdr:cNvCxnSpPr/>
        </xdr:nvCxnSpPr>
        <xdr:spPr>
          <a:xfrm>
            <a:off x="3052143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7" name="Connecteur droit 27336"/>
          <xdr:cNvCxnSpPr/>
        </xdr:nvCxnSpPr>
        <xdr:spPr>
          <a:xfrm>
            <a:off x="3056162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8" name="Connecteur droit 27337"/>
          <xdr:cNvCxnSpPr/>
        </xdr:nvCxnSpPr>
        <xdr:spPr>
          <a:xfrm>
            <a:off x="30601825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39" name="Connecteur droit 27338"/>
          <xdr:cNvCxnSpPr/>
        </xdr:nvCxnSpPr>
        <xdr:spPr>
          <a:xfrm>
            <a:off x="3064202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0" name="Connecteur droit 27339"/>
          <xdr:cNvCxnSpPr/>
        </xdr:nvCxnSpPr>
        <xdr:spPr>
          <a:xfrm>
            <a:off x="3068221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1" name="Connecteur droit 27340"/>
          <xdr:cNvCxnSpPr/>
        </xdr:nvCxnSpPr>
        <xdr:spPr>
          <a:xfrm>
            <a:off x="3072241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2" name="Connecteur droit 27341"/>
          <xdr:cNvCxnSpPr/>
        </xdr:nvCxnSpPr>
        <xdr:spPr>
          <a:xfrm>
            <a:off x="3076260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3" name="Connecteur droit 27342"/>
          <xdr:cNvCxnSpPr/>
        </xdr:nvCxnSpPr>
        <xdr:spPr>
          <a:xfrm>
            <a:off x="30802802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4" name="Connecteur droit 27343"/>
          <xdr:cNvCxnSpPr/>
        </xdr:nvCxnSpPr>
        <xdr:spPr>
          <a:xfrm>
            <a:off x="28833223" y="3762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45" name="Connecteur droit 27344"/>
          <xdr:cNvCxnSpPr/>
        </xdr:nvCxnSpPr>
        <xdr:spPr>
          <a:xfrm>
            <a:off x="28833223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46" name="Rectangle 27345"/>
          <xdr:cNvSpPr/>
        </xdr:nvSpPr>
        <xdr:spPr>
          <a:xfrm>
            <a:off x="28833223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0,284</a:t>
            </a:r>
          </a:p>
        </xdr:txBody>
      </xdr:sp>
      <xdr:sp macro="" textlink="">
        <xdr:nvSpPr>
          <xdr:cNvPr id="27347" name="Rectangle 27346"/>
          <xdr:cNvSpPr/>
        </xdr:nvSpPr>
        <xdr:spPr>
          <a:xfrm>
            <a:off x="28833223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0,454</a:t>
            </a:r>
          </a:p>
        </xdr:txBody>
      </xdr:sp>
      <xdr:cxnSp macro="">
        <xdr:nvCxnSpPr>
          <xdr:cNvPr id="27348" name="Connecteur droit 27347"/>
          <xdr:cNvCxnSpPr/>
        </xdr:nvCxnSpPr>
        <xdr:spPr>
          <a:xfrm>
            <a:off x="29958695" y="3743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349" name="Rectangle 27348"/>
          <xdr:cNvSpPr/>
        </xdr:nvSpPr>
        <xdr:spPr>
          <a:xfrm>
            <a:off x="28833223" y="3762375"/>
            <a:ext cx="112394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0,383</a:t>
            </a:r>
          </a:p>
        </xdr:txBody>
      </xdr:sp>
    </xdr:grpSp>
    <xdr:clientData/>
  </xdr:twoCellAnchor>
  <xdr:twoCellAnchor>
    <xdr:from>
      <xdr:col>37</xdr:col>
      <xdr:colOff>39148</xdr:colOff>
      <xdr:row>15</xdr:row>
      <xdr:rowOff>0</xdr:rowOff>
    </xdr:from>
    <xdr:to>
      <xdr:col>37</xdr:col>
      <xdr:colOff>2008727</xdr:colOff>
      <xdr:row>15</xdr:row>
      <xdr:rowOff>171450</xdr:rowOff>
    </xdr:to>
    <xdr:grpSp>
      <xdr:nvGrpSpPr>
        <xdr:cNvPr id="27407" name="SprkR16C38Shape"/>
        <xdr:cNvGrpSpPr/>
      </xdr:nvGrpSpPr>
      <xdr:grpSpPr>
        <a:xfrm>
          <a:off x="28833223" y="2981325"/>
          <a:ext cx="1969579" cy="171450"/>
          <a:chOff x="28833223" y="2981325"/>
          <a:chExt cx="1969579" cy="171450"/>
        </a:xfrm>
      </xdr:grpSpPr>
      <xdr:cxnSp macro="">
        <xdr:nvCxnSpPr>
          <xdr:cNvPr id="27351" name="Connecteur droit 27350"/>
          <xdr:cNvCxnSpPr/>
        </xdr:nvCxnSpPr>
        <xdr:spPr>
          <a:xfrm>
            <a:off x="2883322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2" name="Connecteur droit 27351"/>
          <xdr:cNvCxnSpPr/>
        </xdr:nvCxnSpPr>
        <xdr:spPr>
          <a:xfrm>
            <a:off x="2887341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3" name="Connecteur droit 27352"/>
          <xdr:cNvCxnSpPr/>
        </xdr:nvCxnSpPr>
        <xdr:spPr>
          <a:xfrm>
            <a:off x="2891361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4" name="Connecteur droit 27353"/>
          <xdr:cNvCxnSpPr/>
        </xdr:nvCxnSpPr>
        <xdr:spPr>
          <a:xfrm>
            <a:off x="2895380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5" name="Connecteur droit 27354"/>
          <xdr:cNvCxnSpPr/>
        </xdr:nvCxnSpPr>
        <xdr:spPr>
          <a:xfrm>
            <a:off x="28994004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6" name="Connecteur droit 27355"/>
          <xdr:cNvCxnSpPr/>
        </xdr:nvCxnSpPr>
        <xdr:spPr>
          <a:xfrm>
            <a:off x="2903420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7" name="Connecteur droit 27356"/>
          <xdr:cNvCxnSpPr/>
        </xdr:nvCxnSpPr>
        <xdr:spPr>
          <a:xfrm>
            <a:off x="2907439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8" name="Connecteur droit 27357"/>
          <xdr:cNvCxnSpPr/>
        </xdr:nvCxnSpPr>
        <xdr:spPr>
          <a:xfrm>
            <a:off x="2911459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59" name="Connecteur droit 27358"/>
          <xdr:cNvCxnSpPr/>
        </xdr:nvCxnSpPr>
        <xdr:spPr>
          <a:xfrm>
            <a:off x="2915478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0" name="Connecteur droit 27359"/>
          <xdr:cNvCxnSpPr/>
        </xdr:nvCxnSpPr>
        <xdr:spPr>
          <a:xfrm>
            <a:off x="2919498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1" name="Connecteur droit 27360"/>
          <xdr:cNvCxnSpPr/>
        </xdr:nvCxnSpPr>
        <xdr:spPr>
          <a:xfrm>
            <a:off x="2923517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2" name="Connecteur droit 27361"/>
          <xdr:cNvCxnSpPr/>
        </xdr:nvCxnSpPr>
        <xdr:spPr>
          <a:xfrm>
            <a:off x="2927537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3" name="Connecteur droit 27362"/>
          <xdr:cNvCxnSpPr/>
        </xdr:nvCxnSpPr>
        <xdr:spPr>
          <a:xfrm>
            <a:off x="2931556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4" name="Connecteur droit 27363"/>
          <xdr:cNvCxnSpPr/>
        </xdr:nvCxnSpPr>
        <xdr:spPr>
          <a:xfrm>
            <a:off x="2935576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5" name="Connecteur droit 27364"/>
          <xdr:cNvCxnSpPr/>
        </xdr:nvCxnSpPr>
        <xdr:spPr>
          <a:xfrm>
            <a:off x="2939596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6" name="Connecteur droit 27365"/>
          <xdr:cNvCxnSpPr/>
        </xdr:nvCxnSpPr>
        <xdr:spPr>
          <a:xfrm>
            <a:off x="2943615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7" name="Connecteur droit 27366"/>
          <xdr:cNvCxnSpPr/>
        </xdr:nvCxnSpPr>
        <xdr:spPr>
          <a:xfrm>
            <a:off x="2947635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8" name="Connecteur droit 27367"/>
          <xdr:cNvCxnSpPr/>
        </xdr:nvCxnSpPr>
        <xdr:spPr>
          <a:xfrm>
            <a:off x="2951654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69" name="Connecteur droit 27368"/>
          <xdr:cNvCxnSpPr/>
        </xdr:nvCxnSpPr>
        <xdr:spPr>
          <a:xfrm>
            <a:off x="2955674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0" name="Connecteur droit 27369"/>
          <xdr:cNvCxnSpPr/>
        </xdr:nvCxnSpPr>
        <xdr:spPr>
          <a:xfrm>
            <a:off x="2959693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1" name="Connecteur droit 27370"/>
          <xdr:cNvCxnSpPr/>
        </xdr:nvCxnSpPr>
        <xdr:spPr>
          <a:xfrm>
            <a:off x="2963713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2" name="Connecteur droit 27371"/>
          <xdr:cNvCxnSpPr/>
        </xdr:nvCxnSpPr>
        <xdr:spPr>
          <a:xfrm>
            <a:off x="2967733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3" name="Connecteur droit 27372"/>
          <xdr:cNvCxnSpPr/>
        </xdr:nvCxnSpPr>
        <xdr:spPr>
          <a:xfrm>
            <a:off x="2971752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4" name="Connecteur droit 27373"/>
          <xdr:cNvCxnSpPr/>
        </xdr:nvCxnSpPr>
        <xdr:spPr>
          <a:xfrm>
            <a:off x="2975771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5" name="Connecteur droit 27374"/>
          <xdr:cNvCxnSpPr/>
        </xdr:nvCxnSpPr>
        <xdr:spPr>
          <a:xfrm>
            <a:off x="29797915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6" name="Connecteur droit 27375"/>
          <xdr:cNvCxnSpPr/>
        </xdr:nvCxnSpPr>
        <xdr:spPr>
          <a:xfrm>
            <a:off x="2983811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7" name="Connecteur droit 27376"/>
          <xdr:cNvCxnSpPr/>
        </xdr:nvCxnSpPr>
        <xdr:spPr>
          <a:xfrm>
            <a:off x="2987830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8" name="Connecteur droit 27377"/>
          <xdr:cNvCxnSpPr/>
        </xdr:nvCxnSpPr>
        <xdr:spPr>
          <a:xfrm>
            <a:off x="2991850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79" name="Connecteur droit 27378"/>
          <xdr:cNvCxnSpPr/>
        </xdr:nvCxnSpPr>
        <xdr:spPr>
          <a:xfrm>
            <a:off x="2995869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0" name="Connecteur droit 27379"/>
          <xdr:cNvCxnSpPr/>
        </xdr:nvCxnSpPr>
        <xdr:spPr>
          <a:xfrm>
            <a:off x="29998891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1" name="Connecteur droit 27380"/>
          <xdr:cNvCxnSpPr/>
        </xdr:nvCxnSpPr>
        <xdr:spPr>
          <a:xfrm>
            <a:off x="3003908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2" name="Connecteur droit 27381"/>
          <xdr:cNvCxnSpPr/>
        </xdr:nvCxnSpPr>
        <xdr:spPr>
          <a:xfrm>
            <a:off x="3007928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3" name="Connecteur droit 27382"/>
          <xdr:cNvCxnSpPr/>
        </xdr:nvCxnSpPr>
        <xdr:spPr>
          <a:xfrm>
            <a:off x="3011947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4" name="Connecteur droit 27383"/>
          <xdr:cNvCxnSpPr/>
        </xdr:nvCxnSpPr>
        <xdr:spPr>
          <a:xfrm>
            <a:off x="3015967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5" name="Connecteur droit 27384"/>
          <xdr:cNvCxnSpPr/>
        </xdr:nvCxnSpPr>
        <xdr:spPr>
          <a:xfrm>
            <a:off x="3019986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6" name="Connecteur droit 27385"/>
          <xdr:cNvCxnSpPr/>
        </xdr:nvCxnSpPr>
        <xdr:spPr>
          <a:xfrm>
            <a:off x="3024006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7" name="Connecteur droit 27386"/>
          <xdr:cNvCxnSpPr/>
        </xdr:nvCxnSpPr>
        <xdr:spPr>
          <a:xfrm>
            <a:off x="3028026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8" name="Connecteur droit 27387"/>
          <xdr:cNvCxnSpPr/>
        </xdr:nvCxnSpPr>
        <xdr:spPr>
          <a:xfrm>
            <a:off x="3032045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89" name="Connecteur droit 27388"/>
          <xdr:cNvCxnSpPr/>
        </xdr:nvCxnSpPr>
        <xdr:spPr>
          <a:xfrm>
            <a:off x="3036065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0" name="Connecteur droit 27389"/>
          <xdr:cNvCxnSpPr/>
        </xdr:nvCxnSpPr>
        <xdr:spPr>
          <a:xfrm>
            <a:off x="30400848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1" name="Connecteur droit 27390"/>
          <xdr:cNvCxnSpPr/>
        </xdr:nvCxnSpPr>
        <xdr:spPr>
          <a:xfrm>
            <a:off x="304410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2" name="Connecteur droit 27391"/>
          <xdr:cNvCxnSpPr/>
        </xdr:nvCxnSpPr>
        <xdr:spPr>
          <a:xfrm>
            <a:off x="3048123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3" name="Connecteur droit 27392"/>
          <xdr:cNvCxnSpPr/>
        </xdr:nvCxnSpPr>
        <xdr:spPr>
          <a:xfrm>
            <a:off x="3052143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4" name="Connecteur droit 27393"/>
          <xdr:cNvCxnSpPr/>
        </xdr:nvCxnSpPr>
        <xdr:spPr>
          <a:xfrm>
            <a:off x="3056162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5" name="Connecteur droit 27394"/>
          <xdr:cNvCxnSpPr/>
        </xdr:nvCxnSpPr>
        <xdr:spPr>
          <a:xfrm>
            <a:off x="30601825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6" name="Connecteur droit 27395"/>
          <xdr:cNvCxnSpPr/>
        </xdr:nvCxnSpPr>
        <xdr:spPr>
          <a:xfrm>
            <a:off x="3064202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7" name="Connecteur droit 27396"/>
          <xdr:cNvCxnSpPr/>
        </xdr:nvCxnSpPr>
        <xdr:spPr>
          <a:xfrm>
            <a:off x="3068221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8" name="Connecteur droit 27397"/>
          <xdr:cNvCxnSpPr/>
        </xdr:nvCxnSpPr>
        <xdr:spPr>
          <a:xfrm>
            <a:off x="3072241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399" name="Connecteur droit 27398"/>
          <xdr:cNvCxnSpPr/>
        </xdr:nvCxnSpPr>
        <xdr:spPr>
          <a:xfrm>
            <a:off x="3076260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0" name="Connecteur droit 27399"/>
          <xdr:cNvCxnSpPr/>
        </xdr:nvCxnSpPr>
        <xdr:spPr>
          <a:xfrm>
            <a:off x="30802802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1" name="Connecteur droit 27400"/>
          <xdr:cNvCxnSpPr/>
        </xdr:nvCxnSpPr>
        <xdr:spPr>
          <a:xfrm>
            <a:off x="28833223" y="3000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2" name="Connecteur droit 27401"/>
          <xdr:cNvCxnSpPr/>
        </xdr:nvCxnSpPr>
        <xdr:spPr>
          <a:xfrm>
            <a:off x="28833223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03" name="Rectangle 27402"/>
          <xdr:cNvSpPr/>
        </xdr:nvSpPr>
        <xdr:spPr>
          <a:xfrm>
            <a:off x="28833223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1,067</a:t>
            </a:r>
          </a:p>
        </xdr:txBody>
      </xdr:sp>
      <xdr:sp macro="" textlink="">
        <xdr:nvSpPr>
          <xdr:cNvPr id="27404" name="Rectangle 27403"/>
          <xdr:cNvSpPr/>
        </xdr:nvSpPr>
        <xdr:spPr>
          <a:xfrm>
            <a:off x="28833223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1,895</a:t>
            </a:r>
          </a:p>
        </xdr:txBody>
      </xdr:sp>
      <xdr:cxnSp macro="">
        <xdr:nvCxnSpPr>
          <xdr:cNvPr id="27405" name="Connecteur droit 27404"/>
          <xdr:cNvCxnSpPr/>
        </xdr:nvCxnSpPr>
        <xdr:spPr>
          <a:xfrm>
            <a:off x="29516546" y="2981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06" name="Rectangle 27405"/>
          <xdr:cNvSpPr/>
        </xdr:nvSpPr>
        <xdr:spPr>
          <a:xfrm>
            <a:off x="29516546" y="3000375"/>
            <a:ext cx="1286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1,362</a:t>
            </a:r>
          </a:p>
        </xdr:txBody>
      </xdr:sp>
    </xdr:grpSp>
    <xdr:clientData/>
  </xdr:twoCellAnchor>
  <xdr:twoCellAnchor>
    <xdr:from>
      <xdr:col>37</xdr:col>
      <xdr:colOff>39148</xdr:colOff>
      <xdr:row>12</xdr:row>
      <xdr:rowOff>0</xdr:rowOff>
    </xdr:from>
    <xdr:to>
      <xdr:col>37</xdr:col>
      <xdr:colOff>2008727</xdr:colOff>
      <xdr:row>12</xdr:row>
      <xdr:rowOff>171450</xdr:rowOff>
    </xdr:to>
    <xdr:grpSp>
      <xdr:nvGrpSpPr>
        <xdr:cNvPr id="27464" name="SprkR13C38Shape"/>
        <xdr:cNvGrpSpPr/>
      </xdr:nvGrpSpPr>
      <xdr:grpSpPr>
        <a:xfrm>
          <a:off x="28833223" y="2409825"/>
          <a:ext cx="1969579" cy="171450"/>
          <a:chOff x="28833223" y="2409825"/>
          <a:chExt cx="1969579" cy="171450"/>
        </a:xfrm>
      </xdr:grpSpPr>
      <xdr:cxnSp macro="">
        <xdr:nvCxnSpPr>
          <xdr:cNvPr id="27408" name="Connecteur droit 27407"/>
          <xdr:cNvCxnSpPr/>
        </xdr:nvCxnSpPr>
        <xdr:spPr>
          <a:xfrm>
            <a:off x="2883322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09" name="Connecteur droit 27408"/>
          <xdr:cNvCxnSpPr/>
        </xdr:nvCxnSpPr>
        <xdr:spPr>
          <a:xfrm>
            <a:off x="2887341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0" name="Connecteur droit 27409"/>
          <xdr:cNvCxnSpPr/>
        </xdr:nvCxnSpPr>
        <xdr:spPr>
          <a:xfrm>
            <a:off x="2891361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1" name="Connecteur droit 27410"/>
          <xdr:cNvCxnSpPr/>
        </xdr:nvCxnSpPr>
        <xdr:spPr>
          <a:xfrm>
            <a:off x="2895380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2" name="Connecteur droit 27411"/>
          <xdr:cNvCxnSpPr/>
        </xdr:nvCxnSpPr>
        <xdr:spPr>
          <a:xfrm>
            <a:off x="2899400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3" name="Connecteur droit 27412"/>
          <xdr:cNvCxnSpPr/>
        </xdr:nvCxnSpPr>
        <xdr:spPr>
          <a:xfrm>
            <a:off x="290342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4" name="Connecteur droit 27413"/>
          <xdr:cNvCxnSpPr/>
        </xdr:nvCxnSpPr>
        <xdr:spPr>
          <a:xfrm>
            <a:off x="290743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5" name="Connecteur droit 27414"/>
          <xdr:cNvCxnSpPr/>
        </xdr:nvCxnSpPr>
        <xdr:spPr>
          <a:xfrm>
            <a:off x="2911459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6" name="Connecteur droit 27415"/>
          <xdr:cNvCxnSpPr/>
        </xdr:nvCxnSpPr>
        <xdr:spPr>
          <a:xfrm>
            <a:off x="291547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7" name="Connecteur droit 27416"/>
          <xdr:cNvCxnSpPr/>
        </xdr:nvCxnSpPr>
        <xdr:spPr>
          <a:xfrm>
            <a:off x="2919498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8" name="Connecteur droit 27417"/>
          <xdr:cNvCxnSpPr/>
        </xdr:nvCxnSpPr>
        <xdr:spPr>
          <a:xfrm>
            <a:off x="292351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19" name="Connecteur droit 27418"/>
          <xdr:cNvCxnSpPr/>
        </xdr:nvCxnSpPr>
        <xdr:spPr>
          <a:xfrm>
            <a:off x="2927537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0" name="Connecteur droit 27419"/>
          <xdr:cNvCxnSpPr/>
        </xdr:nvCxnSpPr>
        <xdr:spPr>
          <a:xfrm>
            <a:off x="2931556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1" name="Connecteur droit 27420"/>
          <xdr:cNvCxnSpPr/>
        </xdr:nvCxnSpPr>
        <xdr:spPr>
          <a:xfrm>
            <a:off x="2935576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2" name="Connecteur droit 27421"/>
          <xdr:cNvCxnSpPr/>
        </xdr:nvCxnSpPr>
        <xdr:spPr>
          <a:xfrm>
            <a:off x="2939596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3" name="Connecteur droit 27422"/>
          <xdr:cNvCxnSpPr/>
        </xdr:nvCxnSpPr>
        <xdr:spPr>
          <a:xfrm>
            <a:off x="2943615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4" name="Connecteur droit 27423"/>
          <xdr:cNvCxnSpPr/>
        </xdr:nvCxnSpPr>
        <xdr:spPr>
          <a:xfrm>
            <a:off x="2947635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5" name="Connecteur droit 27424"/>
          <xdr:cNvCxnSpPr/>
        </xdr:nvCxnSpPr>
        <xdr:spPr>
          <a:xfrm>
            <a:off x="2951654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6" name="Connecteur droit 27425"/>
          <xdr:cNvCxnSpPr/>
        </xdr:nvCxnSpPr>
        <xdr:spPr>
          <a:xfrm>
            <a:off x="295567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7" name="Connecteur droit 27426"/>
          <xdr:cNvCxnSpPr/>
        </xdr:nvCxnSpPr>
        <xdr:spPr>
          <a:xfrm>
            <a:off x="2959693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8" name="Connecteur droit 27427"/>
          <xdr:cNvCxnSpPr/>
        </xdr:nvCxnSpPr>
        <xdr:spPr>
          <a:xfrm>
            <a:off x="296371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29" name="Connecteur droit 27428"/>
          <xdr:cNvCxnSpPr/>
        </xdr:nvCxnSpPr>
        <xdr:spPr>
          <a:xfrm>
            <a:off x="2967733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0" name="Connecteur droit 27429"/>
          <xdr:cNvCxnSpPr/>
        </xdr:nvCxnSpPr>
        <xdr:spPr>
          <a:xfrm>
            <a:off x="2971752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1" name="Connecteur droit 27430"/>
          <xdr:cNvCxnSpPr/>
        </xdr:nvCxnSpPr>
        <xdr:spPr>
          <a:xfrm>
            <a:off x="2975771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2" name="Connecteur droit 27431"/>
          <xdr:cNvCxnSpPr/>
        </xdr:nvCxnSpPr>
        <xdr:spPr>
          <a:xfrm>
            <a:off x="29797915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3" name="Connecteur droit 27432"/>
          <xdr:cNvCxnSpPr/>
        </xdr:nvCxnSpPr>
        <xdr:spPr>
          <a:xfrm>
            <a:off x="2983811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4" name="Connecteur droit 27433"/>
          <xdr:cNvCxnSpPr/>
        </xdr:nvCxnSpPr>
        <xdr:spPr>
          <a:xfrm>
            <a:off x="2987830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5" name="Connecteur droit 27434"/>
          <xdr:cNvCxnSpPr/>
        </xdr:nvCxnSpPr>
        <xdr:spPr>
          <a:xfrm>
            <a:off x="2991850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6" name="Connecteur droit 27435"/>
          <xdr:cNvCxnSpPr/>
        </xdr:nvCxnSpPr>
        <xdr:spPr>
          <a:xfrm>
            <a:off x="2995869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7" name="Connecteur droit 27436"/>
          <xdr:cNvCxnSpPr/>
        </xdr:nvCxnSpPr>
        <xdr:spPr>
          <a:xfrm>
            <a:off x="29998891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8" name="Connecteur droit 27437"/>
          <xdr:cNvCxnSpPr/>
        </xdr:nvCxnSpPr>
        <xdr:spPr>
          <a:xfrm>
            <a:off x="3003908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39" name="Connecteur droit 27438"/>
          <xdr:cNvCxnSpPr/>
        </xdr:nvCxnSpPr>
        <xdr:spPr>
          <a:xfrm>
            <a:off x="3007928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0" name="Connecteur droit 27439"/>
          <xdr:cNvCxnSpPr/>
        </xdr:nvCxnSpPr>
        <xdr:spPr>
          <a:xfrm>
            <a:off x="3011947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1" name="Connecteur droit 27440"/>
          <xdr:cNvCxnSpPr/>
        </xdr:nvCxnSpPr>
        <xdr:spPr>
          <a:xfrm>
            <a:off x="301596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2" name="Connecteur droit 27441"/>
          <xdr:cNvCxnSpPr/>
        </xdr:nvCxnSpPr>
        <xdr:spPr>
          <a:xfrm>
            <a:off x="3019986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3" name="Connecteur droit 27442"/>
          <xdr:cNvCxnSpPr/>
        </xdr:nvCxnSpPr>
        <xdr:spPr>
          <a:xfrm>
            <a:off x="3024006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4" name="Connecteur droit 27443"/>
          <xdr:cNvCxnSpPr/>
        </xdr:nvCxnSpPr>
        <xdr:spPr>
          <a:xfrm>
            <a:off x="3028026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5" name="Connecteur droit 27444"/>
          <xdr:cNvCxnSpPr/>
        </xdr:nvCxnSpPr>
        <xdr:spPr>
          <a:xfrm>
            <a:off x="3032045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6" name="Connecteur droit 27445"/>
          <xdr:cNvCxnSpPr/>
        </xdr:nvCxnSpPr>
        <xdr:spPr>
          <a:xfrm>
            <a:off x="3036065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7" name="Connecteur droit 27446"/>
          <xdr:cNvCxnSpPr/>
        </xdr:nvCxnSpPr>
        <xdr:spPr>
          <a:xfrm>
            <a:off x="3040084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8" name="Connecteur droit 27447"/>
          <xdr:cNvCxnSpPr/>
        </xdr:nvCxnSpPr>
        <xdr:spPr>
          <a:xfrm>
            <a:off x="304410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49" name="Connecteur droit 27448"/>
          <xdr:cNvCxnSpPr/>
        </xdr:nvCxnSpPr>
        <xdr:spPr>
          <a:xfrm>
            <a:off x="3048123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0" name="Connecteur droit 27449"/>
          <xdr:cNvCxnSpPr/>
        </xdr:nvCxnSpPr>
        <xdr:spPr>
          <a:xfrm>
            <a:off x="3052143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1" name="Connecteur droit 27450"/>
          <xdr:cNvCxnSpPr/>
        </xdr:nvCxnSpPr>
        <xdr:spPr>
          <a:xfrm>
            <a:off x="3056162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2" name="Connecteur droit 27451"/>
          <xdr:cNvCxnSpPr/>
        </xdr:nvCxnSpPr>
        <xdr:spPr>
          <a:xfrm>
            <a:off x="30601825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3" name="Connecteur droit 27452"/>
          <xdr:cNvCxnSpPr/>
        </xdr:nvCxnSpPr>
        <xdr:spPr>
          <a:xfrm>
            <a:off x="306420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4" name="Connecteur droit 27453"/>
          <xdr:cNvCxnSpPr/>
        </xdr:nvCxnSpPr>
        <xdr:spPr>
          <a:xfrm>
            <a:off x="3068221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5" name="Connecteur droit 27454"/>
          <xdr:cNvCxnSpPr/>
        </xdr:nvCxnSpPr>
        <xdr:spPr>
          <a:xfrm>
            <a:off x="3072241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6" name="Connecteur droit 27455"/>
          <xdr:cNvCxnSpPr/>
        </xdr:nvCxnSpPr>
        <xdr:spPr>
          <a:xfrm>
            <a:off x="3076260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7" name="Connecteur droit 27456"/>
          <xdr:cNvCxnSpPr/>
        </xdr:nvCxnSpPr>
        <xdr:spPr>
          <a:xfrm>
            <a:off x="30802802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8" name="Connecteur droit 27457"/>
          <xdr:cNvCxnSpPr/>
        </xdr:nvCxnSpPr>
        <xdr:spPr>
          <a:xfrm>
            <a:off x="28833223" y="2428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59" name="Connecteur droit 27458"/>
          <xdr:cNvCxnSpPr/>
        </xdr:nvCxnSpPr>
        <xdr:spPr>
          <a:xfrm>
            <a:off x="28833223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60" name="Rectangle 27459"/>
          <xdr:cNvSpPr/>
        </xdr:nvSpPr>
        <xdr:spPr>
          <a:xfrm>
            <a:off x="28833223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0,475</a:t>
            </a:r>
          </a:p>
        </xdr:txBody>
      </xdr:sp>
      <xdr:sp macro="" textlink="">
        <xdr:nvSpPr>
          <xdr:cNvPr id="27461" name="Rectangle 27460"/>
          <xdr:cNvSpPr/>
        </xdr:nvSpPr>
        <xdr:spPr>
          <a:xfrm>
            <a:off x="28833223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0,829</a:t>
            </a:r>
          </a:p>
        </xdr:txBody>
      </xdr:sp>
      <xdr:cxnSp macro="">
        <xdr:nvCxnSpPr>
          <xdr:cNvPr id="27462" name="Connecteur droit 27461"/>
          <xdr:cNvCxnSpPr/>
        </xdr:nvCxnSpPr>
        <xdr:spPr>
          <a:xfrm>
            <a:off x="29878306" y="2409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463" name="Rectangle 27462"/>
          <xdr:cNvSpPr/>
        </xdr:nvSpPr>
        <xdr:spPr>
          <a:xfrm>
            <a:off x="28833223" y="2428875"/>
            <a:ext cx="102956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0,663</a:t>
            </a:r>
          </a:p>
        </xdr:txBody>
      </xdr:sp>
    </xdr:grpSp>
    <xdr:clientData/>
  </xdr:twoCellAnchor>
  <xdr:twoCellAnchor>
    <xdr:from>
      <xdr:col>37</xdr:col>
      <xdr:colOff>39148</xdr:colOff>
      <xdr:row>9</xdr:row>
      <xdr:rowOff>0</xdr:rowOff>
    </xdr:from>
    <xdr:to>
      <xdr:col>37</xdr:col>
      <xdr:colOff>2008727</xdr:colOff>
      <xdr:row>9</xdr:row>
      <xdr:rowOff>171450</xdr:rowOff>
    </xdr:to>
    <xdr:grpSp>
      <xdr:nvGrpSpPr>
        <xdr:cNvPr id="27521" name="SprkR10C38Shape"/>
        <xdr:cNvGrpSpPr/>
      </xdr:nvGrpSpPr>
      <xdr:grpSpPr>
        <a:xfrm>
          <a:off x="28833223" y="1838325"/>
          <a:ext cx="1969579" cy="171450"/>
          <a:chOff x="28833223" y="1838325"/>
          <a:chExt cx="1969579" cy="171450"/>
        </a:xfrm>
      </xdr:grpSpPr>
      <xdr:cxnSp macro="">
        <xdr:nvCxnSpPr>
          <xdr:cNvPr id="27465" name="Connecteur droit 27464"/>
          <xdr:cNvCxnSpPr/>
        </xdr:nvCxnSpPr>
        <xdr:spPr>
          <a:xfrm>
            <a:off x="2883322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6" name="Connecteur droit 27465"/>
          <xdr:cNvCxnSpPr/>
        </xdr:nvCxnSpPr>
        <xdr:spPr>
          <a:xfrm>
            <a:off x="2887341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7" name="Connecteur droit 27466"/>
          <xdr:cNvCxnSpPr/>
        </xdr:nvCxnSpPr>
        <xdr:spPr>
          <a:xfrm>
            <a:off x="2891361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8" name="Connecteur droit 27467"/>
          <xdr:cNvCxnSpPr/>
        </xdr:nvCxnSpPr>
        <xdr:spPr>
          <a:xfrm>
            <a:off x="2895380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69" name="Connecteur droit 27468"/>
          <xdr:cNvCxnSpPr/>
        </xdr:nvCxnSpPr>
        <xdr:spPr>
          <a:xfrm>
            <a:off x="28994004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0" name="Connecteur droit 27469"/>
          <xdr:cNvCxnSpPr/>
        </xdr:nvCxnSpPr>
        <xdr:spPr>
          <a:xfrm>
            <a:off x="2903420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1" name="Connecteur droit 27470"/>
          <xdr:cNvCxnSpPr/>
        </xdr:nvCxnSpPr>
        <xdr:spPr>
          <a:xfrm>
            <a:off x="2907439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2" name="Connecteur droit 27471"/>
          <xdr:cNvCxnSpPr/>
        </xdr:nvCxnSpPr>
        <xdr:spPr>
          <a:xfrm>
            <a:off x="2911459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3" name="Connecteur droit 27472"/>
          <xdr:cNvCxnSpPr/>
        </xdr:nvCxnSpPr>
        <xdr:spPr>
          <a:xfrm>
            <a:off x="2915478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4" name="Connecteur droit 27473"/>
          <xdr:cNvCxnSpPr/>
        </xdr:nvCxnSpPr>
        <xdr:spPr>
          <a:xfrm>
            <a:off x="2919498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5" name="Connecteur droit 27474"/>
          <xdr:cNvCxnSpPr/>
        </xdr:nvCxnSpPr>
        <xdr:spPr>
          <a:xfrm>
            <a:off x="2923517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6" name="Connecteur droit 27475"/>
          <xdr:cNvCxnSpPr/>
        </xdr:nvCxnSpPr>
        <xdr:spPr>
          <a:xfrm>
            <a:off x="2927537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7" name="Connecteur droit 27476"/>
          <xdr:cNvCxnSpPr/>
        </xdr:nvCxnSpPr>
        <xdr:spPr>
          <a:xfrm>
            <a:off x="2931556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8" name="Connecteur droit 27477"/>
          <xdr:cNvCxnSpPr/>
        </xdr:nvCxnSpPr>
        <xdr:spPr>
          <a:xfrm>
            <a:off x="2935576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79" name="Connecteur droit 27478"/>
          <xdr:cNvCxnSpPr/>
        </xdr:nvCxnSpPr>
        <xdr:spPr>
          <a:xfrm>
            <a:off x="2939596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0" name="Connecteur droit 27479"/>
          <xdr:cNvCxnSpPr/>
        </xdr:nvCxnSpPr>
        <xdr:spPr>
          <a:xfrm>
            <a:off x="2943615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1" name="Connecteur droit 27480"/>
          <xdr:cNvCxnSpPr/>
        </xdr:nvCxnSpPr>
        <xdr:spPr>
          <a:xfrm>
            <a:off x="2947635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2" name="Connecteur droit 27481"/>
          <xdr:cNvCxnSpPr/>
        </xdr:nvCxnSpPr>
        <xdr:spPr>
          <a:xfrm>
            <a:off x="2951654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3" name="Connecteur droit 27482"/>
          <xdr:cNvCxnSpPr/>
        </xdr:nvCxnSpPr>
        <xdr:spPr>
          <a:xfrm>
            <a:off x="2955674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4" name="Connecteur droit 27483"/>
          <xdr:cNvCxnSpPr/>
        </xdr:nvCxnSpPr>
        <xdr:spPr>
          <a:xfrm>
            <a:off x="2959693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5" name="Connecteur droit 27484"/>
          <xdr:cNvCxnSpPr/>
        </xdr:nvCxnSpPr>
        <xdr:spPr>
          <a:xfrm>
            <a:off x="2963713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6" name="Connecteur droit 27485"/>
          <xdr:cNvCxnSpPr/>
        </xdr:nvCxnSpPr>
        <xdr:spPr>
          <a:xfrm>
            <a:off x="2967733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7" name="Connecteur droit 27486"/>
          <xdr:cNvCxnSpPr/>
        </xdr:nvCxnSpPr>
        <xdr:spPr>
          <a:xfrm>
            <a:off x="2971752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8" name="Connecteur droit 27487"/>
          <xdr:cNvCxnSpPr/>
        </xdr:nvCxnSpPr>
        <xdr:spPr>
          <a:xfrm>
            <a:off x="2975771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89" name="Connecteur droit 27488"/>
          <xdr:cNvCxnSpPr/>
        </xdr:nvCxnSpPr>
        <xdr:spPr>
          <a:xfrm>
            <a:off x="29797915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0" name="Connecteur droit 27489"/>
          <xdr:cNvCxnSpPr/>
        </xdr:nvCxnSpPr>
        <xdr:spPr>
          <a:xfrm>
            <a:off x="2983811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1" name="Connecteur droit 27490"/>
          <xdr:cNvCxnSpPr/>
        </xdr:nvCxnSpPr>
        <xdr:spPr>
          <a:xfrm>
            <a:off x="2987830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2" name="Connecteur droit 27491"/>
          <xdr:cNvCxnSpPr/>
        </xdr:nvCxnSpPr>
        <xdr:spPr>
          <a:xfrm>
            <a:off x="2991850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3" name="Connecteur droit 27492"/>
          <xdr:cNvCxnSpPr/>
        </xdr:nvCxnSpPr>
        <xdr:spPr>
          <a:xfrm>
            <a:off x="2995869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4" name="Connecteur droit 27493"/>
          <xdr:cNvCxnSpPr/>
        </xdr:nvCxnSpPr>
        <xdr:spPr>
          <a:xfrm>
            <a:off x="29998891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5" name="Connecteur droit 27494"/>
          <xdr:cNvCxnSpPr/>
        </xdr:nvCxnSpPr>
        <xdr:spPr>
          <a:xfrm>
            <a:off x="3003908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6" name="Connecteur droit 27495"/>
          <xdr:cNvCxnSpPr/>
        </xdr:nvCxnSpPr>
        <xdr:spPr>
          <a:xfrm>
            <a:off x="3007928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7" name="Connecteur droit 27496"/>
          <xdr:cNvCxnSpPr/>
        </xdr:nvCxnSpPr>
        <xdr:spPr>
          <a:xfrm>
            <a:off x="3011947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8" name="Connecteur droit 27497"/>
          <xdr:cNvCxnSpPr/>
        </xdr:nvCxnSpPr>
        <xdr:spPr>
          <a:xfrm>
            <a:off x="3015967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499" name="Connecteur droit 27498"/>
          <xdr:cNvCxnSpPr/>
        </xdr:nvCxnSpPr>
        <xdr:spPr>
          <a:xfrm>
            <a:off x="3019986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0" name="Connecteur droit 27499"/>
          <xdr:cNvCxnSpPr/>
        </xdr:nvCxnSpPr>
        <xdr:spPr>
          <a:xfrm>
            <a:off x="3024006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1" name="Connecteur droit 27500"/>
          <xdr:cNvCxnSpPr/>
        </xdr:nvCxnSpPr>
        <xdr:spPr>
          <a:xfrm>
            <a:off x="3028026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2" name="Connecteur droit 27501"/>
          <xdr:cNvCxnSpPr/>
        </xdr:nvCxnSpPr>
        <xdr:spPr>
          <a:xfrm>
            <a:off x="3032045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3" name="Connecteur droit 27502"/>
          <xdr:cNvCxnSpPr/>
        </xdr:nvCxnSpPr>
        <xdr:spPr>
          <a:xfrm>
            <a:off x="3036065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4" name="Connecteur droit 27503"/>
          <xdr:cNvCxnSpPr/>
        </xdr:nvCxnSpPr>
        <xdr:spPr>
          <a:xfrm>
            <a:off x="30400848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5" name="Connecteur droit 27504"/>
          <xdr:cNvCxnSpPr/>
        </xdr:nvCxnSpPr>
        <xdr:spPr>
          <a:xfrm>
            <a:off x="304410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6" name="Connecteur droit 27505"/>
          <xdr:cNvCxnSpPr/>
        </xdr:nvCxnSpPr>
        <xdr:spPr>
          <a:xfrm>
            <a:off x="3048123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7" name="Connecteur droit 27506"/>
          <xdr:cNvCxnSpPr/>
        </xdr:nvCxnSpPr>
        <xdr:spPr>
          <a:xfrm>
            <a:off x="3052143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8" name="Connecteur droit 27507"/>
          <xdr:cNvCxnSpPr/>
        </xdr:nvCxnSpPr>
        <xdr:spPr>
          <a:xfrm>
            <a:off x="3056162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09" name="Connecteur droit 27508"/>
          <xdr:cNvCxnSpPr/>
        </xdr:nvCxnSpPr>
        <xdr:spPr>
          <a:xfrm>
            <a:off x="30601825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0" name="Connecteur droit 27509"/>
          <xdr:cNvCxnSpPr/>
        </xdr:nvCxnSpPr>
        <xdr:spPr>
          <a:xfrm>
            <a:off x="3064202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1" name="Connecteur droit 27510"/>
          <xdr:cNvCxnSpPr/>
        </xdr:nvCxnSpPr>
        <xdr:spPr>
          <a:xfrm>
            <a:off x="3068221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2" name="Connecteur droit 27511"/>
          <xdr:cNvCxnSpPr/>
        </xdr:nvCxnSpPr>
        <xdr:spPr>
          <a:xfrm>
            <a:off x="3072241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3" name="Connecteur droit 27512"/>
          <xdr:cNvCxnSpPr/>
        </xdr:nvCxnSpPr>
        <xdr:spPr>
          <a:xfrm>
            <a:off x="3076260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4" name="Connecteur droit 27513"/>
          <xdr:cNvCxnSpPr/>
        </xdr:nvCxnSpPr>
        <xdr:spPr>
          <a:xfrm>
            <a:off x="30802802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5" name="Connecteur droit 27514"/>
          <xdr:cNvCxnSpPr/>
        </xdr:nvCxnSpPr>
        <xdr:spPr>
          <a:xfrm>
            <a:off x="28833223" y="1857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16" name="Connecteur droit 27515"/>
          <xdr:cNvCxnSpPr/>
        </xdr:nvCxnSpPr>
        <xdr:spPr>
          <a:xfrm>
            <a:off x="28833223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17" name="Rectangle 27516"/>
          <xdr:cNvSpPr/>
        </xdr:nvSpPr>
        <xdr:spPr>
          <a:xfrm>
            <a:off x="28833223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0,139</a:t>
            </a:r>
          </a:p>
        </xdr:txBody>
      </xdr:sp>
      <xdr:sp macro="" textlink="">
        <xdr:nvSpPr>
          <xdr:cNvPr id="27518" name="Rectangle 27517"/>
          <xdr:cNvSpPr/>
        </xdr:nvSpPr>
        <xdr:spPr>
          <a:xfrm>
            <a:off x="28833223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0,229</a:t>
            </a:r>
          </a:p>
        </xdr:txBody>
      </xdr:sp>
      <xdr:cxnSp macro="">
        <xdr:nvCxnSpPr>
          <xdr:cNvPr id="27519" name="Connecteur droit 27518"/>
          <xdr:cNvCxnSpPr/>
        </xdr:nvCxnSpPr>
        <xdr:spPr>
          <a:xfrm>
            <a:off x="29958695" y="1838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20" name="Rectangle 27519"/>
          <xdr:cNvSpPr/>
        </xdr:nvSpPr>
        <xdr:spPr>
          <a:xfrm>
            <a:off x="28833223" y="1857375"/>
            <a:ext cx="11362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0,192</a:t>
            </a:r>
          </a:p>
        </xdr:txBody>
      </xdr:sp>
    </xdr:grpSp>
    <xdr:clientData/>
  </xdr:twoCellAnchor>
  <xdr:twoCellAnchor>
    <xdr:from>
      <xdr:col>37</xdr:col>
      <xdr:colOff>39148</xdr:colOff>
      <xdr:row>6</xdr:row>
      <xdr:rowOff>0</xdr:rowOff>
    </xdr:from>
    <xdr:to>
      <xdr:col>37</xdr:col>
      <xdr:colOff>2008727</xdr:colOff>
      <xdr:row>6</xdr:row>
      <xdr:rowOff>171450</xdr:rowOff>
    </xdr:to>
    <xdr:grpSp>
      <xdr:nvGrpSpPr>
        <xdr:cNvPr id="27578" name="SprkR7C38Shape"/>
        <xdr:cNvGrpSpPr/>
      </xdr:nvGrpSpPr>
      <xdr:grpSpPr>
        <a:xfrm>
          <a:off x="28833223" y="1266825"/>
          <a:ext cx="1969579" cy="171450"/>
          <a:chOff x="28833223" y="1266825"/>
          <a:chExt cx="1969579" cy="171450"/>
        </a:xfrm>
      </xdr:grpSpPr>
      <xdr:cxnSp macro="">
        <xdr:nvCxnSpPr>
          <xdr:cNvPr id="27522" name="Connecteur droit 27521"/>
          <xdr:cNvCxnSpPr/>
        </xdr:nvCxnSpPr>
        <xdr:spPr>
          <a:xfrm>
            <a:off x="2883322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3" name="Connecteur droit 27522"/>
          <xdr:cNvCxnSpPr/>
        </xdr:nvCxnSpPr>
        <xdr:spPr>
          <a:xfrm>
            <a:off x="2887341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4" name="Connecteur droit 27523"/>
          <xdr:cNvCxnSpPr/>
        </xdr:nvCxnSpPr>
        <xdr:spPr>
          <a:xfrm>
            <a:off x="2891361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5" name="Connecteur droit 27524"/>
          <xdr:cNvCxnSpPr/>
        </xdr:nvCxnSpPr>
        <xdr:spPr>
          <a:xfrm>
            <a:off x="2895380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6" name="Connecteur droit 27525"/>
          <xdr:cNvCxnSpPr/>
        </xdr:nvCxnSpPr>
        <xdr:spPr>
          <a:xfrm>
            <a:off x="28994004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7" name="Connecteur droit 27526"/>
          <xdr:cNvCxnSpPr/>
        </xdr:nvCxnSpPr>
        <xdr:spPr>
          <a:xfrm>
            <a:off x="2903420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8" name="Connecteur droit 27527"/>
          <xdr:cNvCxnSpPr/>
        </xdr:nvCxnSpPr>
        <xdr:spPr>
          <a:xfrm>
            <a:off x="2907439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29" name="Connecteur droit 27528"/>
          <xdr:cNvCxnSpPr/>
        </xdr:nvCxnSpPr>
        <xdr:spPr>
          <a:xfrm>
            <a:off x="2911459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0" name="Connecteur droit 27529"/>
          <xdr:cNvCxnSpPr/>
        </xdr:nvCxnSpPr>
        <xdr:spPr>
          <a:xfrm>
            <a:off x="2915478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1" name="Connecteur droit 27530"/>
          <xdr:cNvCxnSpPr/>
        </xdr:nvCxnSpPr>
        <xdr:spPr>
          <a:xfrm>
            <a:off x="2919498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2" name="Connecteur droit 27531"/>
          <xdr:cNvCxnSpPr/>
        </xdr:nvCxnSpPr>
        <xdr:spPr>
          <a:xfrm>
            <a:off x="2923517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3" name="Connecteur droit 27532"/>
          <xdr:cNvCxnSpPr/>
        </xdr:nvCxnSpPr>
        <xdr:spPr>
          <a:xfrm>
            <a:off x="2927537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4" name="Connecteur droit 27533"/>
          <xdr:cNvCxnSpPr/>
        </xdr:nvCxnSpPr>
        <xdr:spPr>
          <a:xfrm>
            <a:off x="2931556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5" name="Connecteur droit 27534"/>
          <xdr:cNvCxnSpPr/>
        </xdr:nvCxnSpPr>
        <xdr:spPr>
          <a:xfrm>
            <a:off x="2935576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6" name="Connecteur droit 27535"/>
          <xdr:cNvCxnSpPr/>
        </xdr:nvCxnSpPr>
        <xdr:spPr>
          <a:xfrm>
            <a:off x="2939596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7" name="Connecteur droit 27536"/>
          <xdr:cNvCxnSpPr/>
        </xdr:nvCxnSpPr>
        <xdr:spPr>
          <a:xfrm>
            <a:off x="2943615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8" name="Connecteur droit 27537"/>
          <xdr:cNvCxnSpPr/>
        </xdr:nvCxnSpPr>
        <xdr:spPr>
          <a:xfrm>
            <a:off x="2947635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39" name="Connecteur droit 27538"/>
          <xdr:cNvCxnSpPr/>
        </xdr:nvCxnSpPr>
        <xdr:spPr>
          <a:xfrm>
            <a:off x="2951654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0" name="Connecteur droit 27539"/>
          <xdr:cNvCxnSpPr/>
        </xdr:nvCxnSpPr>
        <xdr:spPr>
          <a:xfrm>
            <a:off x="2955674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1" name="Connecteur droit 27540"/>
          <xdr:cNvCxnSpPr/>
        </xdr:nvCxnSpPr>
        <xdr:spPr>
          <a:xfrm>
            <a:off x="2959693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2" name="Connecteur droit 27541"/>
          <xdr:cNvCxnSpPr/>
        </xdr:nvCxnSpPr>
        <xdr:spPr>
          <a:xfrm>
            <a:off x="2963713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3" name="Connecteur droit 27542"/>
          <xdr:cNvCxnSpPr/>
        </xdr:nvCxnSpPr>
        <xdr:spPr>
          <a:xfrm>
            <a:off x="2967733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4" name="Connecteur droit 27543"/>
          <xdr:cNvCxnSpPr/>
        </xdr:nvCxnSpPr>
        <xdr:spPr>
          <a:xfrm>
            <a:off x="2971752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5" name="Connecteur droit 27544"/>
          <xdr:cNvCxnSpPr/>
        </xdr:nvCxnSpPr>
        <xdr:spPr>
          <a:xfrm>
            <a:off x="2975771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6" name="Connecteur droit 27545"/>
          <xdr:cNvCxnSpPr/>
        </xdr:nvCxnSpPr>
        <xdr:spPr>
          <a:xfrm>
            <a:off x="29797915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7" name="Connecteur droit 27546"/>
          <xdr:cNvCxnSpPr/>
        </xdr:nvCxnSpPr>
        <xdr:spPr>
          <a:xfrm>
            <a:off x="2983811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8" name="Connecteur droit 27547"/>
          <xdr:cNvCxnSpPr/>
        </xdr:nvCxnSpPr>
        <xdr:spPr>
          <a:xfrm>
            <a:off x="2987830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49" name="Connecteur droit 27548"/>
          <xdr:cNvCxnSpPr/>
        </xdr:nvCxnSpPr>
        <xdr:spPr>
          <a:xfrm>
            <a:off x="2991850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0" name="Connecteur droit 27549"/>
          <xdr:cNvCxnSpPr/>
        </xdr:nvCxnSpPr>
        <xdr:spPr>
          <a:xfrm>
            <a:off x="2995869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1" name="Connecteur droit 27550"/>
          <xdr:cNvCxnSpPr/>
        </xdr:nvCxnSpPr>
        <xdr:spPr>
          <a:xfrm>
            <a:off x="29998891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2" name="Connecteur droit 27551"/>
          <xdr:cNvCxnSpPr/>
        </xdr:nvCxnSpPr>
        <xdr:spPr>
          <a:xfrm>
            <a:off x="3003908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3" name="Connecteur droit 27552"/>
          <xdr:cNvCxnSpPr/>
        </xdr:nvCxnSpPr>
        <xdr:spPr>
          <a:xfrm>
            <a:off x="3007928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4" name="Connecteur droit 27553"/>
          <xdr:cNvCxnSpPr/>
        </xdr:nvCxnSpPr>
        <xdr:spPr>
          <a:xfrm>
            <a:off x="3011947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5" name="Connecteur droit 27554"/>
          <xdr:cNvCxnSpPr/>
        </xdr:nvCxnSpPr>
        <xdr:spPr>
          <a:xfrm>
            <a:off x="3015967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6" name="Connecteur droit 27555"/>
          <xdr:cNvCxnSpPr/>
        </xdr:nvCxnSpPr>
        <xdr:spPr>
          <a:xfrm>
            <a:off x="3019986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7" name="Connecteur droit 27556"/>
          <xdr:cNvCxnSpPr/>
        </xdr:nvCxnSpPr>
        <xdr:spPr>
          <a:xfrm>
            <a:off x="3024006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8" name="Connecteur droit 27557"/>
          <xdr:cNvCxnSpPr/>
        </xdr:nvCxnSpPr>
        <xdr:spPr>
          <a:xfrm>
            <a:off x="3028026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59" name="Connecteur droit 27558"/>
          <xdr:cNvCxnSpPr/>
        </xdr:nvCxnSpPr>
        <xdr:spPr>
          <a:xfrm>
            <a:off x="3032045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0" name="Connecteur droit 27559"/>
          <xdr:cNvCxnSpPr/>
        </xdr:nvCxnSpPr>
        <xdr:spPr>
          <a:xfrm>
            <a:off x="3036065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1" name="Connecteur droit 27560"/>
          <xdr:cNvCxnSpPr/>
        </xdr:nvCxnSpPr>
        <xdr:spPr>
          <a:xfrm>
            <a:off x="30400848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2" name="Connecteur droit 27561"/>
          <xdr:cNvCxnSpPr/>
        </xdr:nvCxnSpPr>
        <xdr:spPr>
          <a:xfrm>
            <a:off x="304410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3" name="Connecteur droit 27562"/>
          <xdr:cNvCxnSpPr/>
        </xdr:nvCxnSpPr>
        <xdr:spPr>
          <a:xfrm>
            <a:off x="3048123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4" name="Connecteur droit 27563"/>
          <xdr:cNvCxnSpPr/>
        </xdr:nvCxnSpPr>
        <xdr:spPr>
          <a:xfrm>
            <a:off x="3052143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5" name="Connecteur droit 27564"/>
          <xdr:cNvCxnSpPr/>
        </xdr:nvCxnSpPr>
        <xdr:spPr>
          <a:xfrm>
            <a:off x="3056162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6" name="Connecteur droit 27565"/>
          <xdr:cNvCxnSpPr/>
        </xdr:nvCxnSpPr>
        <xdr:spPr>
          <a:xfrm>
            <a:off x="30601825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7" name="Connecteur droit 27566"/>
          <xdr:cNvCxnSpPr/>
        </xdr:nvCxnSpPr>
        <xdr:spPr>
          <a:xfrm>
            <a:off x="3064202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8" name="Connecteur droit 27567"/>
          <xdr:cNvCxnSpPr/>
        </xdr:nvCxnSpPr>
        <xdr:spPr>
          <a:xfrm>
            <a:off x="3068221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69" name="Connecteur droit 27568"/>
          <xdr:cNvCxnSpPr/>
        </xdr:nvCxnSpPr>
        <xdr:spPr>
          <a:xfrm>
            <a:off x="3072241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0" name="Connecteur droit 27569"/>
          <xdr:cNvCxnSpPr/>
        </xdr:nvCxnSpPr>
        <xdr:spPr>
          <a:xfrm>
            <a:off x="3076260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1" name="Connecteur droit 27570"/>
          <xdr:cNvCxnSpPr/>
        </xdr:nvCxnSpPr>
        <xdr:spPr>
          <a:xfrm>
            <a:off x="30802802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2" name="Connecteur droit 27571"/>
          <xdr:cNvCxnSpPr/>
        </xdr:nvCxnSpPr>
        <xdr:spPr>
          <a:xfrm>
            <a:off x="28833223" y="1285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73" name="Connecteur droit 27572"/>
          <xdr:cNvCxnSpPr/>
        </xdr:nvCxnSpPr>
        <xdr:spPr>
          <a:xfrm>
            <a:off x="28833223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74" name="Rectangle 27573"/>
          <xdr:cNvSpPr/>
        </xdr:nvSpPr>
        <xdr:spPr>
          <a:xfrm>
            <a:off x="28833223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8,752</a:t>
            </a:r>
          </a:p>
        </xdr:txBody>
      </xdr:sp>
      <xdr:sp macro="" textlink="">
        <xdr:nvSpPr>
          <xdr:cNvPr id="27575" name="Rectangle 27574"/>
          <xdr:cNvSpPr/>
        </xdr:nvSpPr>
        <xdr:spPr>
          <a:xfrm>
            <a:off x="28833223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14,358</a:t>
            </a:r>
          </a:p>
        </xdr:txBody>
      </xdr:sp>
      <xdr:cxnSp macro="">
        <xdr:nvCxnSpPr>
          <xdr:cNvPr id="27576" name="Connecteur droit 27575"/>
          <xdr:cNvCxnSpPr/>
        </xdr:nvCxnSpPr>
        <xdr:spPr>
          <a:xfrm>
            <a:off x="29516546" y="1266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577" name="Rectangle 27576"/>
          <xdr:cNvSpPr/>
        </xdr:nvSpPr>
        <xdr:spPr>
          <a:xfrm>
            <a:off x="29516546" y="1285875"/>
            <a:ext cx="128625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10,78</a:t>
            </a:r>
          </a:p>
        </xdr:txBody>
      </xdr:sp>
    </xdr:grpSp>
    <xdr:clientData/>
  </xdr:twoCellAnchor>
  <xdr:twoCellAnchor>
    <xdr:from>
      <xdr:col>37</xdr:col>
      <xdr:colOff>39148</xdr:colOff>
      <xdr:row>3</xdr:row>
      <xdr:rowOff>0</xdr:rowOff>
    </xdr:from>
    <xdr:to>
      <xdr:col>37</xdr:col>
      <xdr:colOff>2008727</xdr:colOff>
      <xdr:row>3</xdr:row>
      <xdr:rowOff>171450</xdr:rowOff>
    </xdr:to>
    <xdr:grpSp>
      <xdr:nvGrpSpPr>
        <xdr:cNvPr id="27635" name="SprkR4C38Shape"/>
        <xdr:cNvGrpSpPr/>
      </xdr:nvGrpSpPr>
      <xdr:grpSpPr>
        <a:xfrm>
          <a:off x="28833223" y="581025"/>
          <a:ext cx="1969579" cy="171450"/>
          <a:chOff x="28833223" y="581025"/>
          <a:chExt cx="1969579" cy="171450"/>
        </a:xfrm>
      </xdr:grpSpPr>
      <xdr:cxnSp macro="">
        <xdr:nvCxnSpPr>
          <xdr:cNvPr id="27579" name="Connecteur droit 27578"/>
          <xdr:cNvCxnSpPr/>
        </xdr:nvCxnSpPr>
        <xdr:spPr>
          <a:xfrm>
            <a:off x="288332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0" name="Connecteur droit 27579"/>
          <xdr:cNvCxnSpPr/>
        </xdr:nvCxnSpPr>
        <xdr:spPr>
          <a:xfrm>
            <a:off x="288734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1" name="Connecteur droit 27580"/>
          <xdr:cNvCxnSpPr/>
        </xdr:nvCxnSpPr>
        <xdr:spPr>
          <a:xfrm>
            <a:off x="2891361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2" name="Connecteur droit 27581"/>
          <xdr:cNvCxnSpPr/>
        </xdr:nvCxnSpPr>
        <xdr:spPr>
          <a:xfrm>
            <a:off x="2895380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3" name="Connecteur droit 27582"/>
          <xdr:cNvCxnSpPr/>
        </xdr:nvCxnSpPr>
        <xdr:spPr>
          <a:xfrm>
            <a:off x="28994004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4" name="Connecteur droit 27583"/>
          <xdr:cNvCxnSpPr/>
        </xdr:nvCxnSpPr>
        <xdr:spPr>
          <a:xfrm>
            <a:off x="2903420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5" name="Connecteur droit 27584"/>
          <xdr:cNvCxnSpPr/>
        </xdr:nvCxnSpPr>
        <xdr:spPr>
          <a:xfrm>
            <a:off x="2907439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6" name="Connecteur droit 27585"/>
          <xdr:cNvCxnSpPr/>
        </xdr:nvCxnSpPr>
        <xdr:spPr>
          <a:xfrm>
            <a:off x="2911459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7" name="Connecteur droit 27586"/>
          <xdr:cNvCxnSpPr/>
        </xdr:nvCxnSpPr>
        <xdr:spPr>
          <a:xfrm>
            <a:off x="2915478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8" name="Connecteur droit 27587"/>
          <xdr:cNvCxnSpPr/>
        </xdr:nvCxnSpPr>
        <xdr:spPr>
          <a:xfrm>
            <a:off x="2919498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89" name="Connecteur droit 27588"/>
          <xdr:cNvCxnSpPr/>
        </xdr:nvCxnSpPr>
        <xdr:spPr>
          <a:xfrm>
            <a:off x="292351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0" name="Connecteur droit 27589"/>
          <xdr:cNvCxnSpPr/>
        </xdr:nvCxnSpPr>
        <xdr:spPr>
          <a:xfrm>
            <a:off x="2927537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1" name="Connecteur droit 27590"/>
          <xdr:cNvCxnSpPr/>
        </xdr:nvCxnSpPr>
        <xdr:spPr>
          <a:xfrm>
            <a:off x="2931556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2" name="Connecteur droit 27591"/>
          <xdr:cNvCxnSpPr/>
        </xdr:nvCxnSpPr>
        <xdr:spPr>
          <a:xfrm>
            <a:off x="2935576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3" name="Connecteur droit 27592"/>
          <xdr:cNvCxnSpPr/>
        </xdr:nvCxnSpPr>
        <xdr:spPr>
          <a:xfrm>
            <a:off x="2939596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4" name="Connecteur droit 27593"/>
          <xdr:cNvCxnSpPr/>
        </xdr:nvCxnSpPr>
        <xdr:spPr>
          <a:xfrm>
            <a:off x="2943615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5" name="Connecteur droit 27594"/>
          <xdr:cNvCxnSpPr/>
        </xdr:nvCxnSpPr>
        <xdr:spPr>
          <a:xfrm>
            <a:off x="2947635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6" name="Connecteur droit 27595"/>
          <xdr:cNvCxnSpPr/>
        </xdr:nvCxnSpPr>
        <xdr:spPr>
          <a:xfrm>
            <a:off x="2951654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7" name="Connecteur droit 27596"/>
          <xdr:cNvCxnSpPr/>
        </xdr:nvCxnSpPr>
        <xdr:spPr>
          <a:xfrm>
            <a:off x="295567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8" name="Connecteur droit 27597"/>
          <xdr:cNvCxnSpPr/>
        </xdr:nvCxnSpPr>
        <xdr:spPr>
          <a:xfrm>
            <a:off x="2959693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599" name="Connecteur droit 27598"/>
          <xdr:cNvCxnSpPr/>
        </xdr:nvCxnSpPr>
        <xdr:spPr>
          <a:xfrm>
            <a:off x="2963713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0" name="Connecteur droit 27599"/>
          <xdr:cNvCxnSpPr/>
        </xdr:nvCxnSpPr>
        <xdr:spPr>
          <a:xfrm>
            <a:off x="2967733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1" name="Connecteur droit 27600"/>
          <xdr:cNvCxnSpPr/>
        </xdr:nvCxnSpPr>
        <xdr:spPr>
          <a:xfrm>
            <a:off x="2971752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2" name="Connecteur droit 27601"/>
          <xdr:cNvCxnSpPr/>
        </xdr:nvCxnSpPr>
        <xdr:spPr>
          <a:xfrm>
            <a:off x="2975771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3" name="Connecteur droit 27602"/>
          <xdr:cNvCxnSpPr/>
        </xdr:nvCxnSpPr>
        <xdr:spPr>
          <a:xfrm>
            <a:off x="29797915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4" name="Connecteur droit 27603"/>
          <xdr:cNvCxnSpPr/>
        </xdr:nvCxnSpPr>
        <xdr:spPr>
          <a:xfrm>
            <a:off x="2983811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5" name="Connecteur droit 27604"/>
          <xdr:cNvCxnSpPr/>
        </xdr:nvCxnSpPr>
        <xdr:spPr>
          <a:xfrm>
            <a:off x="2987830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6" name="Connecteur droit 27605"/>
          <xdr:cNvCxnSpPr/>
        </xdr:nvCxnSpPr>
        <xdr:spPr>
          <a:xfrm>
            <a:off x="2991850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7" name="Connecteur droit 27606"/>
          <xdr:cNvCxnSpPr/>
        </xdr:nvCxnSpPr>
        <xdr:spPr>
          <a:xfrm>
            <a:off x="2995869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8" name="Connecteur droit 27607"/>
          <xdr:cNvCxnSpPr/>
        </xdr:nvCxnSpPr>
        <xdr:spPr>
          <a:xfrm>
            <a:off x="29998891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09" name="Connecteur droit 27608"/>
          <xdr:cNvCxnSpPr/>
        </xdr:nvCxnSpPr>
        <xdr:spPr>
          <a:xfrm>
            <a:off x="3003908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0" name="Connecteur droit 27609"/>
          <xdr:cNvCxnSpPr/>
        </xdr:nvCxnSpPr>
        <xdr:spPr>
          <a:xfrm>
            <a:off x="3007928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1" name="Connecteur droit 27610"/>
          <xdr:cNvCxnSpPr/>
        </xdr:nvCxnSpPr>
        <xdr:spPr>
          <a:xfrm>
            <a:off x="3011947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2" name="Connecteur droit 27611"/>
          <xdr:cNvCxnSpPr/>
        </xdr:nvCxnSpPr>
        <xdr:spPr>
          <a:xfrm>
            <a:off x="3015967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3" name="Connecteur droit 27612"/>
          <xdr:cNvCxnSpPr/>
        </xdr:nvCxnSpPr>
        <xdr:spPr>
          <a:xfrm>
            <a:off x="3019986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4" name="Connecteur droit 27613"/>
          <xdr:cNvCxnSpPr/>
        </xdr:nvCxnSpPr>
        <xdr:spPr>
          <a:xfrm>
            <a:off x="3024006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5" name="Connecteur droit 27614"/>
          <xdr:cNvCxnSpPr/>
        </xdr:nvCxnSpPr>
        <xdr:spPr>
          <a:xfrm>
            <a:off x="3028026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6" name="Connecteur droit 27615"/>
          <xdr:cNvCxnSpPr/>
        </xdr:nvCxnSpPr>
        <xdr:spPr>
          <a:xfrm>
            <a:off x="3032045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7" name="Connecteur droit 27616"/>
          <xdr:cNvCxnSpPr/>
        </xdr:nvCxnSpPr>
        <xdr:spPr>
          <a:xfrm>
            <a:off x="3036065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8" name="Connecteur droit 27617"/>
          <xdr:cNvCxnSpPr/>
        </xdr:nvCxnSpPr>
        <xdr:spPr>
          <a:xfrm>
            <a:off x="30400848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19" name="Connecteur droit 27618"/>
          <xdr:cNvCxnSpPr/>
        </xdr:nvCxnSpPr>
        <xdr:spPr>
          <a:xfrm>
            <a:off x="304410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0" name="Connecteur droit 27619"/>
          <xdr:cNvCxnSpPr/>
        </xdr:nvCxnSpPr>
        <xdr:spPr>
          <a:xfrm>
            <a:off x="3048123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1" name="Connecteur droit 27620"/>
          <xdr:cNvCxnSpPr/>
        </xdr:nvCxnSpPr>
        <xdr:spPr>
          <a:xfrm>
            <a:off x="3052143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2" name="Connecteur droit 27621"/>
          <xdr:cNvCxnSpPr/>
        </xdr:nvCxnSpPr>
        <xdr:spPr>
          <a:xfrm>
            <a:off x="3056162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3" name="Connecteur droit 27622"/>
          <xdr:cNvCxnSpPr/>
        </xdr:nvCxnSpPr>
        <xdr:spPr>
          <a:xfrm>
            <a:off x="30601825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4" name="Connecteur droit 27623"/>
          <xdr:cNvCxnSpPr/>
        </xdr:nvCxnSpPr>
        <xdr:spPr>
          <a:xfrm>
            <a:off x="3064202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5" name="Connecteur droit 27624"/>
          <xdr:cNvCxnSpPr/>
        </xdr:nvCxnSpPr>
        <xdr:spPr>
          <a:xfrm>
            <a:off x="3068221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6" name="Connecteur droit 27625"/>
          <xdr:cNvCxnSpPr/>
        </xdr:nvCxnSpPr>
        <xdr:spPr>
          <a:xfrm>
            <a:off x="3072241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7" name="Connecteur droit 27626"/>
          <xdr:cNvCxnSpPr/>
        </xdr:nvCxnSpPr>
        <xdr:spPr>
          <a:xfrm>
            <a:off x="3076260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8" name="Connecteur droit 27627"/>
          <xdr:cNvCxnSpPr/>
        </xdr:nvCxnSpPr>
        <xdr:spPr>
          <a:xfrm>
            <a:off x="30802802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29" name="Connecteur droit 27628"/>
          <xdr:cNvCxnSpPr/>
        </xdr:nvCxnSpPr>
        <xdr:spPr>
          <a:xfrm>
            <a:off x="28833223" y="6000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30" name="Connecteur droit 27629"/>
          <xdr:cNvCxnSpPr/>
        </xdr:nvCxnSpPr>
        <xdr:spPr>
          <a:xfrm>
            <a:off x="28833223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31" name="Rectangle 27630"/>
          <xdr:cNvSpPr/>
        </xdr:nvSpPr>
        <xdr:spPr>
          <a:xfrm>
            <a:off x="28833223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0,116</a:t>
            </a:r>
          </a:p>
        </xdr:txBody>
      </xdr:sp>
      <xdr:sp macro="" textlink="">
        <xdr:nvSpPr>
          <xdr:cNvPr id="27632" name="Rectangle 27631"/>
          <xdr:cNvSpPr/>
        </xdr:nvSpPr>
        <xdr:spPr>
          <a:xfrm>
            <a:off x="28833223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  <xdr:cxnSp macro="">
        <xdr:nvCxnSpPr>
          <xdr:cNvPr id="27633" name="Connecteur droit 27632"/>
          <xdr:cNvCxnSpPr/>
        </xdr:nvCxnSpPr>
        <xdr:spPr>
          <a:xfrm>
            <a:off x="29355765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34" name="Rectangle 27633"/>
          <xdr:cNvSpPr/>
        </xdr:nvSpPr>
        <xdr:spPr>
          <a:xfrm>
            <a:off x="29355765" y="6000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0,128</a:t>
            </a:r>
          </a:p>
        </xdr:txBody>
      </xdr:sp>
    </xdr:grpSp>
    <xdr:clientData/>
  </xdr:twoCellAnchor>
  <xdr:twoCellAnchor>
    <xdr:from>
      <xdr:col>37</xdr:col>
      <xdr:colOff>19050</xdr:colOff>
      <xdr:row>18</xdr:row>
      <xdr:rowOff>34290</xdr:rowOff>
    </xdr:from>
    <xdr:to>
      <xdr:col>37</xdr:col>
      <xdr:colOff>2028825</xdr:colOff>
      <xdr:row>18</xdr:row>
      <xdr:rowOff>140970</xdr:rowOff>
    </xdr:to>
    <xdr:grpSp>
      <xdr:nvGrpSpPr>
        <xdr:cNvPr id="27656" name="SprkR19C38Shape"/>
        <xdr:cNvGrpSpPr/>
      </xdr:nvGrpSpPr>
      <xdr:grpSpPr>
        <a:xfrm>
          <a:off x="28813125" y="3587115"/>
          <a:ext cx="2009775" cy="106680"/>
          <a:chOff x="28813125" y="3587115"/>
          <a:chExt cx="2009775" cy="106680"/>
        </a:xfrm>
      </xdr:grpSpPr>
      <xdr:cxnSp macro="">
        <xdr:nvCxnSpPr>
          <xdr:cNvPr id="27650" name="Connecteur droit 27649"/>
          <xdr:cNvCxnSpPr/>
        </xdr:nvCxnSpPr>
        <xdr:spPr>
          <a:xfrm>
            <a:off x="28813125" y="3640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51" name="Rectangle 27650"/>
          <xdr:cNvSpPr/>
        </xdr:nvSpPr>
        <xdr:spPr>
          <a:xfrm>
            <a:off x="29423209" y="3587115"/>
            <a:ext cx="11678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52" name="Connecteur droit 27651"/>
          <xdr:cNvCxnSpPr/>
        </xdr:nvCxnSpPr>
        <xdr:spPr>
          <a:xfrm>
            <a:off x="30156386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3" name="Connecteur droit 27652"/>
          <xdr:cNvCxnSpPr/>
        </xdr:nvCxnSpPr>
        <xdr:spPr>
          <a:xfrm>
            <a:off x="3082290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4" name="Connecteur droit 27653"/>
          <xdr:cNvCxnSpPr/>
        </xdr:nvCxnSpPr>
        <xdr:spPr>
          <a:xfrm>
            <a:off x="28813125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55" name="Connecteur droit 27654"/>
          <xdr:cNvCxnSpPr/>
        </xdr:nvCxnSpPr>
        <xdr:spPr>
          <a:xfrm>
            <a:off x="29977262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11</xdr:row>
      <xdr:rowOff>34290</xdr:rowOff>
    </xdr:from>
    <xdr:to>
      <xdr:col>37</xdr:col>
      <xdr:colOff>2028825</xdr:colOff>
      <xdr:row>11</xdr:row>
      <xdr:rowOff>140970</xdr:rowOff>
    </xdr:to>
    <xdr:grpSp>
      <xdr:nvGrpSpPr>
        <xdr:cNvPr id="27663" name="SprkR12C38Shape"/>
        <xdr:cNvGrpSpPr/>
      </xdr:nvGrpSpPr>
      <xdr:grpSpPr>
        <a:xfrm>
          <a:off x="28813125" y="2253615"/>
          <a:ext cx="2009775" cy="106680"/>
          <a:chOff x="28813125" y="2253615"/>
          <a:chExt cx="2009775" cy="106680"/>
        </a:xfrm>
      </xdr:grpSpPr>
      <xdr:cxnSp macro="">
        <xdr:nvCxnSpPr>
          <xdr:cNvPr id="27657" name="Connecteur droit 27656"/>
          <xdr:cNvCxnSpPr/>
        </xdr:nvCxnSpPr>
        <xdr:spPr>
          <a:xfrm>
            <a:off x="28813125" y="2306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58" name="Rectangle 27657"/>
          <xdr:cNvSpPr/>
        </xdr:nvSpPr>
        <xdr:spPr>
          <a:xfrm>
            <a:off x="29621262" y="2253615"/>
            <a:ext cx="51833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59" name="Connecteur droit 27658"/>
          <xdr:cNvCxnSpPr/>
        </xdr:nvCxnSpPr>
        <xdr:spPr>
          <a:xfrm>
            <a:off x="29985115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0" name="Connecteur droit 27659"/>
          <xdr:cNvCxnSpPr/>
        </xdr:nvCxnSpPr>
        <xdr:spPr>
          <a:xfrm>
            <a:off x="30822900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1" name="Connecteur droit 27660"/>
          <xdr:cNvCxnSpPr/>
        </xdr:nvCxnSpPr>
        <xdr:spPr>
          <a:xfrm>
            <a:off x="28813125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2" name="Connecteur droit 27661"/>
          <xdr:cNvCxnSpPr/>
        </xdr:nvCxnSpPr>
        <xdr:spPr>
          <a:xfrm>
            <a:off x="29882886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</xdr:row>
      <xdr:rowOff>34290</xdr:rowOff>
    </xdr:from>
    <xdr:to>
      <xdr:col>37</xdr:col>
      <xdr:colOff>2028825</xdr:colOff>
      <xdr:row>2</xdr:row>
      <xdr:rowOff>140970</xdr:rowOff>
    </xdr:to>
    <xdr:grpSp>
      <xdr:nvGrpSpPr>
        <xdr:cNvPr id="27670" name="SprkR3C38Shape"/>
        <xdr:cNvGrpSpPr/>
      </xdr:nvGrpSpPr>
      <xdr:grpSpPr>
        <a:xfrm>
          <a:off x="28813125" y="424815"/>
          <a:ext cx="2009775" cy="106680"/>
          <a:chOff x="28813125" y="424815"/>
          <a:chExt cx="2009775" cy="106680"/>
        </a:xfrm>
      </xdr:grpSpPr>
      <xdr:cxnSp macro="">
        <xdr:nvCxnSpPr>
          <xdr:cNvPr id="27664" name="Connecteur droit 27663"/>
          <xdr:cNvCxnSpPr/>
        </xdr:nvCxnSpPr>
        <xdr:spPr>
          <a:xfrm>
            <a:off x="28813125" y="4781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665" name="Rectangle 27664"/>
          <xdr:cNvSpPr/>
        </xdr:nvSpPr>
        <xdr:spPr>
          <a:xfrm>
            <a:off x="28971701" y="424815"/>
            <a:ext cx="36002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666" name="Connecteur droit 27665"/>
          <xdr:cNvCxnSpPr/>
        </xdr:nvCxnSpPr>
        <xdr:spPr>
          <a:xfrm>
            <a:off x="29162009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7" name="Connecteur droit 27666"/>
          <xdr:cNvCxnSpPr/>
        </xdr:nvCxnSpPr>
        <xdr:spPr>
          <a:xfrm>
            <a:off x="308229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8" name="Connecteur droit 27667"/>
          <xdr:cNvCxnSpPr/>
        </xdr:nvCxnSpPr>
        <xdr:spPr>
          <a:xfrm>
            <a:off x="28813125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669" name="Connecteur droit 27668"/>
          <xdr:cNvCxnSpPr/>
        </xdr:nvCxnSpPr>
        <xdr:spPr>
          <a:xfrm>
            <a:off x="29376101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39148</xdr:colOff>
      <xdr:row>22</xdr:row>
      <xdr:rowOff>0</xdr:rowOff>
    </xdr:from>
    <xdr:to>
      <xdr:col>34</xdr:col>
      <xdr:colOff>2008727</xdr:colOff>
      <xdr:row>22</xdr:row>
      <xdr:rowOff>171450</xdr:rowOff>
    </xdr:to>
    <xdr:grpSp>
      <xdr:nvGrpSpPr>
        <xdr:cNvPr id="27858" name="SprkR23C35Shape"/>
        <xdr:cNvGrpSpPr/>
      </xdr:nvGrpSpPr>
      <xdr:grpSpPr>
        <a:xfrm>
          <a:off x="25261348" y="4314825"/>
          <a:ext cx="1969579" cy="171450"/>
          <a:chOff x="25261348" y="4314825"/>
          <a:chExt cx="1969579" cy="171450"/>
        </a:xfrm>
      </xdr:grpSpPr>
      <xdr:cxnSp macro="">
        <xdr:nvCxnSpPr>
          <xdr:cNvPr id="27802" name="Connecteur droit 27801"/>
          <xdr:cNvCxnSpPr/>
        </xdr:nvCxnSpPr>
        <xdr:spPr>
          <a:xfrm>
            <a:off x="2526134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3" name="Connecteur droit 27802"/>
          <xdr:cNvCxnSpPr/>
        </xdr:nvCxnSpPr>
        <xdr:spPr>
          <a:xfrm>
            <a:off x="253015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4" name="Connecteur droit 27803"/>
          <xdr:cNvCxnSpPr/>
        </xdr:nvCxnSpPr>
        <xdr:spPr>
          <a:xfrm>
            <a:off x="2534173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5" name="Connecteur droit 27804"/>
          <xdr:cNvCxnSpPr/>
        </xdr:nvCxnSpPr>
        <xdr:spPr>
          <a:xfrm>
            <a:off x="2538193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6" name="Connecteur droit 27805"/>
          <xdr:cNvCxnSpPr/>
        </xdr:nvCxnSpPr>
        <xdr:spPr>
          <a:xfrm>
            <a:off x="25422130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7" name="Connecteur droit 27806"/>
          <xdr:cNvCxnSpPr/>
        </xdr:nvCxnSpPr>
        <xdr:spPr>
          <a:xfrm>
            <a:off x="2546232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8" name="Connecteur droit 27807"/>
          <xdr:cNvCxnSpPr/>
        </xdr:nvCxnSpPr>
        <xdr:spPr>
          <a:xfrm>
            <a:off x="2550252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09" name="Connecteur droit 27808"/>
          <xdr:cNvCxnSpPr/>
        </xdr:nvCxnSpPr>
        <xdr:spPr>
          <a:xfrm>
            <a:off x="2554271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0" name="Connecteur droit 27809"/>
          <xdr:cNvCxnSpPr/>
        </xdr:nvCxnSpPr>
        <xdr:spPr>
          <a:xfrm>
            <a:off x="2558291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1" name="Connecteur droit 27810"/>
          <xdr:cNvCxnSpPr/>
        </xdr:nvCxnSpPr>
        <xdr:spPr>
          <a:xfrm>
            <a:off x="25623107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2" name="Connecteur droit 27811"/>
          <xdr:cNvCxnSpPr/>
        </xdr:nvCxnSpPr>
        <xdr:spPr>
          <a:xfrm>
            <a:off x="25663303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3" name="Connecteur droit 27812"/>
          <xdr:cNvCxnSpPr/>
        </xdr:nvCxnSpPr>
        <xdr:spPr>
          <a:xfrm>
            <a:off x="2570349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4" name="Connecteur droit 27813"/>
          <xdr:cNvCxnSpPr/>
        </xdr:nvCxnSpPr>
        <xdr:spPr>
          <a:xfrm>
            <a:off x="2574369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5" name="Connecteur droit 27814"/>
          <xdr:cNvCxnSpPr/>
        </xdr:nvCxnSpPr>
        <xdr:spPr>
          <a:xfrm>
            <a:off x="2578389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6" name="Connecteur droit 27815"/>
          <xdr:cNvCxnSpPr/>
        </xdr:nvCxnSpPr>
        <xdr:spPr>
          <a:xfrm>
            <a:off x="25824084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7" name="Connecteur droit 27816"/>
          <xdr:cNvCxnSpPr/>
        </xdr:nvCxnSpPr>
        <xdr:spPr>
          <a:xfrm>
            <a:off x="2586428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8" name="Connecteur droit 27817"/>
          <xdr:cNvCxnSpPr/>
        </xdr:nvCxnSpPr>
        <xdr:spPr>
          <a:xfrm>
            <a:off x="2590447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19" name="Connecteur droit 27818"/>
          <xdr:cNvCxnSpPr/>
        </xdr:nvCxnSpPr>
        <xdr:spPr>
          <a:xfrm>
            <a:off x="2594467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0" name="Connecteur droit 27819"/>
          <xdr:cNvCxnSpPr/>
        </xdr:nvCxnSpPr>
        <xdr:spPr>
          <a:xfrm>
            <a:off x="2598486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1" name="Connecteur droit 27820"/>
          <xdr:cNvCxnSpPr/>
        </xdr:nvCxnSpPr>
        <xdr:spPr>
          <a:xfrm>
            <a:off x="2602506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2" name="Connecteur droit 27821"/>
          <xdr:cNvCxnSpPr/>
        </xdr:nvCxnSpPr>
        <xdr:spPr>
          <a:xfrm>
            <a:off x="2606525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3" name="Connecteur droit 27822"/>
          <xdr:cNvCxnSpPr/>
        </xdr:nvCxnSpPr>
        <xdr:spPr>
          <a:xfrm>
            <a:off x="2610545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4" name="Connecteur droit 27823"/>
          <xdr:cNvCxnSpPr/>
        </xdr:nvCxnSpPr>
        <xdr:spPr>
          <a:xfrm>
            <a:off x="2614564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5" name="Connecteur droit 27824"/>
          <xdr:cNvCxnSpPr/>
        </xdr:nvCxnSpPr>
        <xdr:spPr>
          <a:xfrm>
            <a:off x="2618584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6" name="Connecteur droit 27825"/>
          <xdr:cNvCxnSpPr/>
        </xdr:nvCxnSpPr>
        <xdr:spPr>
          <a:xfrm>
            <a:off x="26226040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7" name="Connecteur droit 27826"/>
          <xdr:cNvCxnSpPr/>
        </xdr:nvCxnSpPr>
        <xdr:spPr>
          <a:xfrm>
            <a:off x="2626623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8" name="Connecteur droit 27827"/>
          <xdr:cNvCxnSpPr/>
        </xdr:nvCxnSpPr>
        <xdr:spPr>
          <a:xfrm>
            <a:off x="2630643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29" name="Connecteur droit 27828"/>
          <xdr:cNvCxnSpPr/>
        </xdr:nvCxnSpPr>
        <xdr:spPr>
          <a:xfrm>
            <a:off x="2634662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0" name="Connecteur droit 27829"/>
          <xdr:cNvCxnSpPr/>
        </xdr:nvCxnSpPr>
        <xdr:spPr>
          <a:xfrm>
            <a:off x="2638682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1" name="Connecteur droit 27830"/>
          <xdr:cNvCxnSpPr/>
        </xdr:nvCxnSpPr>
        <xdr:spPr>
          <a:xfrm>
            <a:off x="26427016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2" name="Connecteur droit 27831"/>
          <xdr:cNvCxnSpPr/>
        </xdr:nvCxnSpPr>
        <xdr:spPr>
          <a:xfrm>
            <a:off x="2646721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3" name="Connecteur droit 27832"/>
          <xdr:cNvCxnSpPr/>
        </xdr:nvCxnSpPr>
        <xdr:spPr>
          <a:xfrm>
            <a:off x="2650740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4" name="Connecteur droit 27833"/>
          <xdr:cNvCxnSpPr/>
        </xdr:nvCxnSpPr>
        <xdr:spPr>
          <a:xfrm>
            <a:off x="2654760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5" name="Connecteur droit 27834"/>
          <xdr:cNvCxnSpPr/>
        </xdr:nvCxnSpPr>
        <xdr:spPr>
          <a:xfrm>
            <a:off x="26587800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6" name="Connecteur droit 27835"/>
          <xdr:cNvCxnSpPr/>
        </xdr:nvCxnSpPr>
        <xdr:spPr>
          <a:xfrm>
            <a:off x="2662799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7" name="Connecteur droit 27836"/>
          <xdr:cNvCxnSpPr/>
        </xdr:nvCxnSpPr>
        <xdr:spPr>
          <a:xfrm>
            <a:off x="2666818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8" name="Connecteur droit 27837"/>
          <xdr:cNvCxnSpPr/>
        </xdr:nvCxnSpPr>
        <xdr:spPr>
          <a:xfrm>
            <a:off x="2670838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39" name="Connecteur droit 27838"/>
          <xdr:cNvCxnSpPr/>
        </xdr:nvCxnSpPr>
        <xdr:spPr>
          <a:xfrm>
            <a:off x="2674858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0" name="Connecteur droit 27839"/>
          <xdr:cNvCxnSpPr/>
        </xdr:nvCxnSpPr>
        <xdr:spPr>
          <a:xfrm>
            <a:off x="26788777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1" name="Connecteur droit 27840"/>
          <xdr:cNvCxnSpPr/>
        </xdr:nvCxnSpPr>
        <xdr:spPr>
          <a:xfrm>
            <a:off x="26828973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2" name="Connecteur droit 27841"/>
          <xdr:cNvCxnSpPr/>
        </xdr:nvCxnSpPr>
        <xdr:spPr>
          <a:xfrm>
            <a:off x="26869169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3" name="Connecteur droit 27842"/>
          <xdr:cNvCxnSpPr/>
        </xdr:nvCxnSpPr>
        <xdr:spPr>
          <a:xfrm>
            <a:off x="2690936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4" name="Connecteur droit 27843"/>
          <xdr:cNvCxnSpPr/>
        </xdr:nvCxnSpPr>
        <xdr:spPr>
          <a:xfrm>
            <a:off x="26949558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5" name="Connecteur droit 27844"/>
          <xdr:cNvCxnSpPr/>
        </xdr:nvCxnSpPr>
        <xdr:spPr>
          <a:xfrm>
            <a:off x="26989754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6" name="Connecteur droit 27845"/>
          <xdr:cNvCxnSpPr/>
        </xdr:nvCxnSpPr>
        <xdr:spPr>
          <a:xfrm>
            <a:off x="27029950" y="4333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7" name="Connecteur droit 27846"/>
          <xdr:cNvCxnSpPr/>
        </xdr:nvCxnSpPr>
        <xdr:spPr>
          <a:xfrm>
            <a:off x="27070146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8" name="Connecteur droit 27847"/>
          <xdr:cNvCxnSpPr/>
        </xdr:nvCxnSpPr>
        <xdr:spPr>
          <a:xfrm>
            <a:off x="27110342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49" name="Connecteur droit 27848"/>
          <xdr:cNvCxnSpPr/>
        </xdr:nvCxnSpPr>
        <xdr:spPr>
          <a:xfrm>
            <a:off x="27150535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0" name="Connecteur droit 27849"/>
          <xdr:cNvCxnSpPr/>
        </xdr:nvCxnSpPr>
        <xdr:spPr>
          <a:xfrm>
            <a:off x="27190731" y="4333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1" name="Connecteur droit 27850"/>
          <xdr:cNvCxnSpPr/>
        </xdr:nvCxnSpPr>
        <xdr:spPr>
          <a:xfrm>
            <a:off x="27230927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2" name="Connecteur droit 27851"/>
          <xdr:cNvCxnSpPr/>
        </xdr:nvCxnSpPr>
        <xdr:spPr>
          <a:xfrm>
            <a:off x="25261348" y="4333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3" name="Connecteur droit 27852"/>
          <xdr:cNvCxnSpPr/>
        </xdr:nvCxnSpPr>
        <xdr:spPr>
          <a:xfrm>
            <a:off x="25261348" y="4333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54" name="Rectangle 27853"/>
          <xdr:cNvSpPr/>
        </xdr:nvSpPr>
        <xdr:spPr>
          <a:xfrm>
            <a:off x="25261348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7855" name="Rectangle 27854"/>
          <xdr:cNvSpPr/>
        </xdr:nvSpPr>
        <xdr:spPr>
          <a:xfrm>
            <a:off x="25261348" y="4333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27856" name="Connecteur droit 27855"/>
          <xdr:cNvCxnSpPr/>
        </xdr:nvCxnSpPr>
        <xdr:spPr>
          <a:xfrm>
            <a:off x="26427016" y="4314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57" name="Rectangle 27856"/>
          <xdr:cNvSpPr/>
        </xdr:nvSpPr>
        <xdr:spPr>
          <a:xfrm>
            <a:off x="25261348" y="4333875"/>
            <a:ext cx="118158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34</xdr:col>
      <xdr:colOff>39148</xdr:colOff>
      <xdr:row>19</xdr:row>
      <xdr:rowOff>0</xdr:rowOff>
    </xdr:from>
    <xdr:to>
      <xdr:col>34</xdr:col>
      <xdr:colOff>2008727</xdr:colOff>
      <xdr:row>19</xdr:row>
      <xdr:rowOff>171450</xdr:rowOff>
    </xdr:to>
    <xdr:grpSp>
      <xdr:nvGrpSpPr>
        <xdr:cNvPr id="27915" name="SprkR20C35Shape"/>
        <xdr:cNvGrpSpPr/>
      </xdr:nvGrpSpPr>
      <xdr:grpSpPr>
        <a:xfrm>
          <a:off x="25261348" y="3743325"/>
          <a:ext cx="1969579" cy="171450"/>
          <a:chOff x="25261348" y="3743325"/>
          <a:chExt cx="1969579" cy="171450"/>
        </a:xfrm>
      </xdr:grpSpPr>
      <xdr:cxnSp macro="">
        <xdr:nvCxnSpPr>
          <xdr:cNvPr id="27859" name="Connecteur droit 27858"/>
          <xdr:cNvCxnSpPr/>
        </xdr:nvCxnSpPr>
        <xdr:spPr>
          <a:xfrm>
            <a:off x="2526134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0" name="Connecteur droit 27859"/>
          <xdr:cNvCxnSpPr/>
        </xdr:nvCxnSpPr>
        <xdr:spPr>
          <a:xfrm>
            <a:off x="253015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1" name="Connecteur droit 27860"/>
          <xdr:cNvCxnSpPr/>
        </xdr:nvCxnSpPr>
        <xdr:spPr>
          <a:xfrm>
            <a:off x="2534173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2" name="Connecteur droit 27861"/>
          <xdr:cNvCxnSpPr/>
        </xdr:nvCxnSpPr>
        <xdr:spPr>
          <a:xfrm>
            <a:off x="2538193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3" name="Connecteur droit 27862"/>
          <xdr:cNvCxnSpPr/>
        </xdr:nvCxnSpPr>
        <xdr:spPr>
          <a:xfrm>
            <a:off x="25422130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4" name="Connecteur droit 27863"/>
          <xdr:cNvCxnSpPr/>
        </xdr:nvCxnSpPr>
        <xdr:spPr>
          <a:xfrm>
            <a:off x="2546232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5" name="Connecteur droit 27864"/>
          <xdr:cNvCxnSpPr/>
        </xdr:nvCxnSpPr>
        <xdr:spPr>
          <a:xfrm>
            <a:off x="2550252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6" name="Connecteur droit 27865"/>
          <xdr:cNvCxnSpPr/>
        </xdr:nvCxnSpPr>
        <xdr:spPr>
          <a:xfrm>
            <a:off x="2554271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7" name="Connecteur droit 27866"/>
          <xdr:cNvCxnSpPr/>
        </xdr:nvCxnSpPr>
        <xdr:spPr>
          <a:xfrm>
            <a:off x="2558291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8" name="Connecteur droit 27867"/>
          <xdr:cNvCxnSpPr/>
        </xdr:nvCxnSpPr>
        <xdr:spPr>
          <a:xfrm>
            <a:off x="25623107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9" name="Connecteur droit 27868"/>
          <xdr:cNvCxnSpPr/>
        </xdr:nvCxnSpPr>
        <xdr:spPr>
          <a:xfrm>
            <a:off x="25663303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0" name="Connecteur droit 27869"/>
          <xdr:cNvCxnSpPr/>
        </xdr:nvCxnSpPr>
        <xdr:spPr>
          <a:xfrm>
            <a:off x="2570349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1" name="Connecteur droit 27870"/>
          <xdr:cNvCxnSpPr/>
        </xdr:nvCxnSpPr>
        <xdr:spPr>
          <a:xfrm>
            <a:off x="2574369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2" name="Connecteur droit 27871"/>
          <xdr:cNvCxnSpPr/>
        </xdr:nvCxnSpPr>
        <xdr:spPr>
          <a:xfrm>
            <a:off x="2578389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3" name="Connecteur droit 27872"/>
          <xdr:cNvCxnSpPr/>
        </xdr:nvCxnSpPr>
        <xdr:spPr>
          <a:xfrm>
            <a:off x="25824084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4" name="Connecteur droit 27873"/>
          <xdr:cNvCxnSpPr/>
        </xdr:nvCxnSpPr>
        <xdr:spPr>
          <a:xfrm>
            <a:off x="2586428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5" name="Connecteur droit 27874"/>
          <xdr:cNvCxnSpPr/>
        </xdr:nvCxnSpPr>
        <xdr:spPr>
          <a:xfrm>
            <a:off x="2590447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6" name="Connecteur droit 27875"/>
          <xdr:cNvCxnSpPr/>
        </xdr:nvCxnSpPr>
        <xdr:spPr>
          <a:xfrm>
            <a:off x="2594467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7" name="Connecteur droit 27876"/>
          <xdr:cNvCxnSpPr/>
        </xdr:nvCxnSpPr>
        <xdr:spPr>
          <a:xfrm>
            <a:off x="2598486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8" name="Connecteur droit 27877"/>
          <xdr:cNvCxnSpPr/>
        </xdr:nvCxnSpPr>
        <xdr:spPr>
          <a:xfrm>
            <a:off x="2602506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9" name="Connecteur droit 27878"/>
          <xdr:cNvCxnSpPr/>
        </xdr:nvCxnSpPr>
        <xdr:spPr>
          <a:xfrm>
            <a:off x="2606525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0" name="Connecteur droit 27879"/>
          <xdr:cNvCxnSpPr/>
        </xdr:nvCxnSpPr>
        <xdr:spPr>
          <a:xfrm>
            <a:off x="2610545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1" name="Connecteur droit 27880"/>
          <xdr:cNvCxnSpPr/>
        </xdr:nvCxnSpPr>
        <xdr:spPr>
          <a:xfrm>
            <a:off x="2614564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2" name="Connecteur droit 27881"/>
          <xdr:cNvCxnSpPr/>
        </xdr:nvCxnSpPr>
        <xdr:spPr>
          <a:xfrm>
            <a:off x="2618584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3" name="Connecteur droit 27882"/>
          <xdr:cNvCxnSpPr/>
        </xdr:nvCxnSpPr>
        <xdr:spPr>
          <a:xfrm>
            <a:off x="26226040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4" name="Connecteur droit 27883"/>
          <xdr:cNvCxnSpPr/>
        </xdr:nvCxnSpPr>
        <xdr:spPr>
          <a:xfrm>
            <a:off x="2626623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5" name="Connecteur droit 27884"/>
          <xdr:cNvCxnSpPr/>
        </xdr:nvCxnSpPr>
        <xdr:spPr>
          <a:xfrm>
            <a:off x="2630643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6" name="Connecteur droit 27885"/>
          <xdr:cNvCxnSpPr/>
        </xdr:nvCxnSpPr>
        <xdr:spPr>
          <a:xfrm>
            <a:off x="2634662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7" name="Connecteur droit 27886"/>
          <xdr:cNvCxnSpPr/>
        </xdr:nvCxnSpPr>
        <xdr:spPr>
          <a:xfrm>
            <a:off x="2638682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8" name="Connecteur droit 27887"/>
          <xdr:cNvCxnSpPr/>
        </xdr:nvCxnSpPr>
        <xdr:spPr>
          <a:xfrm>
            <a:off x="26427016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89" name="Connecteur droit 27888"/>
          <xdr:cNvCxnSpPr/>
        </xdr:nvCxnSpPr>
        <xdr:spPr>
          <a:xfrm>
            <a:off x="2646721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0" name="Connecteur droit 27889"/>
          <xdr:cNvCxnSpPr/>
        </xdr:nvCxnSpPr>
        <xdr:spPr>
          <a:xfrm>
            <a:off x="2650740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1" name="Connecteur droit 27890"/>
          <xdr:cNvCxnSpPr/>
        </xdr:nvCxnSpPr>
        <xdr:spPr>
          <a:xfrm>
            <a:off x="2654760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2" name="Connecteur droit 27891"/>
          <xdr:cNvCxnSpPr/>
        </xdr:nvCxnSpPr>
        <xdr:spPr>
          <a:xfrm>
            <a:off x="26587800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3" name="Connecteur droit 27892"/>
          <xdr:cNvCxnSpPr/>
        </xdr:nvCxnSpPr>
        <xdr:spPr>
          <a:xfrm>
            <a:off x="2662799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4" name="Connecteur droit 27893"/>
          <xdr:cNvCxnSpPr/>
        </xdr:nvCxnSpPr>
        <xdr:spPr>
          <a:xfrm>
            <a:off x="2666818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5" name="Connecteur droit 27894"/>
          <xdr:cNvCxnSpPr/>
        </xdr:nvCxnSpPr>
        <xdr:spPr>
          <a:xfrm>
            <a:off x="2670838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6" name="Connecteur droit 27895"/>
          <xdr:cNvCxnSpPr/>
        </xdr:nvCxnSpPr>
        <xdr:spPr>
          <a:xfrm>
            <a:off x="2674858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7" name="Connecteur droit 27896"/>
          <xdr:cNvCxnSpPr/>
        </xdr:nvCxnSpPr>
        <xdr:spPr>
          <a:xfrm>
            <a:off x="26788777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8" name="Connecteur droit 27897"/>
          <xdr:cNvCxnSpPr/>
        </xdr:nvCxnSpPr>
        <xdr:spPr>
          <a:xfrm>
            <a:off x="26828973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99" name="Connecteur droit 27898"/>
          <xdr:cNvCxnSpPr/>
        </xdr:nvCxnSpPr>
        <xdr:spPr>
          <a:xfrm>
            <a:off x="26869169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0" name="Connecteur droit 27899"/>
          <xdr:cNvCxnSpPr/>
        </xdr:nvCxnSpPr>
        <xdr:spPr>
          <a:xfrm>
            <a:off x="2690936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1" name="Connecteur droit 27900"/>
          <xdr:cNvCxnSpPr/>
        </xdr:nvCxnSpPr>
        <xdr:spPr>
          <a:xfrm>
            <a:off x="26949558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2" name="Connecteur droit 27901"/>
          <xdr:cNvCxnSpPr/>
        </xdr:nvCxnSpPr>
        <xdr:spPr>
          <a:xfrm>
            <a:off x="26989754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3" name="Connecteur droit 27902"/>
          <xdr:cNvCxnSpPr/>
        </xdr:nvCxnSpPr>
        <xdr:spPr>
          <a:xfrm>
            <a:off x="27029950" y="3762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4" name="Connecteur droit 27903"/>
          <xdr:cNvCxnSpPr/>
        </xdr:nvCxnSpPr>
        <xdr:spPr>
          <a:xfrm>
            <a:off x="27070146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5" name="Connecteur droit 27904"/>
          <xdr:cNvCxnSpPr/>
        </xdr:nvCxnSpPr>
        <xdr:spPr>
          <a:xfrm>
            <a:off x="27110342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6" name="Connecteur droit 27905"/>
          <xdr:cNvCxnSpPr/>
        </xdr:nvCxnSpPr>
        <xdr:spPr>
          <a:xfrm>
            <a:off x="27150535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7" name="Connecteur droit 27906"/>
          <xdr:cNvCxnSpPr/>
        </xdr:nvCxnSpPr>
        <xdr:spPr>
          <a:xfrm>
            <a:off x="27190731" y="3762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8" name="Connecteur droit 27907"/>
          <xdr:cNvCxnSpPr/>
        </xdr:nvCxnSpPr>
        <xdr:spPr>
          <a:xfrm>
            <a:off x="27230927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09" name="Connecteur droit 27908"/>
          <xdr:cNvCxnSpPr/>
        </xdr:nvCxnSpPr>
        <xdr:spPr>
          <a:xfrm>
            <a:off x="25261348" y="3762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0" name="Connecteur droit 27909"/>
          <xdr:cNvCxnSpPr/>
        </xdr:nvCxnSpPr>
        <xdr:spPr>
          <a:xfrm>
            <a:off x="25261348" y="3762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11" name="Rectangle 27910"/>
          <xdr:cNvSpPr/>
        </xdr:nvSpPr>
        <xdr:spPr>
          <a:xfrm>
            <a:off x="25261348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7912" name="Rectangle 27911"/>
          <xdr:cNvSpPr/>
        </xdr:nvSpPr>
        <xdr:spPr>
          <a:xfrm>
            <a:off x="25261348" y="3762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27913" name="Connecteur droit 27912"/>
          <xdr:cNvCxnSpPr/>
        </xdr:nvCxnSpPr>
        <xdr:spPr>
          <a:xfrm>
            <a:off x="25984867" y="3743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14" name="Rectangle 27913"/>
          <xdr:cNvSpPr/>
        </xdr:nvSpPr>
        <xdr:spPr>
          <a:xfrm>
            <a:off x="25984867" y="3762375"/>
            <a:ext cx="1246060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39148</xdr:colOff>
      <xdr:row>15</xdr:row>
      <xdr:rowOff>0</xdr:rowOff>
    </xdr:from>
    <xdr:to>
      <xdr:col>34</xdr:col>
      <xdr:colOff>2008727</xdr:colOff>
      <xdr:row>15</xdr:row>
      <xdr:rowOff>171450</xdr:rowOff>
    </xdr:to>
    <xdr:grpSp>
      <xdr:nvGrpSpPr>
        <xdr:cNvPr id="27972" name="SprkR16C35Shape"/>
        <xdr:cNvGrpSpPr/>
      </xdr:nvGrpSpPr>
      <xdr:grpSpPr>
        <a:xfrm>
          <a:off x="25261348" y="2981325"/>
          <a:ext cx="1969579" cy="171450"/>
          <a:chOff x="25261348" y="2981325"/>
          <a:chExt cx="1969579" cy="171450"/>
        </a:xfrm>
      </xdr:grpSpPr>
      <xdr:cxnSp macro="">
        <xdr:nvCxnSpPr>
          <xdr:cNvPr id="27916" name="Connecteur droit 27915"/>
          <xdr:cNvCxnSpPr/>
        </xdr:nvCxnSpPr>
        <xdr:spPr>
          <a:xfrm>
            <a:off x="2526134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7" name="Connecteur droit 27916"/>
          <xdr:cNvCxnSpPr/>
        </xdr:nvCxnSpPr>
        <xdr:spPr>
          <a:xfrm>
            <a:off x="253015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8" name="Connecteur droit 27917"/>
          <xdr:cNvCxnSpPr/>
        </xdr:nvCxnSpPr>
        <xdr:spPr>
          <a:xfrm>
            <a:off x="2534173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19" name="Connecteur droit 27918"/>
          <xdr:cNvCxnSpPr/>
        </xdr:nvCxnSpPr>
        <xdr:spPr>
          <a:xfrm>
            <a:off x="2538193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0" name="Connecteur droit 27919"/>
          <xdr:cNvCxnSpPr/>
        </xdr:nvCxnSpPr>
        <xdr:spPr>
          <a:xfrm>
            <a:off x="25422130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1" name="Connecteur droit 27920"/>
          <xdr:cNvCxnSpPr/>
        </xdr:nvCxnSpPr>
        <xdr:spPr>
          <a:xfrm>
            <a:off x="2546232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2" name="Connecteur droit 27921"/>
          <xdr:cNvCxnSpPr/>
        </xdr:nvCxnSpPr>
        <xdr:spPr>
          <a:xfrm>
            <a:off x="2550252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3" name="Connecteur droit 27922"/>
          <xdr:cNvCxnSpPr/>
        </xdr:nvCxnSpPr>
        <xdr:spPr>
          <a:xfrm>
            <a:off x="2554271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4" name="Connecteur droit 27923"/>
          <xdr:cNvCxnSpPr/>
        </xdr:nvCxnSpPr>
        <xdr:spPr>
          <a:xfrm>
            <a:off x="2558291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5" name="Connecteur droit 27924"/>
          <xdr:cNvCxnSpPr/>
        </xdr:nvCxnSpPr>
        <xdr:spPr>
          <a:xfrm>
            <a:off x="25623107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6" name="Connecteur droit 27925"/>
          <xdr:cNvCxnSpPr/>
        </xdr:nvCxnSpPr>
        <xdr:spPr>
          <a:xfrm>
            <a:off x="25663303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7" name="Connecteur droit 27926"/>
          <xdr:cNvCxnSpPr/>
        </xdr:nvCxnSpPr>
        <xdr:spPr>
          <a:xfrm>
            <a:off x="2570349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8" name="Connecteur droit 27927"/>
          <xdr:cNvCxnSpPr/>
        </xdr:nvCxnSpPr>
        <xdr:spPr>
          <a:xfrm>
            <a:off x="2574369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9" name="Connecteur droit 27928"/>
          <xdr:cNvCxnSpPr/>
        </xdr:nvCxnSpPr>
        <xdr:spPr>
          <a:xfrm>
            <a:off x="2578389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0" name="Connecteur droit 27929"/>
          <xdr:cNvCxnSpPr/>
        </xdr:nvCxnSpPr>
        <xdr:spPr>
          <a:xfrm>
            <a:off x="25824084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1" name="Connecteur droit 27930"/>
          <xdr:cNvCxnSpPr/>
        </xdr:nvCxnSpPr>
        <xdr:spPr>
          <a:xfrm>
            <a:off x="2586428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2" name="Connecteur droit 27931"/>
          <xdr:cNvCxnSpPr/>
        </xdr:nvCxnSpPr>
        <xdr:spPr>
          <a:xfrm>
            <a:off x="2590447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3" name="Connecteur droit 27932"/>
          <xdr:cNvCxnSpPr/>
        </xdr:nvCxnSpPr>
        <xdr:spPr>
          <a:xfrm>
            <a:off x="2594467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4" name="Connecteur droit 27933"/>
          <xdr:cNvCxnSpPr/>
        </xdr:nvCxnSpPr>
        <xdr:spPr>
          <a:xfrm>
            <a:off x="2598486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5" name="Connecteur droit 27934"/>
          <xdr:cNvCxnSpPr/>
        </xdr:nvCxnSpPr>
        <xdr:spPr>
          <a:xfrm>
            <a:off x="2602506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6" name="Connecteur droit 27935"/>
          <xdr:cNvCxnSpPr/>
        </xdr:nvCxnSpPr>
        <xdr:spPr>
          <a:xfrm>
            <a:off x="2606525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7" name="Connecteur droit 27936"/>
          <xdr:cNvCxnSpPr/>
        </xdr:nvCxnSpPr>
        <xdr:spPr>
          <a:xfrm>
            <a:off x="2610545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8" name="Connecteur droit 27937"/>
          <xdr:cNvCxnSpPr/>
        </xdr:nvCxnSpPr>
        <xdr:spPr>
          <a:xfrm>
            <a:off x="2614564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9" name="Connecteur droit 27938"/>
          <xdr:cNvCxnSpPr/>
        </xdr:nvCxnSpPr>
        <xdr:spPr>
          <a:xfrm>
            <a:off x="2618584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0" name="Connecteur droit 27939"/>
          <xdr:cNvCxnSpPr/>
        </xdr:nvCxnSpPr>
        <xdr:spPr>
          <a:xfrm>
            <a:off x="26226040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1" name="Connecteur droit 27940"/>
          <xdr:cNvCxnSpPr/>
        </xdr:nvCxnSpPr>
        <xdr:spPr>
          <a:xfrm>
            <a:off x="2626623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2" name="Connecteur droit 27941"/>
          <xdr:cNvCxnSpPr/>
        </xdr:nvCxnSpPr>
        <xdr:spPr>
          <a:xfrm>
            <a:off x="2630643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3" name="Connecteur droit 27942"/>
          <xdr:cNvCxnSpPr/>
        </xdr:nvCxnSpPr>
        <xdr:spPr>
          <a:xfrm>
            <a:off x="2634662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4" name="Connecteur droit 27943"/>
          <xdr:cNvCxnSpPr/>
        </xdr:nvCxnSpPr>
        <xdr:spPr>
          <a:xfrm>
            <a:off x="2638682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5" name="Connecteur droit 27944"/>
          <xdr:cNvCxnSpPr/>
        </xdr:nvCxnSpPr>
        <xdr:spPr>
          <a:xfrm>
            <a:off x="26427016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6" name="Connecteur droit 27945"/>
          <xdr:cNvCxnSpPr/>
        </xdr:nvCxnSpPr>
        <xdr:spPr>
          <a:xfrm>
            <a:off x="2646721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7" name="Connecteur droit 27946"/>
          <xdr:cNvCxnSpPr/>
        </xdr:nvCxnSpPr>
        <xdr:spPr>
          <a:xfrm>
            <a:off x="2650740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8" name="Connecteur droit 27947"/>
          <xdr:cNvCxnSpPr/>
        </xdr:nvCxnSpPr>
        <xdr:spPr>
          <a:xfrm>
            <a:off x="2654760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9" name="Connecteur droit 27948"/>
          <xdr:cNvCxnSpPr/>
        </xdr:nvCxnSpPr>
        <xdr:spPr>
          <a:xfrm>
            <a:off x="26587800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0" name="Connecteur droit 27949"/>
          <xdr:cNvCxnSpPr/>
        </xdr:nvCxnSpPr>
        <xdr:spPr>
          <a:xfrm>
            <a:off x="2662799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1" name="Connecteur droit 27950"/>
          <xdr:cNvCxnSpPr/>
        </xdr:nvCxnSpPr>
        <xdr:spPr>
          <a:xfrm>
            <a:off x="2666818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2" name="Connecteur droit 27951"/>
          <xdr:cNvCxnSpPr/>
        </xdr:nvCxnSpPr>
        <xdr:spPr>
          <a:xfrm>
            <a:off x="2670838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3" name="Connecteur droit 27952"/>
          <xdr:cNvCxnSpPr/>
        </xdr:nvCxnSpPr>
        <xdr:spPr>
          <a:xfrm>
            <a:off x="2674858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4" name="Connecteur droit 27953"/>
          <xdr:cNvCxnSpPr/>
        </xdr:nvCxnSpPr>
        <xdr:spPr>
          <a:xfrm>
            <a:off x="26788777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5" name="Connecteur droit 27954"/>
          <xdr:cNvCxnSpPr/>
        </xdr:nvCxnSpPr>
        <xdr:spPr>
          <a:xfrm>
            <a:off x="26828973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6" name="Connecteur droit 27955"/>
          <xdr:cNvCxnSpPr/>
        </xdr:nvCxnSpPr>
        <xdr:spPr>
          <a:xfrm>
            <a:off x="26869169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7" name="Connecteur droit 27956"/>
          <xdr:cNvCxnSpPr/>
        </xdr:nvCxnSpPr>
        <xdr:spPr>
          <a:xfrm>
            <a:off x="2690936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8" name="Connecteur droit 27957"/>
          <xdr:cNvCxnSpPr/>
        </xdr:nvCxnSpPr>
        <xdr:spPr>
          <a:xfrm>
            <a:off x="26949558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59" name="Connecteur droit 27958"/>
          <xdr:cNvCxnSpPr/>
        </xdr:nvCxnSpPr>
        <xdr:spPr>
          <a:xfrm>
            <a:off x="26989754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0" name="Connecteur droit 27959"/>
          <xdr:cNvCxnSpPr/>
        </xdr:nvCxnSpPr>
        <xdr:spPr>
          <a:xfrm>
            <a:off x="27029950" y="3000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1" name="Connecteur droit 27960"/>
          <xdr:cNvCxnSpPr/>
        </xdr:nvCxnSpPr>
        <xdr:spPr>
          <a:xfrm>
            <a:off x="27070146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2" name="Connecteur droit 27961"/>
          <xdr:cNvCxnSpPr/>
        </xdr:nvCxnSpPr>
        <xdr:spPr>
          <a:xfrm>
            <a:off x="27110342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3" name="Connecteur droit 27962"/>
          <xdr:cNvCxnSpPr/>
        </xdr:nvCxnSpPr>
        <xdr:spPr>
          <a:xfrm>
            <a:off x="27150535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4" name="Connecteur droit 27963"/>
          <xdr:cNvCxnSpPr/>
        </xdr:nvCxnSpPr>
        <xdr:spPr>
          <a:xfrm>
            <a:off x="27190731" y="3000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5" name="Connecteur droit 27964"/>
          <xdr:cNvCxnSpPr/>
        </xdr:nvCxnSpPr>
        <xdr:spPr>
          <a:xfrm>
            <a:off x="27230927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6" name="Connecteur droit 27965"/>
          <xdr:cNvCxnSpPr/>
        </xdr:nvCxnSpPr>
        <xdr:spPr>
          <a:xfrm>
            <a:off x="25261348" y="3000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67" name="Connecteur droit 27966"/>
          <xdr:cNvCxnSpPr/>
        </xdr:nvCxnSpPr>
        <xdr:spPr>
          <a:xfrm>
            <a:off x="25261348" y="3000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68" name="Rectangle 27967"/>
          <xdr:cNvSpPr/>
        </xdr:nvSpPr>
        <xdr:spPr>
          <a:xfrm>
            <a:off x="25261348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7969" name="Rectangle 27968"/>
          <xdr:cNvSpPr/>
        </xdr:nvSpPr>
        <xdr:spPr>
          <a:xfrm>
            <a:off x="25261348" y="3000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27970" name="Connecteur droit 27969"/>
          <xdr:cNvCxnSpPr/>
        </xdr:nvCxnSpPr>
        <xdr:spPr>
          <a:xfrm>
            <a:off x="25783890" y="2981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71" name="Rectangle 27970"/>
          <xdr:cNvSpPr/>
        </xdr:nvSpPr>
        <xdr:spPr>
          <a:xfrm>
            <a:off x="25783890" y="30003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34</xdr:col>
      <xdr:colOff>39148</xdr:colOff>
      <xdr:row>12</xdr:row>
      <xdr:rowOff>0</xdr:rowOff>
    </xdr:from>
    <xdr:to>
      <xdr:col>34</xdr:col>
      <xdr:colOff>2008727</xdr:colOff>
      <xdr:row>12</xdr:row>
      <xdr:rowOff>171450</xdr:rowOff>
    </xdr:to>
    <xdr:grpSp>
      <xdr:nvGrpSpPr>
        <xdr:cNvPr id="28029" name="SprkR13C35Shape"/>
        <xdr:cNvGrpSpPr/>
      </xdr:nvGrpSpPr>
      <xdr:grpSpPr>
        <a:xfrm>
          <a:off x="25261348" y="2409825"/>
          <a:ext cx="1969579" cy="171450"/>
          <a:chOff x="25261348" y="2409825"/>
          <a:chExt cx="1969579" cy="171450"/>
        </a:xfrm>
      </xdr:grpSpPr>
      <xdr:cxnSp macro="">
        <xdr:nvCxnSpPr>
          <xdr:cNvPr id="27973" name="Connecteur droit 27972"/>
          <xdr:cNvCxnSpPr/>
        </xdr:nvCxnSpPr>
        <xdr:spPr>
          <a:xfrm>
            <a:off x="252613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4" name="Connecteur droit 27973"/>
          <xdr:cNvCxnSpPr/>
        </xdr:nvCxnSpPr>
        <xdr:spPr>
          <a:xfrm>
            <a:off x="253015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5" name="Connecteur droit 27974"/>
          <xdr:cNvCxnSpPr/>
        </xdr:nvCxnSpPr>
        <xdr:spPr>
          <a:xfrm>
            <a:off x="2534173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6" name="Connecteur droit 27975"/>
          <xdr:cNvCxnSpPr/>
        </xdr:nvCxnSpPr>
        <xdr:spPr>
          <a:xfrm>
            <a:off x="253819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7" name="Connecteur droit 27976"/>
          <xdr:cNvCxnSpPr/>
        </xdr:nvCxnSpPr>
        <xdr:spPr>
          <a:xfrm>
            <a:off x="25422130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8" name="Connecteur droit 27977"/>
          <xdr:cNvCxnSpPr/>
        </xdr:nvCxnSpPr>
        <xdr:spPr>
          <a:xfrm>
            <a:off x="2546232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9" name="Connecteur droit 27978"/>
          <xdr:cNvCxnSpPr/>
        </xdr:nvCxnSpPr>
        <xdr:spPr>
          <a:xfrm>
            <a:off x="255025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0" name="Connecteur droit 27979"/>
          <xdr:cNvCxnSpPr/>
        </xdr:nvCxnSpPr>
        <xdr:spPr>
          <a:xfrm>
            <a:off x="2554271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1" name="Connecteur droit 27980"/>
          <xdr:cNvCxnSpPr/>
        </xdr:nvCxnSpPr>
        <xdr:spPr>
          <a:xfrm>
            <a:off x="2558291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2" name="Connecteur droit 27981"/>
          <xdr:cNvCxnSpPr/>
        </xdr:nvCxnSpPr>
        <xdr:spPr>
          <a:xfrm>
            <a:off x="25623107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3" name="Connecteur droit 27982"/>
          <xdr:cNvCxnSpPr/>
        </xdr:nvCxnSpPr>
        <xdr:spPr>
          <a:xfrm>
            <a:off x="2566330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4" name="Connecteur droit 27983"/>
          <xdr:cNvCxnSpPr/>
        </xdr:nvCxnSpPr>
        <xdr:spPr>
          <a:xfrm>
            <a:off x="2570349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5" name="Connecteur droit 27984"/>
          <xdr:cNvCxnSpPr/>
        </xdr:nvCxnSpPr>
        <xdr:spPr>
          <a:xfrm>
            <a:off x="2574369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6" name="Connecteur droit 27985"/>
          <xdr:cNvCxnSpPr/>
        </xdr:nvCxnSpPr>
        <xdr:spPr>
          <a:xfrm>
            <a:off x="2578389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7" name="Connecteur droit 27986"/>
          <xdr:cNvCxnSpPr/>
        </xdr:nvCxnSpPr>
        <xdr:spPr>
          <a:xfrm>
            <a:off x="2582408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8" name="Connecteur droit 27987"/>
          <xdr:cNvCxnSpPr/>
        </xdr:nvCxnSpPr>
        <xdr:spPr>
          <a:xfrm>
            <a:off x="2586428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9" name="Connecteur droit 27988"/>
          <xdr:cNvCxnSpPr/>
        </xdr:nvCxnSpPr>
        <xdr:spPr>
          <a:xfrm>
            <a:off x="2590447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0" name="Connecteur droit 27989"/>
          <xdr:cNvCxnSpPr/>
        </xdr:nvCxnSpPr>
        <xdr:spPr>
          <a:xfrm>
            <a:off x="2594467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1" name="Connecteur droit 27990"/>
          <xdr:cNvCxnSpPr/>
        </xdr:nvCxnSpPr>
        <xdr:spPr>
          <a:xfrm>
            <a:off x="2598486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2" name="Connecteur droit 27991"/>
          <xdr:cNvCxnSpPr/>
        </xdr:nvCxnSpPr>
        <xdr:spPr>
          <a:xfrm>
            <a:off x="2602506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3" name="Connecteur droit 27992"/>
          <xdr:cNvCxnSpPr/>
        </xdr:nvCxnSpPr>
        <xdr:spPr>
          <a:xfrm>
            <a:off x="2606525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4" name="Connecteur droit 27993"/>
          <xdr:cNvCxnSpPr/>
        </xdr:nvCxnSpPr>
        <xdr:spPr>
          <a:xfrm>
            <a:off x="2610545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5" name="Connecteur droit 27994"/>
          <xdr:cNvCxnSpPr/>
        </xdr:nvCxnSpPr>
        <xdr:spPr>
          <a:xfrm>
            <a:off x="261456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6" name="Connecteur droit 27995"/>
          <xdr:cNvCxnSpPr/>
        </xdr:nvCxnSpPr>
        <xdr:spPr>
          <a:xfrm>
            <a:off x="2618584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7" name="Connecteur droit 27996"/>
          <xdr:cNvCxnSpPr/>
        </xdr:nvCxnSpPr>
        <xdr:spPr>
          <a:xfrm>
            <a:off x="26226040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8" name="Connecteur droit 27997"/>
          <xdr:cNvCxnSpPr/>
        </xdr:nvCxnSpPr>
        <xdr:spPr>
          <a:xfrm>
            <a:off x="262662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9" name="Connecteur droit 27998"/>
          <xdr:cNvCxnSpPr/>
        </xdr:nvCxnSpPr>
        <xdr:spPr>
          <a:xfrm>
            <a:off x="2630643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0" name="Connecteur droit 27999"/>
          <xdr:cNvCxnSpPr/>
        </xdr:nvCxnSpPr>
        <xdr:spPr>
          <a:xfrm>
            <a:off x="2634662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1" name="Connecteur droit 28000"/>
          <xdr:cNvCxnSpPr/>
        </xdr:nvCxnSpPr>
        <xdr:spPr>
          <a:xfrm>
            <a:off x="2638682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2" name="Connecteur droit 28001"/>
          <xdr:cNvCxnSpPr/>
        </xdr:nvCxnSpPr>
        <xdr:spPr>
          <a:xfrm>
            <a:off x="26427016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3" name="Connecteur droit 28002"/>
          <xdr:cNvCxnSpPr/>
        </xdr:nvCxnSpPr>
        <xdr:spPr>
          <a:xfrm>
            <a:off x="2646721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4" name="Connecteur droit 28003"/>
          <xdr:cNvCxnSpPr/>
        </xdr:nvCxnSpPr>
        <xdr:spPr>
          <a:xfrm>
            <a:off x="2650740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5" name="Connecteur droit 28004"/>
          <xdr:cNvCxnSpPr/>
        </xdr:nvCxnSpPr>
        <xdr:spPr>
          <a:xfrm>
            <a:off x="2654760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6" name="Connecteur droit 28005"/>
          <xdr:cNvCxnSpPr/>
        </xdr:nvCxnSpPr>
        <xdr:spPr>
          <a:xfrm>
            <a:off x="265878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7" name="Connecteur droit 28006"/>
          <xdr:cNvCxnSpPr/>
        </xdr:nvCxnSpPr>
        <xdr:spPr>
          <a:xfrm>
            <a:off x="2662799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8" name="Connecteur droit 28007"/>
          <xdr:cNvCxnSpPr/>
        </xdr:nvCxnSpPr>
        <xdr:spPr>
          <a:xfrm>
            <a:off x="2666818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9" name="Connecteur droit 28008"/>
          <xdr:cNvCxnSpPr/>
        </xdr:nvCxnSpPr>
        <xdr:spPr>
          <a:xfrm>
            <a:off x="2670838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0" name="Connecteur droit 28009"/>
          <xdr:cNvCxnSpPr/>
        </xdr:nvCxnSpPr>
        <xdr:spPr>
          <a:xfrm>
            <a:off x="2674858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1" name="Connecteur droit 28010"/>
          <xdr:cNvCxnSpPr/>
        </xdr:nvCxnSpPr>
        <xdr:spPr>
          <a:xfrm>
            <a:off x="267887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2" name="Connecteur droit 28011"/>
          <xdr:cNvCxnSpPr/>
        </xdr:nvCxnSpPr>
        <xdr:spPr>
          <a:xfrm>
            <a:off x="2682897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3" name="Connecteur droit 28012"/>
          <xdr:cNvCxnSpPr/>
        </xdr:nvCxnSpPr>
        <xdr:spPr>
          <a:xfrm>
            <a:off x="2686916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4" name="Connecteur droit 28013"/>
          <xdr:cNvCxnSpPr/>
        </xdr:nvCxnSpPr>
        <xdr:spPr>
          <a:xfrm>
            <a:off x="2690936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5" name="Connecteur droit 28014"/>
          <xdr:cNvCxnSpPr/>
        </xdr:nvCxnSpPr>
        <xdr:spPr>
          <a:xfrm>
            <a:off x="2694955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6" name="Connecteur droit 28015"/>
          <xdr:cNvCxnSpPr/>
        </xdr:nvCxnSpPr>
        <xdr:spPr>
          <a:xfrm>
            <a:off x="2698975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7" name="Connecteur droit 28016"/>
          <xdr:cNvCxnSpPr/>
        </xdr:nvCxnSpPr>
        <xdr:spPr>
          <a:xfrm>
            <a:off x="27029950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8" name="Connecteur droit 28017"/>
          <xdr:cNvCxnSpPr/>
        </xdr:nvCxnSpPr>
        <xdr:spPr>
          <a:xfrm>
            <a:off x="2707014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9" name="Connecteur droit 28018"/>
          <xdr:cNvCxnSpPr/>
        </xdr:nvCxnSpPr>
        <xdr:spPr>
          <a:xfrm>
            <a:off x="271103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0" name="Connecteur droit 28019"/>
          <xdr:cNvCxnSpPr/>
        </xdr:nvCxnSpPr>
        <xdr:spPr>
          <a:xfrm>
            <a:off x="271505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1" name="Connecteur droit 28020"/>
          <xdr:cNvCxnSpPr/>
        </xdr:nvCxnSpPr>
        <xdr:spPr>
          <a:xfrm>
            <a:off x="2719073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2" name="Connecteur droit 28021"/>
          <xdr:cNvCxnSpPr/>
        </xdr:nvCxnSpPr>
        <xdr:spPr>
          <a:xfrm>
            <a:off x="27230927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3" name="Connecteur droit 28022"/>
          <xdr:cNvCxnSpPr/>
        </xdr:nvCxnSpPr>
        <xdr:spPr>
          <a:xfrm>
            <a:off x="25261348" y="2428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4" name="Connecteur droit 28023"/>
          <xdr:cNvCxnSpPr/>
        </xdr:nvCxnSpPr>
        <xdr:spPr>
          <a:xfrm>
            <a:off x="25261348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25" name="Rectangle 28024"/>
          <xdr:cNvSpPr/>
        </xdr:nvSpPr>
        <xdr:spPr>
          <a:xfrm>
            <a:off x="25261348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026" name="Rectangle 28025"/>
          <xdr:cNvSpPr/>
        </xdr:nvSpPr>
        <xdr:spPr>
          <a:xfrm>
            <a:off x="25261348" y="2428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28027" name="Connecteur droit 28026"/>
          <xdr:cNvCxnSpPr/>
        </xdr:nvCxnSpPr>
        <xdr:spPr>
          <a:xfrm>
            <a:off x="26226040" y="2409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28" name="Rectangle 28027"/>
          <xdr:cNvSpPr/>
        </xdr:nvSpPr>
        <xdr:spPr>
          <a:xfrm>
            <a:off x="25261348" y="2428875"/>
            <a:ext cx="94917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34</xdr:col>
      <xdr:colOff>39148</xdr:colOff>
      <xdr:row>9</xdr:row>
      <xdr:rowOff>0</xdr:rowOff>
    </xdr:from>
    <xdr:to>
      <xdr:col>34</xdr:col>
      <xdr:colOff>2008727</xdr:colOff>
      <xdr:row>9</xdr:row>
      <xdr:rowOff>171450</xdr:rowOff>
    </xdr:to>
    <xdr:grpSp>
      <xdr:nvGrpSpPr>
        <xdr:cNvPr id="28086" name="SprkR10C35Shape"/>
        <xdr:cNvGrpSpPr/>
      </xdr:nvGrpSpPr>
      <xdr:grpSpPr>
        <a:xfrm>
          <a:off x="25261348" y="1838325"/>
          <a:ext cx="1969579" cy="171450"/>
          <a:chOff x="25261348" y="1838325"/>
          <a:chExt cx="1969579" cy="171450"/>
        </a:xfrm>
      </xdr:grpSpPr>
      <xdr:cxnSp macro="">
        <xdr:nvCxnSpPr>
          <xdr:cNvPr id="28030" name="Connecteur droit 28029"/>
          <xdr:cNvCxnSpPr/>
        </xdr:nvCxnSpPr>
        <xdr:spPr>
          <a:xfrm>
            <a:off x="2526134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1" name="Connecteur droit 28030"/>
          <xdr:cNvCxnSpPr/>
        </xdr:nvCxnSpPr>
        <xdr:spPr>
          <a:xfrm>
            <a:off x="253015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2" name="Connecteur droit 28031"/>
          <xdr:cNvCxnSpPr/>
        </xdr:nvCxnSpPr>
        <xdr:spPr>
          <a:xfrm>
            <a:off x="2534173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3" name="Connecteur droit 28032"/>
          <xdr:cNvCxnSpPr/>
        </xdr:nvCxnSpPr>
        <xdr:spPr>
          <a:xfrm>
            <a:off x="2538193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4" name="Connecteur droit 28033"/>
          <xdr:cNvCxnSpPr/>
        </xdr:nvCxnSpPr>
        <xdr:spPr>
          <a:xfrm>
            <a:off x="25422130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5" name="Connecteur droit 28034"/>
          <xdr:cNvCxnSpPr/>
        </xdr:nvCxnSpPr>
        <xdr:spPr>
          <a:xfrm>
            <a:off x="2546232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6" name="Connecteur droit 28035"/>
          <xdr:cNvCxnSpPr/>
        </xdr:nvCxnSpPr>
        <xdr:spPr>
          <a:xfrm>
            <a:off x="2550252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7" name="Connecteur droit 28036"/>
          <xdr:cNvCxnSpPr/>
        </xdr:nvCxnSpPr>
        <xdr:spPr>
          <a:xfrm>
            <a:off x="2554271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8" name="Connecteur droit 28037"/>
          <xdr:cNvCxnSpPr/>
        </xdr:nvCxnSpPr>
        <xdr:spPr>
          <a:xfrm>
            <a:off x="2558291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9" name="Connecteur droit 28038"/>
          <xdr:cNvCxnSpPr/>
        </xdr:nvCxnSpPr>
        <xdr:spPr>
          <a:xfrm>
            <a:off x="25623107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0" name="Connecteur droit 28039"/>
          <xdr:cNvCxnSpPr/>
        </xdr:nvCxnSpPr>
        <xdr:spPr>
          <a:xfrm>
            <a:off x="25663303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1" name="Connecteur droit 28040"/>
          <xdr:cNvCxnSpPr/>
        </xdr:nvCxnSpPr>
        <xdr:spPr>
          <a:xfrm>
            <a:off x="2570349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2" name="Connecteur droit 28041"/>
          <xdr:cNvCxnSpPr/>
        </xdr:nvCxnSpPr>
        <xdr:spPr>
          <a:xfrm>
            <a:off x="2574369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3" name="Connecteur droit 28042"/>
          <xdr:cNvCxnSpPr/>
        </xdr:nvCxnSpPr>
        <xdr:spPr>
          <a:xfrm>
            <a:off x="2578389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4" name="Connecteur droit 28043"/>
          <xdr:cNvCxnSpPr/>
        </xdr:nvCxnSpPr>
        <xdr:spPr>
          <a:xfrm>
            <a:off x="25824084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5" name="Connecteur droit 28044"/>
          <xdr:cNvCxnSpPr/>
        </xdr:nvCxnSpPr>
        <xdr:spPr>
          <a:xfrm>
            <a:off x="2586428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6" name="Connecteur droit 28045"/>
          <xdr:cNvCxnSpPr/>
        </xdr:nvCxnSpPr>
        <xdr:spPr>
          <a:xfrm>
            <a:off x="2590447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7" name="Connecteur droit 28046"/>
          <xdr:cNvCxnSpPr/>
        </xdr:nvCxnSpPr>
        <xdr:spPr>
          <a:xfrm>
            <a:off x="2594467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8" name="Connecteur droit 28047"/>
          <xdr:cNvCxnSpPr/>
        </xdr:nvCxnSpPr>
        <xdr:spPr>
          <a:xfrm>
            <a:off x="2598486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9" name="Connecteur droit 28048"/>
          <xdr:cNvCxnSpPr/>
        </xdr:nvCxnSpPr>
        <xdr:spPr>
          <a:xfrm>
            <a:off x="2602506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0" name="Connecteur droit 28049"/>
          <xdr:cNvCxnSpPr/>
        </xdr:nvCxnSpPr>
        <xdr:spPr>
          <a:xfrm>
            <a:off x="2606525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1" name="Connecteur droit 28050"/>
          <xdr:cNvCxnSpPr/>
        </xdr:nvCxnSpPr>
        <xdr:spPr>
          <a:xfrm>
            <a:off x="2610545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2" name="Connecteur droit 28051"/>
          <xdr:cNvCxnSpPr/>
        </xdr:nvCxnSpPr>
        <xdr:spPr>
          <a:xfrm>
            <a:off x="2614564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3" name="Connecteur droit 28052"/>
          <xdr:cNvCxnSpPr/>
        </xdr:nvCxnSpPr>
        <xdr:spPr>
          <a:xfrm>
            <a:off x="2618584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4" name="Connecteur droit 28053"/>
          <xdr:cNvCxnSpPr/>
        </xdr:nvCxnSpPr>
        <xdr:spPr>
          <a:xfrm>
            <a:off x="26226040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5" name="Connecteur droit 28054"/>
          <xdr:cNvCxnSpPr/>
        </xdr:nvCxnSpPr>
        <xdr:spPr>
          <a:xfrm>
            <a:off x="2626623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6" name="Connecteur droit 28055"/>
          <xdr:cNvCxnSpPr/>
        </xdr:nvCxnSpPr>
        <xdr:spPr>
          <a:xfrm>
            <a:off x="2630643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7" name="Connecteur droit 28056"/>
          <xdr:cNvCxnSpPr/>
        </xdr:nvCxnSpPr>
        <xdr:spPr>
          <a:xfrm>
            <a:off x="2634662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8" name="Connecteur droit 28057"/>
          <xdr:cNvCxnSpPr/>
        </xdr:nvCxnSpPr>
        <xdr:spPr>
          <a:xfrm>
            <a:off x="2638682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9" name="Connecteur droit 28058"/>
          <xdr:cNvCxnSpPr/>
        </xdr:nvCxnSpPr>
        <xdr:spPr>
          <a:xfrm>
            <a:off x="26427016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0" name="Connecteur droit 28059"/>
          <xdr:cNvCxnSpPr/>
        </xdr:nvCxnSpPr>
        <xdr:spPr>
          <a:xfrm>
            <a:off x="2646721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1" name="Connecteur droit 28060"/>
          <xdr:cNvCxnSpPr/>
        </xdr:nvCxnSpPr>
        <xdr:spPr>
          <a:xfrm>
            <a:off x="2650740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2" name="Connecteur droit 28061"/>
          <xdr:cNvCxnSpPr/>
        </xdr:nvCxnSpPr>
        <xdr:spPr>
          <a:xfrm>
            <a:off x="2654760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3" name="Connecteur droit 28062"/>
          <xdr:cNvCxnSpPr/>
        </xdr:nvCxnSpPr>
        <xdr:spPr>
          <a:xfrm>
            <a:off x="26587800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4" name="Connecteur droit 28063"/>
          <xdr:cNvCxnSpPr/>
        </xdr:nvCxnSpPr>
        <xdr:spPr>
          <a:xfrm>
            <a:off x="2662799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5" name="Connecteur droit 28064"/>
          <xdr:cNvCxnSpPr/>
        </xdr:nvCxnSpPr>
        <xdr:spPr>
          <a:xfrm>
            <a:off x="2666818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6" name="Connecteur droit 28065"/>
          <xdr:cNvCxnSpPr/>
        </xdr:nvCxnSpPr>
        <xdr:spPr>
          <a:xfrm>
            <a:off x="2670838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7" name="Connecteur droit 28066"/>
          <xdr:cNvCxnSpPr/>
        </xdr:nvCxnSpPr>
        <xdr:spPr>
          <a:xfrm>
            <a:off x="2674858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8" name="Connecteur droit 28067"/>
          <xdr:cNvCxnSpPr/>
        </xdr:nvCxnSpPr>
        <xdr:spPr>
          <a:xfrm>
            <a:off x="26788777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9" name="Connecteur droit 28068"/>
          <xdr:cNvCxnSpPr/>
        </xdr:nvCxnSpPr>
        <xdr:spPr>
          <a:xfrm>
            <a:off x="26828973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0" name="Connecteur droit 28069"/>
          <xdr:cNvCxnSpPr/>
        </xdr:nvCxnSpPr>
        <xdr:spPr>
          <a:xfrm>
            <a:off x="26869169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1" name="Connecteur droit 28070"/>
          <xdr:cNvCxnSpPr/>
        </xdr:nvCxnSpPr>
        <xdr:spPr>
          <a:xfrm>
            <a:off x="2690936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2" name="Connecteur droit 28071"/>
          <xdr:cNvCxnSpPr/>
        </xdr:nvCxnSpPr>
        <xdr:spPr>
          <a:xfrm>
            <a:off x="26949558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3" name="Connecteur droit 28072"/>
          <xdr:cNvCxnSpPr/>
        </xdr:nvCxnSpPr>
        <xdr:spPr>
          <a:xfrm>
            <a:off x="26989754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4" name="Connecteur droit 28073"/>
          <xdr:cNvCxnSpPr/>
        </xdr:nvCxnSpPr>
        <xdr:spPr>
          <a:xfrm>
            <a:off x="27029950" y="18573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5" name="Connecteur droit 28074"/>
          <xdr:cNvCxnSpPr/>
        </xdr:nvCxnSpPr>
        <xdr:spPr>
          <a:xfrm>
            <a:off x="27070146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6" name="Connecteur droit 28075"/>
          <xdr:cNvCxnSpPr/>
        </xdr:nvCxnSpPr>
        <xdr:spPr>
          <a:xfrm>
            <a:off x="27110342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7" name="Connecteur droit 28076"/>
          <xdr:cNvCxnSpPr/>
        </xdr:nvCxnSpPr>
        <xdr:spPr>
          <a:xfrm>
            <a:off x="27150535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8" name="Connecteur droit 28077"/>
          <xdr:cNvCxnSpPr/>
        </xdr:nvCxnSpPr>
        <xdr:spPr>
          <a:xfrm>
            <a:off x="27190731" y="18573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9" name="Connecteur droit 28078"/>
          <xdr:cNvCxnSpPr/>
        </xdr:nvCxnSpPr>
        <xdr:spPr>
          <a:xfrm>
            <a:off x="27230927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0" name="Connecteur droit 28079"/>
          <xdr:cNvCxnSpPr/>
        </xdr:nvCxnSpPr>
        <xdr:spPr>
          <a:xfrm>
            <a:off x="25261348" y="18573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1" name="Connecteur droit 28080"/>
          <xdr:cNvCxnSpPr/>
        </xdr:nvCxnSpPr>
        <xdr:spPr>
          <a:xfrm>
            <a:off x="25261348" y="18573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82" name="Rectangle 28081"/>
          <xdr:cNvSpPr/>
        </xdr:nvSpPr>
        <xdr:spPr>
          <a:xfrm>
            <a:off x="25261348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8083" name="Rectangle 28082"/>
          <xdr:cNvSpPr/>
        </xdr:nvSpPr>
        <xdr:spPr>
          <a:xfrm>
            <a:off x="25261348" y="18573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28084" name="Connecteur droit 28083"/>
          <xdr:cNvCxnSpPr/>
        </xdr:nvCxnSpPr>
        <xdr:spPr>
          <a:xfrm>
            <a:off x="25783890" y="18383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085" name="Rectangle 28084"/>
          <xdr:cNvSpPr/>
        </xdr:nvSpPr>
        <xdr:spPr>
          <a:xfrm>
            <a:off x="25783890" y="1857375"/>
            <a:ext cx="144703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39148</xdr:colOff>
      <xdr:row>6</xdr:row>
      <xdr:rowOff>0</xdr:rowOff>
    </xdr:from>
    <xdr:to>
      <xdr:col>34</xdr:col>
      <xdr:colOff>2008727</xdr:colOff>
      <xdr:row>6</xdr:row>
      <xdr:rowOff>171450</xdr:rowOff>
    </xdr:to>
    <xdr:grpSp>
      <xdr:nvGrpSpPr>
        <xdr:cNvPr id="28143" name="SprkR7C35Shape"/>
        <xdr:cNvGrpSpPr/>
      </xdr:nvGrpSpPr>
      <xdr:grpSpPr>
        <a:xfrm>
          <a:off x="25261348" y="1266825"/>
          <a:ext cx="1969579" cy="171450"/>
          <a:chOff x="25261348" y="1266825"/>
          <a:chExt cx="1969579" cy="171450"/>
        </a:xfrm>
      </xdr:grpSpPr>
      <xdr:cxnSp macro="">
        <xdr:nvCxnSpPr>
          <xdr:cNvPr id="28087" name="Connecteur droit 28086"/>
          <xdr:cNvCxnSpPr/>
        </xdr:nvCxnSpPr>
        <xdr:spPr>
          <a:xfrm>
            <a:off x="2526134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8" name="Connecteur droit 28087"/>
          <xdr:cNvCxnSpPr/>
        </xdr:nvCxnSpPr>
        <xdr:spPr>
          <a:xfrm>
            <a:off x="253015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9" name="Connecteur droit 28088"/>
          <xdr:cNvCxnSpPr/>
        </xdr:nvCxnSpPr>
        <xdr:spPr>
          <a:xfrm>
            <a:off x="2534173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0" name="Connecteur droit 28089"/>
          <xdr:cNvCxnSpPr/>
        </xdr:nvCxnSpPr>
        <xdr:spPr>
          <a:xfrm>
            <a:off x="2538193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1" name="Connecteur droit 28090"/>
          <xdr:cNvCxnSpPr/>
        </xdr:nvCxnSpPr>
        <xdr:spPr>
          <a:xfrm>
            <a:off x="25422130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2" name="Connecteur droit 28091"/>
          <xdr:cNvCxnSpPr/>
        </xdr:nvCxnSpPr>
        <xdr:spPr>
          <a:xfrm>
            <a:off x="2546232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3" name="Connecteur droit 28092"/>
          <xdr:cNvCxnSpPr/>
        </xdr:nvCxnSpPr>
        <xdr:spPr>
          <a:xfrm>
            <a:off x="2550252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4" name="Connecteur droit 28093"/>
          <xdr:cNvCxnSpPr/>
        </xdr:nvCxnSpPr>
        <xdr:spPr>
          <a:xfrm>
            <a:off x="2554271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5" name="Connecteur droit 28094"/>
          <xdr:cNvCxnSpPr/>
        </xdr:nvCxnSpPr>
        <xdr:spPr>
          <a:xfrm>
            <a:off x="2558291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6" name="Connecteur droit 28095"/>
          <xdr:cNvCxnSpPr/>
        </xdr:nvCxnSpPr>
        <xdr:spPr>
          <a:xfrm>
            <a:off x="25623107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7" name="Connecteur droit 28096"/>
          <xdr:cNvCxnSpPr/>
        </xdr:nvCxnSpPr>
        <xdr:spPr>
          <a:xfrm>
            <a:off x="25663303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8" name="Connecteur droit 28097"/>
          <xdr:cNvCxnSpPr/>
        </xdr:nvCxnSpPr>
        <xdr:spPr>
          <a:xfrm>
            <a:off x="2570349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9" name="Connecteur droit 28098"/>
          <xdr:cNvCxnSpPr/>
        </xdr:nvCxnSpPr>
        <xdr:spPr>
          <a:xfrm>
            <a:off x="2574369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0" name="Connecteur droit 28099"/>
          <xdr:cNvCxnSpPr/>
        </xdr:nvCxnSpPr>
        <xdr:spPr>
          <a:xfrm>
            <a:off x="2578389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1" name="Connecteur droit 28100"/>
          <xdr:cNvCxnSpPr/>
        </xdr:nvCxnSpPr>
        <xdr:spPr>
          <a:xfrm>
            <a:off x="25824084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2" name="Connecteur droit 28101"/>
          <xdr:cNvCxnSpPr/>
        </xdr:nvCxnSpPr>
        <xdr:spPr>
          <a:xfrm>
            <a:off x="2586428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3" name="Connecteur droit 28102"/>
          <xdr:cNvCxnSpPr/>
        </xdr:nvCxnSpPr>
        <xdr:spPr>
          <a:xfrm>
            <a:off x="2590447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4" name="Connecteur droit 28103"/>
          <xdr:cNvCxnSpPr/>
        </xdr:nvCxnSpPr>
        <xdr:spPr>
          <a:xfrm>
            <a:off x="2594467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5" name="Connecteur droit 28104"/>
          <xdr:cNvCxnSpPr/>
        </xdr:nvCxnSpPr>
        <xdr:spPr>
          <a:xfrm>
            <a:off x="2598486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6" name="Connecteur droit 28105"/>
          <xdr:cNvCxnSpPr/>
        </xdr:nvCxnSpPr>
        <xdr:spPr>
          <a:xfrm>
            <a:off x="2602506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7" name="Connecteur droit 28106"/>
          <xdr:cNvCxnSpPr/>
        </xdr:nvCxnSpPr>
        <xdr:spPr>
          <a:xfrm>
            <a:off x="2606525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8" name="Connecteur droit 28107"/>
          <xdr:cNvCxnSpPr/>
        </xdr:nvCxnSpPr>
        <xdr:spPr>
          <a:xfrm>
            <a:off x="2610545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9" name="Connecteur droit 28108"/>
          <xdr:cNvCxnSpPr/>
        </xdr:nvCxnSpPr>
        <xdr:spPr>
          <a:xfrm>
            <a:off x="2614564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0" name="Connecteur droit 28109"/>
          <xdr:cNvCxnSpPr/>
        </xdr:nvCxnSpPr>
        <xdr:spPr>
          <a:xfrm>
            <a:off x="2618584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1" name="Connecteur droit 28110"/>
          <xdr:cNvCxnSpPr/>
        </xdr:nvCxnSpPr>
        <xdr:spPr>
          <a:xfrm>
            <a:off x="26226040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2" name="Connecteur droit 28111"/>
          <xdr:cNvCxnSpPr/>
        </xdr:nvCxnSpPr>
        <xdr:spPr>
          <a:xfrm>
            <a:off x="2626623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3" name="Connecteur droit 28112"/>
          <xdr:cNvCxnSpPr/>
        </xdr:nvCxnSpPr>
        <xdr:spPr>
          <a:xfrm>
            <a:off x="2630643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4" name="Connecteur droit 28113"/>
          <xdr:cNvCxnSpPr/>
        </xdr:nvCxnSpPr>
        <xdr:spPr>
          <a:xfrm>
            <a:off x="2634662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5" name="Connecteur droit 28114"/>
          <xdr:cNvCxnSpPr/>
        </xdr:nvCxnSpPr>
        <xdr:spPr>
          <a:xfrm>
            <a:off x="2638682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6" name="Connecteur droit 28115"/>
          <xdr:cNvCxnSpPr/>
        </xdr:nvCxnSpPr>
        <xdr:spPr>
          <a:xfrm>
            <a:off x="26427016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7" name="Connecteur droit 28116"/>
          <xdr:cNvCxnSpPr/>
        </xdr:nvCxnSpPr>
        <xdr:spPr>
          <a:xfrm>
            <a:off x="2646721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8" name="Connecteur droit 28117"/>
          <xdr:cNvCxnSpPr/>
        </xdr:nvCxnSpPr>
        <xdr:spPr>
          <a:xfrm>
            <a:off x="2650740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9" name="Connecteur droit 28118"/>
          <xdr:cNvCxnSpPr/>
        </xdr:nvCxnSpPr>
        <xdr:spPr>
          <a:xfrm>
            <a:off x="2654760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0" name="Connecteur droit 28119"/>
          <xdr:cNvCxnSpPr/>
        </xdr:nvCxnSpPr>
        <xdr:spPr>
          <a:xfrm>
            <a:off x="26587800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1" name="Connecteur droit 28120"/>
          <xdr:cNvCxnSpPr/>
        </xdr:nvCxnSpPr>
        <xdr:spPr>
          <a:xfrm>
            <a:off x="2662799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2" name="Connecteur droit 28121"/>
          <xdr:cNvCxnSpPr/>
        </xdr:nvCxnSpPr>
        <xdr:spPr>
          <a:xfrm>
            <a:off x="2666818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3" name="Connecteur droit 28122"/>
          <xdr:cNvCxnSpPr/>
        </xdr:nvCxnSpPr>
        <xdr:spPr>
          <a:xfrm>
            <a:off x="2670838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4" name="Connecteur droit 28123"/>
          <xdr:cNvCxnSpPr/>
        </xdr:nvCxnSpPr>
        <xdr:spPr>
          <a:xfrm>
            <a:off x="2674858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5" name="Connecteur droit 28124"/>
          <xdr:cNvCxnSpPr/>
        </xdr:nvCxnSpPr>
        <xdr:spPr>
          <a:xfrm>
            <a:off x="26788777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6" name="Connecteur droit 28125"/>
          <xdr:cNvCxnSpPr/>
        </xdr:nvCxnSpPr>
        <xdr:spPr>
          <a:xfrm>
            <a:off x="26828973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7" name="Connecteur droit 28126"/>
          <xdr:cNvCxnSpPr/>
        </xdr:nvCxnSpPr>
        <xdr:spPr>
          <a:xfrm>
            <a:off x="26869169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8" name="Connecteur droit 28127"/>
          <xdr:cNvCxnSpPr/>
        </xdr:nvCxnSpPr>
        <xdr:spPr>
          <a:xfrm>
            <a:off x="2690936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9" name="Connecteur droit 28128"/>
          <xdr:cNvCxnSpPr/>
        </xdr:nvCxnSpPr>
        <xdr:spPr>
          <a:xfrm>
            <a:off x="26949558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0" name="Connecteur droit 28129"/>
          <xdr:cNvCxnSpPr/>
        </xdr:nvCxnSpPr>
        <xdr:spPr>
          <a:xfrm>
            <a:off x="26989754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1" name="Connecteur droit 28130"/>
          <xdr:cNvCxnSpPr/>
        </xdr:nvCxnSpPr>
        <xdr:spPr>
          <a:xfrm>
            <a:off x="27029950" y="1285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2" name="Connecteur droit 28131"/>
          <xdr:cNvCxnSpPr/>
        </xdr:nvCxnSpPr>
        <xdr:spPr>
          <a:xfrm>
            <a:off x="27070146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3" name="Connecteur droit 28132"/>
          <xdr:cNvCxnSpPr/>
        </xdr:nvCxnSpPr>
        <xdr:spPr>
          <a:xfrm>
            <a:off x="27110342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4" name="Connecteur droit 28133"/>
          <xdr:cNvCxnSpPr/>
        </xdr:nvCxnSpPr>
        <xdr:spPr>
          <a:xfrm>
            <a:off x="27150535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5" name="Connecteur droit 28134"/>
          <xdr:cNvCxnSpPr/>
        </xdr:nvCxnSpPr>
        <xdr:spPr>
          <a:xfrm>
            <a:off x="27190731" y="1285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6" name="Connecteur droit 28135"/>
          <xdr:cNvCxnSpPr/>
        </xdr:nvCxnSpPr>
        <xdr:spPr>
          <a:xfrm>
            <a:off x="27230927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7" name="Connecteur droit 28136"/>
          <xdr:cNvCxnSpPr/>
        </xdr:nvCxnSpPr>
        <xdr:spPr>
          <a:xfrm>
            <a:off x="25261348" y="12858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8" name="Connecteur droit 28137"/>
          <xdr:cNvCxnSpPr/>
        </xdr:nvCxnSpPr>
        <xdr:spPr>
          <a:xfrm>
            <a:off x="25261348" y="1285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39" name="Rectangle 28138"/>
          <xdr:cNvSpPr/>
        </xdr:nvSpPr>
        <xdr:spPr>
          <a:xfrm>
            <a:off x="25261348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28140" name="Rectangle 28139"/>
          <xdr:cNvSpPr/>
        </xdr:nvSpPr>
        <xdr:spPr>
          <a:xfrm>
            <a:off x="25261348" y="12858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28141" name="Connecteur droit 28140"/>
          <xdr:cNvCxnSpPr/>
        </xdr:nvCxnSpPr>
        <xdr:spPr>
          <a:xfrm>
            <a:off x="26346627" y="12668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42" name="Rectangle 28141"/>
          <xdr:cNvSpPr/>
        </xdr:nvSpPr>
        <xdr:spPr>
          <a:xfrm>
            <a:off x="25261348" y="1285875"/>
            <a:ext cx="10825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34</xdr:col>
      <xdr:colOff>39148</xdr:colOff>
      <xdr:row>3</xdr:row>
      <xdr:rowOff>0</xdr:rowOff>
    </xdr:from>
    <xdr:to>
      <xdr:col>34</xdr:col>
      <xdr:colOff>2008727</xdr:colOff>
      <xdr:row>3</xdr:row>
      <xdr:rowOff>171450</xdr:rowOff>
    </xdr:to>
    <xdr:grpSp>
      <xdr:nvGrpSpPr>
        <xdr:cNvPr id="28200" name="SprkR4C35Shape"/>
        <xdr:cNvGrpSpPr/>
      </xdr:nvGrpSpPr>
      <xdr:grpSpPr>
        <a:xfrm>
          <a:off x="25261348" y="581025"/>
          <a:ext cx="1969579" cy="171450"/>
          <a:chOff x="25261348" y="581025"/>
          <a:chExt cx="1969579" cy="171450"/>
        </a:xfrm>
      </xdr:grpSpPr>
      <xdr:cxnSp macro="">
        <xdr:nvCxnSpPr>
          <xdr:cNvPr id="28144" name="Connecteur droit 28143"/>
          <xdr:cNvCxnSpPr/>
        </xdr:nvCxnSpPr>
        <xdr:spPr>
          <a:xfrm>
            <a:off x="2526134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5" name="Connecteur droit 28144"/>
          <xdr:cNvCxnSpPr/>
        </xdr:nvCxnSpPr>
        <xdr:spPr>
          <a:xfrm>
            <a:off x="253015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6" name="Connecteur droit 28145"/>
          <xdr:cNvCxnSpPr/>
        </xdr:nvCxnSpPr>
        <xdr:spPr>
          <a:xfrm>
            <a:off x="2534173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7" name="Connecteur droit 28146"/>
          <xdr:cNvCxnSpPr/>
        </xdr:nvCxnSpPr>
        <xdr:spPr>
          <a:xfrm>
            <a:off x="2538193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8" name="Connecteur droit 28147"/>
          <xdr:cNvCxnSpPr/>
        </xdr:nvCxnSpPr>
        <xdr:spPr>
          <a:xfrm>
            <a:off x="25422130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9" name="Connecteur droit 28148"/>
          <xdr:cNvCxnSpPr/>
        </xdr:nvCxnSpPr>
        <xdr:spPr>
          <a:xfrm>
            <a:off x="2546232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0" name="Connecteur droit 28149"/>
          <xdr:cNvCxnSpPr/>
        </xdr:nvCxnSpPr>
        <xdr:spPr>
          <a:xfrm>
            <a:off x="2550252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1" name="Connecteur droit 28150"/>
          <xdr:cNvCxnSpPr/>
        </xdr:nvCxnSpPr>
        <xdr:spPr>
          <a:xfrm>
            <a:off x="2554271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2" name="Connecteur droit 28151"/>
          <xdr:cNvCxnSpPr/>
        </xdr:nvCxnSpPr>
        <xdr:spPr>
          <a:xfrm>
            <a:off x="2558291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3" name="Connecteur droit 28152"/>
          <xdr:cNvCxnSpPr/>
        </xdr:nvCxnSpPr>
        <xdr:spPr>
          <a:xfrm>
            <a:off x="25623107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4" name="Connecteur droit 28153"/>
          <xdr:cNvCxnSpPr/>
        </xdr:nvCxnSpPr>
        <xdr:spPr>
          <a:xfrm>
            <a:off x="25663303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5" name="Connecteur droit 28154"/>
          <xdr:cNvCxnSpPr/>
        </xdr:nvCxnSpPr>
        <xdr:spPr>
          <a:xfrm>
            <a:off x="2570349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6" name="Connecteur droit 28155"/>
          <xdr:cNvCxnSpPr/>
        </xdr:nvCxnSpPr>
        <xdr:spPr>
          <a:xfrm>
            <a:off x="2574369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7" name="Connecteur droit 28156"/>
          <xdr:cNvCxnSpPr/>
        </xdr:nvCxnSpPr>
        <xdr:spPr>
          <a:xfrm>
            <a:off x="2578389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8" name="Connecteur droit 28157"/>
          <xdr:cNvCxnSpPr/>
        </xdr:nvCxnSpPr>
        <xdr:spPr>
          <a:xfrm>
            <a:off x="25824084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9" name="Connecteur droit 28158"/>
          <xdr:cNvCxnSpPr/>
        </xdr:nvCxnSpPr>
        <xdr:spPr>
          <a:xfrm>
            <a:off x="2586428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0" name="Connecteur droit 28159"/>
          <xdr:cNvCxnSpPr/>
        </xdr:nvCxnSpPr>
        <xdr:spPr>
          <a:xfrm>
            <a:off x="2590447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1" name="Connecteur droit 28160"/>
          <xdr:cNvCxnSpPr/>
        </xdr:nvCxnSpPr>
        <xdr:spPr>
          <a:xfrm>
            <a:off x="2594467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2" name="Connecteur droit 28161"/>
          <xdr:cNvCxnSpPr/>
        </xdr:nvCxnSpPr>
        <xdr:spPr>
          <a:xfrm>
            <a:off x="2598486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3" name="Connecteur droit 28162"/>
          <xdr:cNvCxnSpPr/>
        </xdr:nvCxnSpPr>
        <xdr:spPr>
          <a:xfrm>
            <a:off x="2602506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4" name="Connecteur droit 28163"/>
          <xdr:cNvCxnSpPr/>
        </xdr:nvCxnSpPr>
        <xdr:spPr>
          <a:xfrm>
            <a:off x="2606525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5" name="Connecteur droit 28164"/>
          <xdr:cNvCxnSpPr/>
        </xdr:nvCxnSpPr>
        <xdr:spPr>
          <a:xfrm>
            <a:off x="2610545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6" name="Connecteur droit 28165"/>
          <xdr:cNvCxnSpPr/>
        </xdr:nvCxnSpPr>
        <xdr:spPr>
          <a:xfrm>
            <a:off x="2614564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7" name="Connecteur droit 28166"/>
          <xdr:cNvCxnSpPr/>
        </xdr:nvCxnSpPr>
        <xdr:spPr>
          <a:xfrm>
            <a:off x="2618584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8" name="Connecteur droit 28167"/>
          <xdr:cNvCxnSpPr/>
        </xdr:nvCxnSpPr>
        <xdr:spPr>
          <a:xfrm>
            <a:off x="26226040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9" name="Connecteur droit 28168"/>
          <xdr:cNvCxnSpPr/>
        </xdr:nvCxnSpPr>
        <xdr:spPr>
          <a:xfrm>
            <a:off x="2626623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0" name="Connecteur droit 28169"/>
          <xdr:cNvCxnSpPr/>
        </xdr:nvCxnSpPr>
        <xdr:spPr>
          <a:xfrm>
            <a:off x="2630643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1" name="Connecteur droit 28170"/>
          <xdr:cNvCxnSpPr/>
        </xdr:nvCxnSpPr>
        <xdr:spPr>
          <a:xfrm>
            <a:off x="2634662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2" name="Connecteur droit 28171"/>
          <xdr:cNvCxnSpPr/>
        </xdr:nvCxnSpPr>
        <xdr:spPr>
          <a:xfrm>
            <a:off x="2638682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3" name="Connecteur droit 28172"/>
          <xdr:cNvCxnSpPr/>
        </xdr:nvCxnSpPr>
        <xdr:spPr>
          <a:xfrm>
            <a:off x="26427016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4" name="Connecteur droit 28173"/>
          <xdr:cNvCxnSpPr/>
        </xdr:nvCxnSpPr>
        <xdr:spPr>
          <a:xfrm>
            <a:off x="2646721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5" name="Connecteur droit 28174"/>
          <xdr:cNvCxnSpPr/>
        </xdr:nvCxnSpPr>
        <xdr:spPr>
          <a:xfrm>
            <a:off x="2650740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6" name="Connecteur droit 28175"/>
          <xdr:cNvCxnSpPr/>
        </xdr:nvCxnSpPr>
        <xdr:spPr>
          <a:xfrm>
            <a:off x="2654760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7" name="Connecteur droit 28176"/>
          <xdr:cNvCxnSpPr/>
        </xdr:nvCxnSpPr>
        <xdr:spPr>
          <a:xfrm>
            <a:off x="26587800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8" name="Connecteur droit 28177"/>
          <xdr:cNvCxnSpPr/>
        </xdr:nvCxnSpPr>
        <xdr:spPr>
          <a:xfrm>
            <a:off x="2662799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9" name="Connecteur droit 28178"/>
          <xdr:cNvCxnSpPr/>
        </xdr:nvCxnSpPr>
        <xdr:spPr>
          <a:xfrm>
            <a:off x="2666818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0" name="Connecteur droit 28179"/>
          <xdr:cNvCxnSpPr/>
        </xdr:nvCxnSpPr>
        <xdr:spPr>
          <a:xfrm>
            <a:off x="2670838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1" name="Connecteur droit 28180"/>
          <xdr:cNvCxnSpPr/>
        </xdr:nvCxnSpPr>
        <xdr:spPr>
          <a:xfrm>
            <a:off x="2674858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2" name="Connecteur droit 28181"/>
          <xdr:cNvCxnSpPr/>
        </xdr:nvCxnSpPr>
        <xdr:spPr>
          <a:xfrm>
            <a:off x="26788777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3" name="Connecteur droit 28182"/>
          <xdr:cNvCxnSpPr/>
        </xdr:nvCxnSpPr>
        <xdr:spPr>
          <a:xfrm>
            <a:off x="26828973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4" name="Connecteur droit 28183"/>
          <xdr:cNvCxnSpPr/>
        </xdr:nvCxnSpPr>
        <xdr:spPr>
          <a:xfrm>
            <a:off x="26869169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5" name="Connecteur droit 28184"/>
          <xdr:cNvCxnSpPr/>
        </xdr:nvCxnSpPr>
        <xdr:spPr>
          <a:xfrm>
            <a:off x="2690936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6" name="Connecteur droit 28185"/>
          <xdr:cNvCxnSpPr/>
        </xdr:nvCxnSpPr>
        <xdr:spPr>
          <a:xfrm>
            <a:off x="26949558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7" name="Connecteur droit 28186"/>
          <xdr:cNvCxnSpPr/>
        </xdr:nvCxnSpPr>
        <xdr:spPr>
          <a:xfrm>
            <a:off x="26989754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8" name="Connecteur droit 28187"/>
          <xdr:cNvCxnSpPr/>
        </xdr:nvCxnSpPr>
        <xdr:spPr>
          <a:xfrm>
            <a:off x="27029950" y="6000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9" name="Connecteur droit 28188"/>
          <xdr:cNvCxnSpPr/>
        </xdr:nvCxnSpPr>
        <xdr:spPr>
          <a:xfrm>
            <a:off x="27070146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0" name="Connecteur droit 28189"/>
          <xdr:cNvCxnSpPr/>
        </xdr:nvCxnSpPr>
        <xdr:spPr>
          <a:xfrm>
            <a:off x="27110342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1" name="Connecteur droit 28190"/>
          <xdr:cNvCxnSpPr/>
        </xdr:nvCxnSpPr>
        <xdr:spPr>
          <a:xfrm>
            <a:off x="27150535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2" name="Connecteur droit 28191"/>
          <xdr:cNvCxnSpPr/>
        </xdr:nvCxnSpPr>
        <xdr:spPr>
          <a:xfrm>
            <a:off x="27190731" y="6000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3" name="Connecteur droit 28192"/>
          <xdr:cNvCxnSpPr/>
        </xdr:nvCxnSpPr>
        <xdr:spPr>
          <a:xfrm>
            <a:off x="27230927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4" name="Connecteur droit 28193"/>
          <xdr:cNvCxnSpPr/>
        </xdr:nvCxnSpPr>
        <xdr:spPr>
          <a:xfrm>
            <a:off x="25261348" y="600075"/>
            <a:ext cx="1969579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5" name="Connecteur droit 28194"/>
          <xdr:cNvCxnSpPr/>
        </xdr:nvCxnSpPr>
        <xdr:spPr>
          <a:xfrm>
            <a:off x="25261348" y="6000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96" name="Rectangle 28195"/>
          <xdr:cNvSpPr/>
        </xdr:nvSpPr>
        <xdr:spPr>
          <a:xfrm>
            <a:off x="25261348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28197" name="Rectangle 28196"/>
          <xdr:cNvSpPr/>
        </xdr:nvSpPr>
        <xdr:spPr>
          <a:xfrm>
            <a:off x="25261348" y="600075"/>
            <a:ext cx="196957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28198" name="Connecteur droit 28197"/>
          <xdr:cNvCxnSpPr/>
        </xdr:nvCxnSpPr>
        <xdr:spPr>
          <a:xfrm>
            <a:off x="26185844" y="581025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199" name="Rectangle 28198"/>
          <xdr:cNvSpPr/>
        </xdr:nvSpPr>
        <xdr:spPr>
          <a:xfrm>
            <a:off x="26185844" y="600075"/>
            <a:ext cx="104508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19050</xdr:colOff>
      <xdr:row>21</xdr:row>
      <xdr:rowOff>34290</xdr:rowOff>
    </xdr:from>
    <xdr:to>
      <xdr:col>37</xdr:col>
      <xdr:colOff>2028825</xdr:colOff>
      <xdr:row>21</xdr:row>
      <xdr:rowOff>140970</xdr:rowOff>
    </xdr:to>
    <xdr:grpSp>
      <xdr:nvGrpSpPr>
        <xdr:cNvPr id="28262" name="SprkR22C38Shape"/>
        <xdr:cNvGrpSpPr/>
      </xdr:nvGrpSpPr>
      <xdr:grpSpPr>
        <a:xfrm>
          <a:off x="28813125" y="4158615"/>
          <a:ext cx="2009775" cy="106680"/>
          <a:chOff x="28813125" y="4158615"/>
          <a:chExt cx="2009775" cy="106680"/>
        </a:xfrm>
      </xdr:grpSpPr>
      <xdr:cxnSp macro="">
        <xdr:nvCxnSpPr>
          <xdr:cNvPr id="28256" name="Connecteur droit 28255"/>
          <xdr:cNvCxnSpPr/>
        </xdr:nvCxnSpPr>
        <xdr:spPr>
          <a:xfrm>
            <a:off x="28813125" y="4211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57" name="Rectangle 28256"/>
          <xdr:cNvSpPr/>
        </xdr:nvSpPr>
        <xdr:spPr>
          <a:xfrm>
            <a:off x="29287381" y="4158615"/>
            <a:ext cx="131697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58" name="Connecteur droit 28257"/>
          <xdr:cNvCxnSpPr/>
        </xdr:nvCxnSpPr>
        <xdr:spPr>
          <a:xfrm>
            <a:off x="30165225" y="4158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9" name="Connecteur droit 28258"/>
          <xdr:cNvCxnSpPr/>
        </xdr:nvCxnSpPr>
        <xdr:spPr>
          <a:xfrm>
            <a:off x="30822900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0" name="Connecteur droit 28259"/>
          <xdr:cNvCxnSpPr/>
        </xdr:nvCxnSpPr>
        <xdr:spPr>
          <a:xfrm>
            <a:off x="28813125" y="4190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1" name="Connecteur droit 28260"/>
          <xdr:cNvCxnSpPr/>
        </xdr:nvCxnSpPr>
        <xdr:spPr>
          <a:xfrm>
            <a:off x="29951995" y="4179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14</xdr:row>
      <xdr:rowOff>34290</xdr:rowOff>
    </xdr:from>
    <xdr:to>
      <xdr:col>37</xdr:col>
      <xdr:colOff>2028825</xdr:colOff>
      <xdr:row>14</xdr:row>
      <xdr:rowOff>140970</xdr:rowOff>
    </xdr:to>
    <xdr:grpSp>
      <xdr:nvGrpSpPr>
        <xdr:cNvPr id="28269" name="SprkR15C38Shape"/>
        <xdr:cNvGrpSpPr/>
      </xdr:nvGrpSpPr>
      <xdr:grpSpPr>
        <a:xfrm>
          <a:off x="28813125" y="2825115"/>
          <a:ext cx="2009775" cy="106680"/>
          <a:chOff x="28813125" y="2825115"/>
          <a:chExt cx="2009775" cy="106680"/>
        </a:xfrm>
      </xdr:grpSpPr>
      <xdr:cxnSp macro="">
        <xdr:nvCxnSpPr>
          <xdr:cNvPr id="28263" name="Connecteur droit 28262"/>
          <xdr:cNvCxnSpPr/>
        </xdr:nvCxnSpPr>
        <xdr:spPr>
          <a:xfrm>
            <a:off x="28813125" y="2878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64" name="Rectangle 28263"/>
          <xdr:cNvSpPr/>
        </xdr:nvSpPr>
        <xdr:spPr>
          <a:xfrm>
            <a:off x="29171460" y="2825115"/>
            <a:ext cx="4956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65" name="Connecteur droit 28264"/>
          <xdr:cNvCxnSpPr/>
        </xdr:nvCxnSpPr>
        <xdr:spPr>
          <a:xfrm>
            <a:off x="29313200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6" name="Connecteur droit 28265"/>
          <xdr:cNvCxnSpPr/>
        </xdr:nvCxnSpPr>
        <xdr:spPr>
          <a:xfrm>
            <a:off x="3082290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7" name="Connecteur droit 28266"/>
          <xdr:cNvCxnSpPr/>
        </xdr:nvCxnSpPr>
        <xdr:spPr>
          <a:xfrm>
            <a:off x="28813125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8" name="Connecteur droit 28267"/>
          <xdr:cNvCxnSpPr/>
        </xdr:nvCxnSpPr>
        <xdr:spPr>
          <a:xfrm>
            <a:off x="29528619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8</xdr:row>
      <xdr:rowOff>34290</xdr:rowOff>
    </xdr:from>
    <xdr:to>
      <xdr:col>37</xdr:col>
      <xdr:colOff>2028825</xdr:colOff>
      <xdr:row>8</xdr:row>
      <xdr:rowOff>140970</xdr:rowOff>
    </xdr:to>
    <xdr:grpSp>
      <xdr:nvGrpSpPr>
        <xdr:cNvPr id="28276" name="SprkR9C38Shape"/>
        <xdr:cNvGrpSpPr/>
      </xdr:nvGrpSpPr>
      <xdr:grpSpPr>
        <a:xfrm>
          <a:off x="28813125" y="1682115"/>
          <a:ext cx="2009775" cy="106680"/>
          <a:chOff x="28813125" y="1682115"/>
          <a:chExt cx="2009775" cy="106680"/>
        </a:xfrm>
      </xdr:grpSpPr>
      <xdr:cxnSp macro="">
        <xdr:nvCxnSpPr>
          <xdr:cNvPr id="28270" name="Connecteur droit 28269"/>
          <xdr:cNvCxnSpPr/>
        </xdr:nvCxnSpPr>
        <xdr:spPr>
          <a:xfrm>
            <a:off x="28813125" y="17354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71" name="Rectangle 28270"/>
          <xdr:cNvSpPr/>
        </xdr:nvSpPr>
        <xdr:spPr>
          <a:xfrm>
            <a:off x="29457514" y="1682115"/>
            <a:ext cx="1131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72" name="Connecteur droit 28271"/>
          <xdr:cNvCxnSpPr/>
        </xdr:nvCxnSpPr>
        <xdr:spPr>
          <a:xfrm>
            <a:off x="30179637" y="1682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3" name="Connecteur droit 28272"/>
          <xdr:cNvCxnSpPr/>
        </xdr:nvCxnSpPr>
        <xdr:spPr>
          <a:xfrm>
            <a:off x="30822900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4" name="Connecteur droit 28273"/>
          <xdr:cNvCxnSpPr/>
        </xdr:nvCxnSpPr>
        <xdr:spPr>
          <a:xfrm>
            <a:off x="28813125" y="1714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5" name="Connecteur droit 28274"/>
          <xdr:cNvCxnSpPr/>
        </xdr:nvCxnSpPr>
        <xdr:spPr>
          <a:xfrm>
            <a:off x="29989624" y="1703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5</xdr:row>
      <xdr:rowOff>34290</xdr:rowOff>
    </xdr:from>
    <xdr:to>
      <xdr:col>37</xdr:col>
      <xdr:colOff>2028825</xdr:colOff>
      <xdr:row>5</xdr:row>
      <xdr:rowOff>140970</xdr:rowOff>
    </xdr:to>
    <xdr:grpSp>
      <xdr:nvGrpSpPr>
        <xdr:cNvPr id="28283" name="SprkR6C38Shape"/>
        <xdr:cNvGrpSpPr/>
      </xdr:nvGrpSpPr>
      <xdr:grpSpPr>
        <a:xfrm>
          <a:off x="28813125" y="1110615"/>
          <a:ext cx="2009775" cy="106680"/>
          <a:chOff x="28813125" y="1110615"/>
          <a:chExt cx="2009775" cy="106680"/>
        </a:xfrm>
      </xdr:grpSpPr>
      <xdr:cxnSp macro="">
        <xdr:nvCxnSpPr>
          <xdr:cNvPr id="28277" name="Connecteur droit 28276"/>
          <xdr:cNvCxnSpPr/>
        </xdr:nvCxnSpPr>
        <xdr:spPr>
          <a:xfrm>
            <a:off x="28813125" y="1163955"/>
            <a:ext cx="200977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78" name="Rectangle 28277"/>
          <xdr:cNvSpPr/>
        </xdr:nvSpPr>
        <xdr:spPr>
          <a:xfrm>
            <a:off x="28963249" y="1110615"/>
            <a:ext cx="100318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279" name="Connecteur droit 28278"/>
          <xdr:cNvCxnSpPr/>
        </xdr:nvCxnSpPr>
        <xdr:spPr>
          <a:xfrm>
            <a:off x="29273264" y="1110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0" name="Connecteur droit 28279"/>
          <xdr:cNvCxnSpPr/>
        </xdr:nvCxnSpPr>
        <xdr:spPr>
          <a:xfrm>
            <a:off x="30822900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1" name="Connecteur droit 28280"/>
          <xdr:cNvCxnSpPr/>
        </xdr:nvCxnSpPr>
        <xdr:spPr>
          <a:xfrm>
            <a:off x="28813125" y="1142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2" name="Connecteur droit 28281"/>
          <xdr:cNvCxnSpPr/>
        </xdr:nvCxnSpPr>
        <xdr:spPr>
          <a:xfrm>
            <a:off x="29539992" y="1131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2</xdr:row>
      <xdr:rowOff>34290</xdr:rowOff>
    </xdr:from>
    <xdr:to>
      <xdr:col>41</xdr:col>
      <xdr:colOff>3124200</xdr:colOff>
      <xdr:row>2</xdr:row>
      <xdr:rowOff>140970</xdr:rowOff>
    </xdr:to>
    <xdr:grpSp>
      <xdr:nvGrpSpPr>
        <xdr:cNvPr id="28304" name="SprkR3C42Shape"/>
        <xdr:cNvGrpSpPr/>
      </xdr:nvGrpSpPr>
      <xdr:grpSpPr>
        <a:xfrm>
          <a:off x="35128200" y="424815"/>
          <a:ext cx="3105150" cy="106680"/>
          <a:chOff x="33718500" y="424815"/>
          <a:chExt cx="3105150" cy="106680"/>
        </a:xfrm>
      </xdr:grpSpPr>
      <xdr:cxnSp macro="">
        <xdr:nvCxnSpPr>
          <xdr:cNvPr id="28298" name="Connecteur droit 28297"/>
          <xdr:cNvCxnSpPr/>
        </xdr:nvCxnSpPr>
        <xdr:spPr>
          <a:xfrm>
            <a:off x="33718500" y="4781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299" name="Rectangle 28298"/>
          <xdr:cNvSpPr/>
        </xdr:nvSpPr>
        <xdr:spPr>
          <a:xfrm>
            <a:off x="34449538" y="424815"/>
            <a:ext cx="154197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0" name="Connecteur droit 28299"/>
          <xdr:cNvCxnSpPr/>
        </xdr:nvCxnSpPr>
        <xdr:spPr>
          <a:xfrm>
            <a:off x="35257522" y="4248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1" name="Connecteur droit 28300"/>
          <xdr:cNvCxnSpPr/>
        </xdr:nvCxnSpPr>
        <xdr:spPr>
          <a:xfrm>
            <a:off x="3682365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2" name="Connecteur droit 28301"/>
          <xdr:cNvCxnSpPr/>
        </xdr:nvCxnSpPr>
        <xdr:spPr>
          <a:xfrm>
            <a:off x="33718500" y="4568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3" name="Connecteur droit 28302"/>
          <xdr:cNvCxnSpPr/>
        </xdr:nvCxnSpPr>
        <xdr:spPr>
          <a:xfrm>
            <a:off x="35208239" y="4461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19050</xdr:colOff>
      <xdr:row>3</xdr:row>
      <xdr:rowOff>34290</xdr:rowOff>
    </xdr:from>
    <xdr:to>
      <xdr:col>41</xdr:col>
      <xdr:colOff>3124200</xdr:colOff>
      <xdr:row>3</xdr:row>
      <xdr:rowOff>140970</xdr:rowOff>
    </xdr:to>
    <xdr:grpSp>
      <xdr:nvGrpSpPr>
        <xdr:cNvPr id="28311" name="SprkR4C42Shape"/>
        <xdr:cNvGrpSpPr/>
      </xdr:nvGrpSpPr>
      <xdr:grpSpPr>
        <a:xfrm>
          <a:off x="35128200" y="615315"/>
          <a:ext cx="3105150" cy="106680"/>
          <a:chOff x="33718500" y="615315"/>
          <a:chExt cx="3105150" cy="106680"/>
        </a:xfrm>
      </xdr:grpSpPr>
      <xdr:cxnSp macro="">
        <xdr:nvCxnSpPr>
          <xdr:cNvPr id="28305" name="Connecteur droit 28304"/>
          <xdr:cNvCxnSpPr/>
        </xdr:nvCxnSpPr>
        <xdr:spPr>
          <a:xfrm>
            <a:off x="33718500" y="6686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06" name="Rectangle 28305"/>
          <xdr:cNvSpPr/>
        </xdr:nvSpPr>
        <xdr:spPr>
          <a:xfrm>
            <a:off x="33963505" y="615315"/>
            <a:ext cx="556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07" name="Connecteur droit 28306"/>
          <xdr:cNvCxnSpPr/>
        </xdr:nvCxnSpPr>
        <xdr:spPr>
          <a:xfrm>
            <a:off x="34257534" y="6153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8" name="Connecteur droit 28307"/>
          <xdr:cNvCxnSpPr/>
        </xdr:nvCxnSpPr>
        <xdr:spPr>
          <a:xfrm>
            <a:off x="36823650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9" name="Connecteur droit 28308"/>
          <xdr:cNvCxnSpPr/>
        </xdr:nvCxnSpPr>
        <xdr:spPr>
          <a:xfrm>
            <a:off x="33718500" y="6473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0" name="Connecteur droit 28309"/>
          <xdr:cNvCxnSpPr/>
        </xdr:nvCxnSpPr>
        <xdr:spPr>
          <a:xfrm>
            <a:off x="34588314" y="6366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4</xdr:row>
      <xdr:rowOff>19050</xdr:rowOff>
    </xdr:from>
    <xdr:to>
      <xdr:col>41</xdr:col>
      <xdr:colOff>3093151</xdr:colOff>
      <xdr:row>4</xdr:row>
      <xdr:rowOff>285750</xdr:rowOff>
    </xdr:to>
    <xdr:grpSp>
      <xdr:nvGrpSpPr>
        <xdr:cNvPr id="28366" name="SprkR5C42Shape"/>
        <xdr:cNvGrpSpPr/>
      </xdr:nvGrpSpPr>
      <xdr:grpSpPr>
        <a:xfrm>
          <a:off x="35159252" y="790575"/>
          <a:ext cx="3043049" cy="266700"/>
          <a:chOff x="33749552" y="790575"/>
          <a:chExt cx="3043049" cy="266700"/>
        </a:xfrm>
      </xdr:grpSpPr>
      <xdr:cxnSp macro="">
        <xdr:nvCxnSpPr>
          <xdr:cNvPr id="28312" name="Connecteur droit 28311"/>
          <xdr:cNvCxnSpPr/>
        </xdr:nvCxnSpPr>
        <xdr:spPr>
          <a:xfrm>
            <a:off x="3374955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3" name="Connecteur droit 28312"/>
          <xdr:cNvCxnSpPr/>
        </xdr:nvCxnSpPr>
        <xdr:spPr>
          <a:xfrm>
            <a:off x="3381165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4" name="Connecteur droit 28313"/>
          <xdr:cNvCxnSpPr/>
        </xdr:nvCxnSpPr>
        <xdr:spPr>
          <a:xfrm>
            <a:off x="3387375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5" name="Connecteur droit 28314"/>
          <xdr:cNvCxnSpPr/>
        </xdr:nvCxnSpPr>
        <xdr:spPr>
          <a:xfrm>
            <a:off x="3393586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6" name="Connecteur droit 28315"/>
          <xdr:cNvCxnSpPr/>
        </xdr:nvCxnSpPr>
        <xdr:spPr>
          <a:xfrm>
            <a:off x="33997962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7" name="Connecteur droit 28316"/>
          <xdr:cNvCxnSpPr/>
        </xdr:nvCxnSpPr>
        <xdr:spPr>
          <a:xfrm>
            <a:off x="3406006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8" name="Connecteur droit 28317"/>
          <xdr:cNvCxnSpPr/>
        </xdr:nvCxnSpPr>
        <xdr:spPr>
          <a:xfrm>
            <a:off x="3412216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9" name="Connecteur droit 28318"/>
          <xdr:cNvCxnSpPr/>
        </xdr:nvCxnSpPr>
        <xdr:spPr>
          <a:xfrm>
            <a:off x="3418427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0" name="Connecteur droit 28319"/>
          <xdr:cNvCxnSpPr/>
        </xdr:nvCxnSpPr>
        <xdr:spPr>
          <a:xfrm>
            <a:off x="3424637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1" name="Connecteur droit 28320"/>
          <xdr:cNvCxnSpPr/>
        </xdr:nvCxnSpPr>
        <xdr:spPr>
          <a:xfrm>
            <a:off x="34308479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2" name="Connecteur droit 28321"/>
          <xdr:cNvCxnSpPr/>
        </xdr:nvCxnSpPr>
        <xdr:spPr>
          <a:xfrm>
            <a:off x="3437058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3" name="Connecteur droit 28322"/>
          <xdr:cNvCxnSpPr/>
        </xdr:nvCxnSpPr>
        <xdr:spPr>
          <a:xfrm>
            <a:off x="3443268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4" name="Connecteur droit 28323"/>
          <xdr:cNvCxnSpPr/>
        </xdr:nvCxnSpPr>
        <xdr:spPr>
          <a:xfrm>
            <a:off x="3449478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5" name="Connecteur droit 28324"/>
          <xdr:cNvCxnSpPr/>
        </xdr:nvCxnSpPr>
        <xdr:spPr>
          <a:xfrm>
            <a:off x="3455688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6" name="Connecteur droit 28325"/>
          <xdr:cNvCxnSpPr/>
        </xdr:nvCxnSpPr>
        <xdr:spPr>
          <a:xfrm>
            <a:off x="34618994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7" name="Connecteur droit 28326"/>
          <xdr:cNvCxnSpPr/>
        </xdr:nvCxnSpPr>
        <xdr:spPr>
          <a:xfrm>
            <a:off x="3468109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8" name="Connecteur droit 28327"/>
          <xdr:cNvCxnSpPr/>
        </xdr:nvCxnSpPr>
        <xdr:spPr>
          <a:xfrm>
            <a:off x="3474320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9" name="Connecteur droit 28328"/>
          <xdr:cNvCxnSpPr/>
        </xdr:nvCxnSpPr>
        <xdr:spPr>
          <a:xfrm>
            <a:off x="3480530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0" name="Connecteur droit 28329"/>
          <xdr:cNvCxnSpPr/>
        </xdr:nvCxnSpPr>
        <xdr:spPr>
          <a:xfrm>
            <a:off x="3486740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1" name="Connecteur droit 28330"/>
          <xdr:cNvCxnSpPr/>
        </xdr:nvCxnSpPr>
        <xdr:spPr>
          <a:xfrm>
            <a:off x="34929508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2" name="Connecteur droit 28331"/>
          <xdr:cNvCxnSpPr/>
        </xdr:nvCxnSpPr>
        <xdr:spPr>
          <a:xfrm>
            <a:off x="3499161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3" name="Connecteur droit 28332"/>
          <xdr:cNvCxnSpPr/>
        </xdr:nvCxnSpPr>
        <xdr:spPr>
          <a:xfrm>
            <a:off x="3505371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4" name="Connecteur droit 28333"/>
          <xdr:cNvCxnSpPr/>
        </xdr:nvCxnSpPr>
        <xdr:spPr>
          <a:xfrm>
            <a:off x="3511581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5" name="Connecteur droit 28334"/>
          <xdr:cNvCxnSpPr/>
        </xdr:nvCxnSpPr>
        <xdr:spPr>
          <a:xfrm>
            <a:off x="3517792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6" name="Connecteur droit 28335"/>
          <xdr:cNvCxnSpPr/>
        </xdr:nvCxnSpPr>
        <xdr:spPr>
          <a:xfrm>
            <a:off x="35240023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7" name="Connecteur droit 28336"/>
          <xdr:cNvCxnSpPr/>
        </xdr:nvCxnSpPr>
        <xdr:spPr>
          <a:xfrm>
            <a:off x="3530212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8" name="Connecteur droit 28337"/>
          <xdr:cNvCxnSpPr/>
        </xdr:nvCxnSpPr>
        <xdr:spPr>
          <a:xfrm>
            <a:off x="35364229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9" name="Connecteur droit 28338"/>
          <xdr:cNvCxnSpPr/>
        </xdr:nvCxnSpPr>
        <xdr:spPr>
          <a:xfrm>
            <a:off x="3542633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0" name="Connecteur droit 28339"/>
          <xdr:cNvCxnSpPr/>
        </xdr:nvCxnSpPr>
        <xdr:spPr>
          <a:xfrm>
            <a:off x="3548843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1" name="Connecteur droit 28340"/>
          <xdr:cNvCxnSpPr/>
        </xdr:nvCxnSpPr>
        <xdr:spPr>
          <a:xfrm>
            <a:off x="35550537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2" name="Connecteur droit 28341"/>
          <xdr:cNvCxnSpPr/>
        </xdr:nvCxnSpPr>
        <xdr:spPr>
          <a:xfrm>
            <a:off x="3561264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3" name="Connecteur droit 28342"/>
          <xdr:cNvCxnSpPr/>
        </xdr:nvCxnSpPr>
        <xdr:spPr>
          <a:xfrm>
            <a:off x="3567474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4" name="Connecteur droit 28343"/>
          <xdr:cNvCxnSpPr/>
        </xdr:nvCxnSpPr>
        <xdr:spPr>
          <a:xfrm>
            <a:off x="3573684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5" name="Connecteur droit 28344"/>
          <xdr:cNvCxnSpPr/>
        </xdr:nvCxnSpPr>
        <xdr:spPr>
          <a:xfrm>
            <a:off x="3579895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6" name="Connecteur droit 28345"/>
          <xdr:cNvCxnSpPr/>
        </xdr:nvCxnSpPr>
        <xdr:spPr>
          <a:xfrm>
            <a:off x="35861054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7" name="Connecteur droit 28346"/>
          <xdr:cNvCxnSpPr/>
        </xdr:nvCxnSpPr>
        <xdr:spPr>
          <a:xfrm>
            <a:off x="3592315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8" name="Connecteur droit 28347"/>
          <xdr:cNvCxnSpPr/>
        </xdr:nvCxnSpPr>
        <xdr:spPr>
          <a:xfrm>
            <a:off x="3598526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9" name="Connecteur droit 28348"/>
          <xdr:cNvCxnSpPr/>
        </xdr:nvCxnSpPr>
        <xdr:spPr>
          <a:xfrm>
            <a:off x="36047363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0" name="Connecteur droit 28349"/>
          <xdr:cNvCxnSpPr/>
        </xdr:nvCxnSpPr>
        <xdr:spPr>
          <a:xfrm>
            <a:off x="36109464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1" name="Connecteur droit 28350"/>
          <xdr:cNvCxnSpPr/>
        </xdr:nvCxnSpPr>
        <xdr:spPr>
          <a:xfrm>
            <a:off x="36171569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2" name="Connecteur droit 28351"/>
          <xdr:cNvCxnSpPr/>
        </xdr:nvCxnSpPr>
        <xdr:spPr>
          <a:xfrm>
            <a:off x="3623367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3" name="Connecteur droit 28352"/>
          <xdr:cNvCxnSpPr/>
        </xdr:nvCxnSpPr>
        <xdr:spPr>
          <a:xfrm>
            <a:off x="36295775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4" name="Connecteur droit 28353"/>
          <xdr:cNvCxnSpPr/>
        </xdr:nvCxnSpPr>
        <xdr:spPr>
          <a:xfrm>
            <a:off x="36357877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5" name="Connecteur droit 28354"/>
          <xdr:cNvCxnSpPr/>
        </xdr:nvCxnSpPr>
        <xdr:spPr>
          <a:xfrm>
            <a:off x="36419982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6" name="Connecteur droit 28355"/>
          <xdr:cNvCxnSpPr/>
        </xdr:nvCxnSpPr>
        <xdr:spPr>
          <a:xfrm>
            <a:off x="36482083" y="790575"/>
            <a:ext cx="0" cy="533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7" name="Connecteur droit 28356"/>
          <xdr:cNvCxnSpPr/>
        </xdr:nvCxnSpPr>
        <xdr:spPr>
          <a:xfrm>
            <a:off x="36544188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8" name="Connecteur droit 28357"/>
          <xdr:cNvCxnSpPr/>
        </xdr:nvCxnSpPr>
        <xdr:spPr>
          <a:xfrm>
            <a:off x="36606290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9" name="Connecteur droit 28358"/>
          <xdr:cNvCxnSpPr/>
        </xdr:nvCxnSpPr>
        <xdr:spPr>
          <a:xfrm>
            <a:off x="36668391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0" name="Connecteur droit 28359"/>
          <xdr:cNvCxnSpPr/>
        </xdr:nvCxnSpPr>
        <xdr:spPr>
          <a:xfrm>
            <a:off x="36730496" y="790575"/>
            <a:ext cx="0" cy="2667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1" name="Connecteur droit 28360"/>
          <xdr:cNvCxnSpPr/>
        </xdr:nvCxnSpPr>
        <xdr:spPr>
          <a:xfrm>
            <a:off x="36792598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2" name="Connecteur droit 28361"/>
          <xdr:cNvCxnSpPr/>
        </xdr:nvCxnSpPr>
        <xdr:spPr>
          <a:xfrm>
            <a:off x="33749552" y="7905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3" name="Connecteur droit 28362"/>
          <xdr:cNvCxnSpPr/>
        </xdr:nvCxnSpPr>
        <xdr:spPr>
          <a:xfrm>
            <a:off x="33749552" y="790575"/>
            <a:ext cx="0" cy="8001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4" name="Rectangle 28363"/>
          <xdr:cNvSpPr/>
        </xdr:nvSpPr>
        <xdr:spPr>
          <a:xfrm>
            <a:off x="33749552" y="790575"/>
            <a:ext cx="3043049" cy="2667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28365" name="Rectangle 28364"/>
          <xdr:cNvSpPr/>
        </xdr:nvSpPr>
        <xdr:spPr>
          <a:xfrm>
            <a:off x="33749552" y="790575"/>
            <a:ext cx="3043049" cy="2667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19050</xdr:colOff>
      <xdr:row>6</xdr:row>
      <xdr:rowOff>34290</xdr:rowOff>
    </xdr:from>
    <xdr:to>
      <xdr:col>41</xdr:col>
      <xdr:colOff>3124200</xdr:colOff>
      <xdr:row>6</xdr:row>
      <xdr:rowOff>140970</xdr:rowOff>
    </xdr:to>
    <xdr:grpSp>
      <xdr:nvGrpSpPr>
        <xdr:cNvPr id="28373" name="SprkR7C42Shape"/>
        <xdr:cNvGrpSpPr/>
      </xdr:nvGrpSpPr>
      <xdr:grpSpPr>
        <a:xfrm>
          <a:off x="35128200" y="1301115"/>
          <a:ext cx="3105150" cy="106680"/>
          <a:chOff x="33718500" y="1301115"/>
          <a:chExt cx="3105150" cy="106680"/>
        </a:xfrm>
      </xdr:grpSpPr>
      <xdr:cxnSp macro="">
        <xdr:nvCxnSpPr>
          <xdr:cNvPr id="28367" name="Connecteur droit 28366"/>
          <xdr:cNvCxnSpPr/>
        </xdr:nvCxnSpPr>
        <xdr:spPr>
          <a:xfrm>
            <a:off x="33718500" y="1354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68" name="Rectangle 28367"/>
          <xdr:cNvSpPr/>
        </xdr:nvSpPr>
        <xdr:spPr>
          <a:xfrm>
            <a:off x="34791142" y="1301115"/>
            <a:ext cx="133354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69" name="Connecteur droit 28368"/>
          <xdr:cNvCxnSpPr/>
        </xdr:nvCxnSpPr>
        <xdr:spPr>
          <a:xfrm>
            <a:off x="35517813" y="1301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0" name="Connecteur droit 28369"/>
          <xdr:cNvCxnSpPr/>
        </xdr:nvCxnSpPr>
        <xdr:spPr>
          <a:xfrm>
            <a:off x="36823650" y="133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1" name="Connecteur droit 28370"/>
          <xdr:cNvCxnSpPr/>
        </xdr:nvCxnSpPr>
        <xdr:spPr>
          <a:xfrm>
            <a:off x="33718500" y="133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2" name="Connecteur droit 28371"/>
          <xdr:cNvCxnSpPr/>
        </xdr:nvCxnSpPr>
        <xdr:spPr>
          <a:xfrm>
            <a:off x="35453203" y="1322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324771</xdr:colOff>
      <xdr:row>7</xdr:row>
      <xdr:rowOff>34290</xdr:rowOff>
    </xdr:from>
    <xdr:to>
      <xdr:col>41</xdr:col>
      <xdr:colOff>1574859</xdr:colOff>
      <xdr:row>7</xdr:row>
      <xdr:rowOff>140970</xdr:rowOff>
    </xdr:to>
    <xdr:grpSp>
      <xdr:nvGrpSpPr>
        <xdr:cNvPr id="28380" name="SprkR8C42Shape"/>
        <xdr:cNvGrpSpPr/>
      </xdr:nvGrpSpPr>
      <xdr:grpSpPr>
        <a:xfrm>
          <a:off x="35433921" y="1491615"/>
          <a:ext cx="1250088" cy="106680"/>
          <a:chOff x="34024221" y="1491615"/>
          <a:chExt cx="1250088" cy="106680"/>
        </a:xfrm>
      </xdr:grpSpPr>
      <xdr:cxnSp macro="">
        <xdr:nvCxnSpPr>
          <xdr:cNvPr id="28374" name="Connecteur droit 28373"/>
          <xdr:cNvCxnSpPr/>
        </xdr:nvCxnSpPr>
        <xdr:spPr>
          <a:xfrm>
            <a:off x="34024221" y="1544955"/>
            <a:ext cx="1250088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375" name="Rectangle 28374"/>
          <xdr:cNvSpPr/>
        </xdr:nvSpPr>
        <xdr:spPr>
          <a:xfrm>
            <a:off x="34117598" y="1491615"/>
            <a:ext cx="62398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376" name="Connecteur droit 28375"/>
          <xdr:cNvCxnSpPr/>
        </xdr:nvCxnSpPr>
        <xdr:spPr>
          <a:xfrm>
            <a:off x="34310430" y="1491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7" name="Connecteur droit 28376"/>
          <xdr:cNvCxnSpPr/>
        </xdr:nvCxnSpPr>
        <xdr:spPr>
          <a:xfrm>
            <a:off x="35274309" y="152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8" name="Connecteur droit 28377"/>
          <xdr:cNvCxnSpPr/>
        </xdr:nvCxnSpPr>
        <xdr:spPr>
          <a:xfrm>
            <a:off x="34024221" y="152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9" name="Connecteur droit 28378"/>
          <xdr:cNvCxnSpPr/>
        </xdr:nvCxnSpPr>
        <xdr:spPr>
          <a:xfrm>
            <a:off x="34476336" y="1512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8</xdr:row>
      <xdr:rowOff>19050</xdr:rowOff>
    </xdr:from>
    <xdr:to>
      <xdr:col>41</xdr:col>
      <xdr:colOff>3093151</xdr:colOff>
      <xdr:row>8</xdr:row>
      <xdr:rowOff>171450</xdr:rowOff>
    </xdr:to>
    <xdr:grpSp>
      <xdr:nvGrpSpPr>
        <xdr:cNvPr id="28435" name="SprkR9C42Shape"/>
        <xdr:cNvGrpSpPr/>
      </xdr:nvGrpSpPr>
      <xdr:grpSpPr>
        <a:xfrm>
          <a:off x="35159252" y="1666875"/>
          <a:ext cx="3043049" cy="152400"/>
          <a:chOff x="33749552" y="1666875"/>
          <a:chExt cx="3043049" cy="152400"/>
        </a:xfrm>
      </xdr:grpSpPr>
      <xdr:cxnSp macro="">
        <xdr:nvCxnSpPr>
          <xdr:cNvPr id="28381" name="Connecteur droit 28380"/>
          <xdr:cNvCxnSpPr/>
        </xdr:nvCxnSpPr>
        <xdr:spPr>
          <a:xfrm>
            <a:off x="3374955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2" name="Connecteur droit 28381"/>
          <xdr:cNvCxnSpPr/>
        </xdr:nvCxnSpPr>
        <xdr:spPr>
          <a:xfrm>
            <a:off x="3381165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3" name="Connecteur droit 28382"/>
          <xdr:cNvCxnSpPr/>
        </xdr:nvCxnSpPr>
        <xdr:spPr>
          <a:xfrm>
            <a:off x="3387375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4" name="Connecteur droit 28383"/>
          <xdr:cNvCxnSpPr/>
        </xdr:nvCxnSpPr>
        <xdr:spPr>
          <a:xfrm>
            <a:off x="3393586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5" name="Connecteur droit 28384"/>
          <xdr:cNvCxnSpPr/>
        </xdr:nvCxnSpPr>
        <xdr:spPr>
          <a:xfrm>
            <a:off x="33997962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6" name="Connecteur droit 28385"/>
          <xdr:cNvCxnSpPr/>
        </xdr:nvCxnSpPr>
        <xdr:spPr>
          <a:xfrm>
            <a:off x="3406006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7" name="Connecteur droit 28386"/>
          <xdr:cNvCxnSpPr/>
        </xdr:nvCxnSpPr>
        <xdr:spPr>
          <a:xfrm>
            <a:off x="3412216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8" name="Connecteur droit 28387"/>
          <xdr:cNvCxnSpPr/>
        </xdr:nvCxnSpPr>
        <xdr:spPr>
          <a:xfrm>
            <a:off x="3418427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9" name="Connecteur droit 28388"/>
          <xdr:cNvCxnSpPr/>
        </xdr:nvCxnSpPr>
        <xdr:spPr>
          <a:xfrm>
            <a:off x="3424637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0" name="Connecteur droit 28389"/>
          <xdr:cNvCxnSpPr/>
        </xdr:nvCxnSpPr>
        <xdr:spPr>
          <a:xfrm>
            <a:off x="34308479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1" name="Connecteur droit 28390"/>
          <xdr:cNvCxnSpPr/>
        </xdr:nvCxnSpPr>
        <xdr:spPr>
          <a:xfrm>
            <a:off x="3437058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2" name="Connecteur droit 28391"/>
          <xdr:cNvCxnSpPr/>
        </xdr:nvCxnSpPr>
        <xdr:spPr>
          <a:xfrm>
            <a:off x="3443268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3" name="Connecteur droit 28392"/>
          <xdr:cNvCxnSpPr/>
        </xdr:nvCxnSpPr>
        <xdr:spPr>
          <a:xfrm>
            <a:off x="3449478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4" name="Connecteur droit 28393"/>
          <xdr:cNvCxnSpPr/>
        </xdr:nvCxnSpPr>
        <xdr:spPr>
          <a:xfrm>
            <a:off x="3455688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5" name="Connecteur droit 28394"/>
          <xdr:cNvCxnSpPr/>
        </xdr:nvCxnSpPr>
        <xdr:spPr>
          <a:xfrm>
            <a:off x="34618994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6" name="Connecteur droit 28395"/>
          <xdr:cNvCxnSpPr/>
        </xdr:nvCxnSpPr>
        <xdr:spPr>
          <a:xfrm>
            <a:off x="3468109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7" name="Connecteur droit 28396"/>
          <xdr:cNvCxnSpPr/>
        </xdr:nvCxnSpPr>
        <xdr:spPr>
          <a:xfrm>
            <a:off x="3474320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8" name="Connecteur droit 28397"/>
          <xdr:cNvCxnSpPr/>
        </xdr:nvCxnSpPr>
        <xdr:spPr>
          <a:xfrm>
            <a:off x="3480530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9" name="Connecteur droit 28398"/>
          <xdr:cNvCxnSpPr/>
        </xdr:nvCxnSpPr>
        <xdr:spPr>
          <a:xfrm>
            <a:off x="3486740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0" name="Connecteur droit 28399"/>
          <xdr:cNvCxnSpPr/>
        </xdr:nvCxnSpPr>
        <xdr:spPr>
          <a:xfrm>
            <a:off x="34929508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1" name="Connecteur droit 28400"/>
          <xdr:cNvCxnSpPr/>
        </xdr:nvCxnSpPr>
        <xdr:spPr>
          <a:xfrm>
            <a:off x="3499161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2" name="Connecteur droit 28401"/>
          <xdr:cNvCxnSpPr/>
        </xdr:nvCxnSpPr>
        <xdr:spPr>
          <a:xfrm>
            <a:off x="3505371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3" name="Connecteur droit 28402"/>
          <xdr:cNvCxnSpPr/>
        </xdr:nvCxnSpPr>
        <xdr:spPr>
          <a:xfrm>
            <a:off x="3511581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4" name="Connecteur droit 28403"/>
          <xdr:cNvCxnSpPr/>
        </xdr:nvCxnSpPr>
        <xdr:spPr>
          <a:xfrm>
            <a:off x="3517792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5" name="Connecteur droit 28404"/>
          <xdr:cNvCxnSpPr/>
        </xdr:nvCxnSpPr>
        <xdr:spPr>
          <a:xfrm>
            <a:off x="35240023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6" name="Connecteur droit 28405"/>
          <xdr:cNvCxnSpPr/>
        </xdr:nvCxnSpPr>
        <xdr:spPr>
          <a:xfrm>
            <a:off x="3530212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7" name="Connecteur droit 28406"/>
          <xdr:cNvCxnSpPr/>
        </xdr:nvCxnSpPr>
        <xdr:spPr>
          <a:xfrm>
            <a:off x="35364229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8" name="Connecteur droit 28407"/>
          <xdr:cNvCxnSpPr/>
        </xdr:nvCxnSpPr>
        <xdr:spPr>
          <a:xfrm>
            <a:off x="3542633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9" name="Connecteur droit 28408"/>
          <xdr:cNvCxnSpPr/>
        </xdr:nvCxnSpPr>
        <xdr:spPr>
          <a:xfrm>
            <a:off x="3548843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0" name="Connecteur droit 28409"/>
          <xdr:cNvCxnSpPr/>
        </xdr:nvCxnSpPr>
        <xdr:spPr>
          <a:xfrm>
            <a:off x="35550537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1" name="Connecteur droit 28410"/>
          <xdr:cNvCxnSpPr/>
        </xdr:nvCxnSpPr>
        <xdr:spPr>
          <a:xfrm>
            <a:off x="3561264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2" name="Connecteur droit 28411"/>
          <xdr:cNvCxnSpPr/>
        </xdr:nvCxnSpPr>
        <xdr:spPr>
          <a:xfrm>
            <a:off x="3567474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3" name="Connecteur droit 28412"/>
          <xdr:cNvCxnSpPr/>
        </xdr:nvCxnSpPr>
        <xdr:spPr>
          <a:xfrm>
            <a:off x="3573684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4" name="Connecteur droit 28413"/>
          <xdr:cNvCxnSpPr/>
        </xdr:nvCxnSpPr>
        <xdr:spPr>
          <a:xfrm>
            <a:off x="3579895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5" name="Connecteur droit 28414"/>
          <xdr:cNvCxnSpPr/>
        </xdr:nvCxnSpPr>
        <xdr:spPr>
          <a:xfrm>
            <a:off x="35861054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6" name="Connecteur droit 28415"/>
          <xdr:cNvCxnSpPr/>
        </xdr:nvCxnSpPr>
        <xdr:spPr>
          <a:xfrm>
            <a:off x="3592315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7" name="Connecteur droit 28416"/>
          <xdr:cNvCxnSpPr/>
        </xdr:nvCxnSpPr>
        <xdr:spPr>
          <a:xfrm>
            <a:off x="3598526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8" name="Connecteur droit 28417"/>
          <xdr:cNvCxnSpPr/>
        </xdr:nvCxnSpPr>
        <xdr:spPr>
          <a:xfrm>
            <a:off x="36047363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9" name="Connecteur droit 28418"/>
          <xdr:cNvCxnSpPr/>
        </xdr:nvCxnSpPr>
        <xdr:spPr>
          <a:xfrm>
            <a:off x="36109464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0" name="Connecteur droit 28419"/>
          <xdr:cNvCxnSpPr/>
        </xdr:nvCxnSpPr>
        <xdr:spPr>
          <a:xfrm>
            <a:off x="36171569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1" name="Connecteur droit 28420"/>
          <xdr:cNvCxnSpPr/>
        </xdr:nvCxnSpPr>
        <xdr:spPr>
          <a:xfrm>
            <a:off x="3623367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2" name="Connecteur droit 28421"/>
          <xdr:cNvCxnSpPr/>
        </xdr:nvCxnSpPr>
        <xdr:spPr>
          <a:xfrm>
            <a:off x="36295775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3" name="Connecteur droit 28422"/>
          <xdr:cNvCxnSpPr/>
        </xdr:nvCxnSpPr>
        <xdr:spPr>
          <a:xfrm>
            <a:off x="36357877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4" name="Connecteur droit 28423"/>
          <xdr:cNvCxnSpPr/>
        </xdr:nvCxnSpPr>
        <xdr:spPr>
          <a:xfrm>
            <a:off x="36419982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5" name="Connecteur droit 28424"/>
          <xdr:cNvCxnSpPr/>
        </xdr:nvCxnSpPr>
        <xdr:spPr>
          <a:xfrm>
            <a:off x="36482083" y="166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6" name="Connecteur droit 28425"/>
          <xdr:cNvCxnSpPr/>
        </xdr:nvCxnSpPr>
        <xdr:spPr>
          <a:xfrm>
            <a:off x="36544188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7" name="Connecteur droit 28426"/>
          <xdr:cNvCxnSpPr/>
        </xdr:nvCxnSpPr>
        <xdr:spPr>
          <a:xfrm>
            <a:off x="36606290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8" name="Connecteur droit 28427"/>
          <xdr:cNvCxnSpPr/>
        </xdr:nvCxnSpPr>
        <xdr:spPr>
          <a:xfrm>
            <a:off x="36668391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9" name="Connecteur droit 28428"/>
          <xdr:cNvCxnSpPr/>
        </xdr:nvCxnSpPr>
        <xdr:spPr>
          <a:xfrm>
            <a:off x="36730496" y="166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0" name="Connecteur droit 28429"/>
          <xdr:cNvCxnSpPr/>
        </xdr:nvCxnSpPr>
        <xdr:spPr>
          <a:xfrm>
            <a:off x="36792598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1" name="Connecteur droit 28430"/>
          <xdr:cNvCxnSpPr/>
        </xdr:nvCxnSpPr>
        <xdr:spPr>
          <a:xfrm>
            <a:off x="33749552" y="166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2" name="Connecteur droit 28431"/>
          <xdr:cNvCxnSpPr/>
        </xdr:nvCxnSpPr>
        <xdr:spPr>
          <a:xfrm>
            <a:off x="33749552" y="166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33" name="Rectangle 28432"/>
          <xdr:cNvSpPr/>
        </xdr:nvSpPr>
        <xdr:spPr>
          <a:xfrm>
            <a:off x="33749552" y="166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28434" name="Rectangle 28433"/>
          <xdr:cNvSpPr/>
        </xdr:nvSpPr>
        <xdr:spPr>
          <a:xfrm>
            <a:off x="33749552" y="166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</xdr:grpSp>
    <xdr:clientData/>
  </xdr:twoCellAnchor>
  <xdr:twoCellAnchor>
    <xdr:from>
      <xdr:col>41</xdr:col>
      <xdr:colOff>19050</xdr:colOff>
      <xdr:row>10</xdr:row>
      <xdr:rowOff>34290</xdr:rowOff>
    </xdr:from>
    <xdr:to>
      <xdr:col>41</xdr:col>
      <xdr:colOff>3124200</xdr:colOff>
      <xdr:row>10</xdr:row>
      <xdr:rowOff>140970</xdr:rowOff>
    </xdr:to>
    <xdr:grpSp>
      <xdr:nvGrpSpPr>
        <xdr:cNvPr id="28449" name="SprkR11C42Shape"/>
        <xdr:cNvGrpSpPr/>
      </xdr:nvGrpSpPr>
      <xdr:grpSpPr>
        <a:xfrm>
          <a:off x="35128200" y="2063115"/>
          <a:ext cx="3105150" cy="106680"/>
          <a:chOff x="33718500" y="2063115"/>
          <a:chExt cx="3105150" cy="106680"/>
        </a:xfrm>
      </xdr:grpSpPr>
      <xdr:cxnSp macro="">
        <xdr:nvCxnSpPr>
          <xdr:cNvPr id="28443" name="Connecteur droit 28442"/>
          <xdr:cNvCxnSpPr/>
        </xdr:nvCxnSpPr>
        <xdr:spPr>
          <a:xfrm>
            <a:off x="33718500" y="2116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44" name="Rectangle 28443"/>
          <xdr:cNvSpPr/>
        </xdr:nvSpPr>
        <xdr:spPr>
          <a:xfrm>
            <a:off x="34001664" y="2063115"/>
            <a:ext cx="9463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45" name="Connecteur droit 28444"/>
          <xdr:cNvCxnSpPr/>
        </xdr:nvCxnSpPr>
        <xdr:spPr>
          <a:xfrm>
            <a:off x="34356712" y="2063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6" name="Connecteur droit 28445"/>
          <xdr:cNvCxnSpPr/>
        </xdr:nvCxnSpPr>
        <xdr:spPr>
          <a:xfrm>
            <a:off x="36823650" y="2095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7" name="Connecteur droit 28446"/>
          <xdr:cNvCxnSpPr/>
        </xdr:nvCxnSpPr>
        <xdr:spPr>
          <a:xfrm>
            <a:off x="33718500" y="2095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8" name="Connecteur droit 28447"/>
          <xdr:cNvCxnSpPr/>
        </xdr:nvCxnSpPr>
        <xdr:spPr>
          <a:xfrm>
            <a:off x="34580702" y="2084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815063</xdr:colOff>
      <xdr:row>11</xdr:row>
      <xdr:rowOff>34290</xdr:rowOff>
    </xdr:from>
    <xdr:to>
      <xdr:col>41</xdr:col>
      <xdr:colOff>2379033</xdr:colOff>
      <xdr:row>11</xdr:row>
      <xdr:rowOff>140970</xdr:rowOff>
    </xdr:to>
    <xdr:grpSp>
      <xdr:nvGrpSpPr>
        <xdr:cNvPr id="28456" name="SprkR12C42Shape"/>
        <xdr:cNvGrpSpPr/>
      </xdr:nvGrpSpPr>
      <xdr:grpSpPr>
        <a:xfrm>
          <a:off x="35924213" y="2253615"/>
          <a:ext cx="1563970" cy="106680"/>
          <a:chOff x="34514513" y="2253615"/>
          <a:chExt cx="1563970" cy="106680"/>
        </a:xfrm>
      </xdr:grpSpPr>
      <xdr:cxnSp macro="">
        <xdr:nvCxnSpPr>
          <xdr:cNvPr id="28450" name="Connecteur droit 28449"/>
          <xdr:cNvCxnSpPr/>
        </xdr:nvCxnSpPr>
        <xdr:spPr>
          <a:xfrm>
            <a:off x="34514513" y="2306955"/>
            <a:ext cx="156397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51" name="Rectangle 28450"/>
          <xdr:cNvSpPr/>
        </xdr:nvSpPr>
        <xdr:spPr>
          <a:xfrm>
            <a:off x="35015965" y="2253615"/>
            <a:ext cx="8806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452" name="Connecteur droit 28451"/>
          <xdr:cNvCxnSpPr/>
        </xdr:nvCxnSpPr>
        <xdr:spPr>
          <a:xfrm>
            <a:off x="35577909" y="2253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3" name="Connecteur droit 28452"/>
          <xdr:cNvCxnSpPr/>
        </xdr:nvCxnSpPr>
        <xdr:spPr>
          <a:xfrm>
            <a:off x="36078483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4" name="Connecteur droit 28453"/>
          <xdr:cNvCxnSpPr/>
        </xdr:nvCxnSpPr>
        <xdr:spPr>
          <a:xfrm>
            <a:off x="34514513" y="2285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5" name="Connecteur droit 28454"/>
          <xdr:cNvCxnSpPr/>
        </xdr:nvCxnSpPr>
        <xdr:spPr>
          <a:xfrm>
            <a:off x="35430045" y="2274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12</xdr:row>
      <xdr:rowOff>19050</xdr:rowOff>
    </xdr:from>
    <xdr:to>
      <xdr:col>41</xdr:col>
      <xdr:colOff>3093151</xdr:colOff>
      <xdr:row>12</xdr:row>
      <xdr:rowOff>171450</xdr:rowOff>
    </xdr:to>
    <xdr:grpSp>
      <xdr:nvGrpSpPr>
        <xdr:cNvPr id="28511" name="SprkR13C42Shape"/>
        <xdr:cNvGrpSpPr/>
      </xdr:nvGrpSpPr>
      <xdr:grpSpPr>
        <a:xfrm>
          <a:off x="35159252" y="2428875"/>
          <a:ext cx="3043049" cy="152400"/>
          <a:chOff x="33749552" y="2428875"/>
          <a:chExt cx="3043049" cy="152400"/>
        </a:xfrm>
      </xdr:grpSpPr>
      <xdr:cxnSp macro="">
        <xdr:nvCxnSpPr>
          <xdr:cNvPr id="28457" name="Connecteur droit 28456"/>
          <xdr:cNvCxnSpPr/>
        </xdr:nvCxnSpPr>
        <xdr:spPr>
          <a:xfrm>
            <a:off x="3374955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8" name="Connecteur droit 28457"/>
          <xdr:cNvCxnSpPr/>
        </xdr:nvCxnSpPr>
        <xdr:spPr>
          <a:xfrm>
            <a:off x="3381165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9" name="Connecteur droit 28458"/>
          <xdr:cNvCxnSpPr/>
        </xdr:nvCxnSpPr>
        <xdr:spPr>
          <a:xfrm>
            <a:off x="3387375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0" name="Connecteur droit 28459"/>
          <xdr:cNvCxnSpPr/>
        </xdr:nvCxnSpPr>
        <xdr:spPr>
          <a:xfrm>
            <a:off x="3393586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1" name="Connecteur droit 28460"/>
          <xdr:cNvCxnSpPr/>
        </xdr:nvCxnSpPr>
        <xdr:spPr>
          <a:xfrm>
            <a:off x="33997962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2" name="Connecteur droit 28461"/>
          <xdr:cNvCxnSpPr/>
        </xdr:nvCxnSpPr>
        <xdr:spPr>
          <a:xfrm>
            <a:off x="3406006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3" name="Connecteur droit 28462"/>
          <xdr:cNvCxnSpPr/>
        </xdr:nvCxnSpPr>
        <xdr:spPr>
          <a:xfrm>
            <a:off x="3412216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4" name="Connecteur droit 28463"/>
          <xdr:cNvCxnSpPr/>
        </xdr:nvCxnSpPr>
        <xdr:spPr>
          <a:xfrm>
            <a:off x="3418427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5" name="Connecteur droit 28464"/>
          <xdr:cNvCxnSpPr/>
        </xdr:nvCxnSpPr>
        <xdr:spPr>
          <a:xfrm>
            <a:off x="342463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6" name="Connecteur droit 28465"/>
          <xdr:cNvCxnSpPr/>
        </xdr:nvCxnSpPr>
        <xdr:spPr>
          <a:xfrm>
            <a:off x="34308479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7" name="Connecteur droit 28466"/>
          <xdr:cNvCxnSpPr/>
        </xdr:nvCxnSpPr>
        <xdr:spPr>
          <a:xfrm>
            <a:off x="3437058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8" name="Connecteur droit 28467"/>
          <xdr:cNvCxnSpPr/>
        </xdr:nvCxnSpPr>
        <xdr:spPr>
          <a:xfrm>
            <a:off x="3443268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9" name="Connecteur droit 28468"/>
          <xdr:cNvCxnSpPr/>
        </xdr:nvCxnSpPr>
        <xdr:spPr>
          <a:xfrm>
            <a:off x="344947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0" name="Connecteur droit 28469"/>
          <xdr:cNvCxnSpPr/>
        </xdr:nvCxnSpPr>
        <xdr:spPr>
          <a:xfrm>
            <a:off x="3455688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1" name="Connecteur droit 28470"/>
          <xdr:cNvCxnSpPr/>
        </xdr:nvCxnSpPr>
        <xdr:spPr>
          <a:xfrm>
            <a:off x="3461899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2" name="Connecteur droit 28471"/>
          <xdr:cNvCxnSpPr/>
        </xdr:nvCxnSpPr>
        <xdr:spPr>
          <a:xfrm>
            <a:off x="346810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3" name="Connecteur droit 28472"/>
          <xdr:cNvCxnSpPr/>
        </xdr:nvCxnSpPr>
        <xdr:spPr>
          <a:xfrm>
            <a:off x="3474320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4" name="Connecteur droit 28473"/>
          <xdr:cNvCxnSpPr/>
        </xdr:nvCxnSpPr>
        <xdr:spPr>
          <a:xfrm>
            <a:off x="3480530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5" name="Connecteur droit 28474"/>
          <xdr:cNvCxnSpPr/>
        </xdr:nvCxnSpPr>
        <xdr:spPr>
          <a:xfrm>
            <a:off x="3486740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6" name="Connecteur droit 28475"/>
          <xdr:cNvCxnSpPr/>
        </xdr:nvCxnSpPr>
        <xdr:spPr>
          <a:xfrm>
            <a:off x="34929508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7" name="Connecteur droit 28476"/>
          <xdr:cNvCxnSpPr/>
        </xdr:nvCxnSpPr>
        <xdr:spPr>
          <a:xfrm>
            <a:off x="3499161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8" name="Connecteur droit 28477"/>
          <xdr:cNvCxnSpPr/>
        </xdr:nvCxnSpPr>
        <xdr:spPr>
          <a:xfrm>
            <a:off x="3505371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9" name="Connecteur droit 28478"/>
          <xdr:cNvCxnSpPr/>
        </xdr:nvCxnSpPr>
        <xdr:spPr>
          <a:xfrm>
            <a:off x="3511581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0" name="Connecteur droit 28479"/>
          <xdr:cNvCxnSpPr/>
        </xdr:nvCxnSpPr>
        <xdr:spPr>
          <a:xfrm>
            <a:off x="3517792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1" name="Connecteur droit 28480"/>
          <xdr:cNvCxnSpPr/>
        </xdr:nvCxnSpPr>
        <xdr:spPr>
          <a:xfrm>
            <a:off x="35240023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2" name="Connecteur droit 28481"/>
          <xdr:cNvCxnSpPr/>
        </xdr:nvCxnSpPr>
        <xdr:spPr>
          <a:xfrm>
            <a:off x="3530212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3" name="Connecteur droit 28482"/>
          <xdr:cNvCxnSpPr/>
        </xdr:nvCxnSpPr>
        <xdr:spPr>
          <a:xfrm>
            <a:off x="35364229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4" name="Connecteur droit 28483"/>
          <xdr:cNvCxnSpPr/>
        </xdr:nvCxnSpPr>
        <xdr:spPr>
          <a:xfrm>
            <a:off x="3542633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5" name="Connecteur droit 28484"/>
          <xdr:cNvCxnSpPr/>
        </xdr:nvCxnSpPr>
        <xdr:spPr>
          <a:xfrm>
            <a:off x="3548843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6" name="Connecteur droit 28485"/>
          <xdr:cNvCxnSpPr/>
        </xdr:nvCxnSpPr>
        <xdr:spPr>
          <a:xfrm>
            <a:off x="35550537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7" name="Connecteur droit 28486"/>
          <xdr:cNvCxnSpPr/>
        </xdr:nvCxnSpPr>
        <xdr:spPr>
          <a:xfrm>
            <a:off x="3561264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8" name="Connecteur droit 28487"/>
          <xdr:cNvCxnSpPr/>
        </xdr:nvCxnSpPr>
        <xdr:spPr>
          <a:xfrm>
            <a:off x="3567474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89" name="Connecteur droit 28488"/>
          <xdr:cNvCxnSpPr/>
        </xdr:nvCxnSpPr>
        <xdr:spPr>
          <a:xfrm>
            <a:off x="3573684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0" name="Connecteur droit 28489"/>
          <xdr:cNvCxnSpPr/>
        </xdr:nvCxnSpPr>
        <xdr:spPr>
          <a:xfrm>
            <a:off x="3579895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1" name="Connecteur droit 28490"/>
          <xdr:cNvCxnSpPr/>
        </xdr:nvCxnSpPr>
        <xdr:spPr>
          <a:xfrm>
            <a:off x="35861054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2" name="Connecteur droit 28491"/>
          <xdr:cNvCxnSpPr/>
        </xdr:nvCxnSpPr>
        <xdr:spPr>
          <a:xfrm>
            <a:off x="3592315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3" name="Connecteur droit 28492"/>
          <xdr:cNvCxnSpPr/>
        </xdr:nvCxnSpPr>
        <xdr:spPr>
          <a:xfrm>
            <a:off x="3598526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4" name="Connecteur droit 28493"/>
          <xdr:cNvCxnSpPr/>
        </xdr:nvCxnSpPr>
        <xdr:spPr>
          <a:xfrm>
            <a:off x="36047363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5" name="Connecteur droit 28494"/>
          <xdr:cNvCxnSpPr/>
        </xdr:nvCxnSpPr>
        <xdr:spPr>
          <a:xfrm>
            <a:off x="36109464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6" name="Connecteur droit 28495"/>
          <xdr:cNvCxnSpPr/>
        </xdr:nvCxnSpPr>
        <xdr:spPr>
          <a:xfrm>
            <a:off x="36171569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7" name="Connecteur droit 28496"/>
          <xdr:cNvCxnSpPr/>
        </xdr:nvCxnSpPr>
        <xdr:spPr>
          <a:xfrm>
            <a:off x="3623367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8" name="Connecteur droit 28497"/>
          <xdr:cNvCxnSpPr/>
        </xdr:nvCxnSpPr>
        <xdr:spPr>
          <a:xfrm>
            <a:off x="36295775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99" name="Connecteur droit 28498"/>
          <xdr:cNvCxnSpPr/>
        </xdr:nvCxnSpPr>
        <xdr:spPr>
          <a:xfrm>
            <a:off x="36357877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0" name="Connecteur droit 28499"/>
          <xdr:cNvCxnSpPr/>
        </xdr:nvCxnSpPr>
        <xdr:spPr>
          <a:xfrm>
            <a:off x="36419982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1" name="Connecteur droit 28500"/>
          <xdr:cNvCxnSpPr/>
        </xdr:nvCxnSpPr>
        <xdr:spPr>
          <a:xfrm>
            <a:off x="36482083" y="2428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2" name="Connecteur droit 28501"/>
          <xdr:cNvCxnSpPr/>
        </xdr:nvCxnSpPr>
        <xdr:spPr>
          <a:xfrm>
            <a:off x="36544188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3" name="Connecteur droit 28502"/>
          <xdr:cNvCxnSpPr/>
        </xdr:nvCxnSpPr>
        <xdr:spPr>
          <a:xfrm>
            <a:off x="36606290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4" name="Connecteur droit 28503"/>
          <xdr:cNvCxnSpPr/>
        </xdr:nvCxnSpPr>
        <xdr:spPr>
          <a:xfrm>
            <a:off x="36668391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5" name="Connecteur droit 28504"/>
          <xdr:cNvCxnSpPr/>
        </xdr:nvCxnSpPr>
        <xdr:spPr>
          <a:xfrm>
            <a:off x="36730496" y="2428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6" name="Connecteur droit 28505"/>
          <xdr:cNvCxnSpPr/>
        </xdr:nvCxnSpPr>
        <xdr:spPr>
          <a:xfrm>
            <a:off x="36792598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7" name="Connecteur droit 28506"/>
          <xdr:cNvCxnSpPr/>
        </xdr:nvCxnSpPr>
        <xdr:spPr>
          <a:xfrm>
            <a:off x="33749552" y="2428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08" name="Connecteur droit 28507"/>
          <xdr:cNvCxnSpPr/>
        </xdr:nvCxnSpPr>
        <xdr:spPr>
          <a:xfrm>
            <a:off x="33749552" y="2428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09" name="Rectangle 28508"/>
          <xdr:cNvSpPr/>
        </xdr:nvSpPr>
        <xdr:spPr>
          <a:xfrm>
            <a:off x="33749552" y="2428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8510" name="Rectangle 28509"/>
          <xdr:cNvSpPr/>
        </xdr:nvSpPr>
        <xdr:spPr>
          <a:xfrm>
            <a:off x="33749552" y="2428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41</xdr:col>
      <xdr:colOff>19050</xdr:colOff>
      <xdr:row>14</xdr:row>
      <xdr:rowOff>34290</xdr:rowOff>
    </xdr:from>
    <xdr:to>
      <xdr:col>41</xdr:col>
      <xdr:colOff>3124200</xdr:colOff>
      <xdr:row>14</xdr:row>
      <xdr:rowOff>140970</xdr:rowOff>
    </xdr:to>
    <xdr:grpSp>
      <xdr:nvGrpSpPr>
        <xdr:cNvPr id="28518" name="SprkR15C42Shape"/>
        <xdr:cNvGrpSpPr/>
      </xdr:nvGrpSpPr>
      <xdr:grpSpPr>
        <a:xfrm>
          <a:off x="35128200" y="2825115"/>
          <a:ext cx="3105150" cy="106680"/>
          <a:chOff x="33718500" y="2825115"/>
          <a:chExt cx="3105150" cy="106680"/>
        </a:xfrm>
      </xdr:grpSpPr>
      <xdr:cxnSp macro="">
        <xdr:nvCxnSpPr>
          <xdr:cNvPr id="28512" name="Connecteur droit 28511"/>
          <xdr:cNvCxnSpPr/>
        </xdr:nvCxnSpPr>
        <xdr:spPr>
          <a:xfrm>
            <a:off x="33718500" y="2878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13" name="Rectangle 28512"/>
          <xdr:cNvSpPr/>
        </xdr:nvSpPr>
        <xdr:spPr>
          <a:xfrm>
            <a:off x="34508173" y="2825115"/>
            <a:ext cx="159267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14" name="Connecteur droit 28513"/>
          <xdr:cNvCxnSpPr/>
        </xdr:nvCxnSpPr>
        <xdr:spPr>
          <a:xfrm>
            <a:off x="35060753" y="2825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5" name="Connecteur droit 28514"/>
          <xdr:cNvCxnSpPr/>
        </xdr:nvCxnSpPr>
        <xdr:spPr>
          <a:xfrm>
            <a:off x="3682365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6" name="Connecteur droit 28515"/>
          <xdr:cNvCxnSpPr/>
        </xdr:nvCxnSpPr>
        <xdr:spPr>
          <a:xfrm>
            <a:off x="33718500" y="2857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17" name="Connecteur droit 28516"/>
          <xdr:cNvCxnSpPr/>
        </xdr:nvCxnSpPr>
        <xdr:spPr>
          <a:xfrm>
            <a:off x="35247080" y="2846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279995</xdr:colOff>
      <xdr:row>15</xdr:row>
      <xdr:rowOff>34290</xdr:rowOff>
    </xdr:from>
    <xdr:to>
      <xdr:col>41</xdr:col>
      <xdr:colOff>1108190</xdr:colOff>
      <xdr:row>15</xdr:row>
      <xdr:rowOff>140970</xdr:rowOff>
    </xdr:to>
    <xdr:grpSp>
      <xdr:nvGrpSpPr>
        <xdr:cNvPr id="28525" name="SprkR16C42Shape"/>
        <xdr:cNvGrpSpPr/>
      </xdr:nvGrpSpPr>
      <xdr:grpSpPr>
        <a:xfrm>
          <a:off x="35389145" y="3015615"/>
          <a:ext cx="828195" cy="106680"/>
          <a:chOff x="33979445" y="3015615"/>
          <a:chExt cx="828195" cy="106680"/>
        </a:xfrm>
      </xdr:grpSpPr>
      <xdr:cxnSp macro="">
        <xdr:nvCxnSpPr>
          <xdr:cNvPr id="28519" name="Connecteur droit 28518"/>
          <xdr:cNvCxnSpPr/>
        </xdr:nvCxnSpPr>
        <xdr:spPr>
          <a:xfrm>
            <a:off x="33979445" y="3068955"/>
            <a:ext cx="82819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20" name="Rectangle 28519"/>
          <xdr:cNvSpPr/>
        </xdr:nvSpPr>
        <xdr:spPr>
          <a:xfrm>
            <a:off x="34312464" y="3015615"/>
            <a:ext cx="21359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21" name="Connecteur droit 28520"/>
          <xdr:cNvCxnSpPr/>
        </xdr:nvCxnSpPr>
        <xdr:spPr>
          <a:xfrm>
            <a:off x="34462402" y="3015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2" name="Connecteur droit 28521"/>
          <xdr:cNvCxnSpPr/>
        </xdr:nvCxnSpPr>
        <xdr:spPr>
          <a:xfrm>
            <a:off x="34807640" y="3047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3" name="Connecteur droit 28522"/>
          <xdr:cNvCxnSpPr/>
        </xdr:nvCxnSpPr>
        <xdr:spPr>
          <a:xfrm>
            <a:off x="33979445" y="3047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4" name="Connecteur droit 28523"/>
          <xdr:cNvCxnSpPr/>
        </xdr:nvCxnSpPr>
        <xdr:spPr>
          <a:xfrm>
            <a:off x="34420277" y="3036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16</xdr:row>
      <xdr:rowOff>19050</xdr:rowOff>
    </xdr:from>
    <xdr:to>
      <xdr:col>41</xdr:col>
      <xdr:colOff>3093151</xdr:colOff>
      <xdr:row>16</xdr:row>
      <xdr:rowOff>171450</xdr:rowOff>
    </xdr:to>
    <xdr:grpSp>
      <xdr:nvGrpSpPr>
        <xdr:cNvPr id="28580" name="SprkR17C42Shape"/>
        <xdr:cNvGrpSpPr/>
      </xdr:nvGrpSpPr>
      <xdr:grpSpPr>
        <a:xfrm>
          <a:off x="35159252" y="3190875"/>
          <a:ext cx="3043049" cy="152400"/>
          <a:chOff x="33749552" y="3190875"/>
          <a:chExt cx="3043049" cy="152400"/>
        </a:xfrm>
      </xdr:grpSpPr>
      <xdr:cxnSp macro="">
        <xdr:nvCxnSpPr>
          <xdr:cNvPr id="28526" name="Connecteur droit 28525"/>
          <xdr:cNvCxnSpPr/>
        </xdr:nvCxnSpPr>
        <xdr:spPr>
          <a:xfrm>
            <a:off x="3374955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7" name="Connecteur droit 28526"/>
          <xdr:cNvCxnSpPr/>
        </xdr:nvCxnSpPr>
        <xdr:spPr>
          <a:xfrm>
            <a:off x="3381165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8" name="Connecteur droit 28527"/>
          <xdr:cNvCxnSpPr/>
        </xdr:nvCxnSpPr>
        <xdr:spPr>
          <a:xfrm>
            <a:off x="3387375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29" name="Connecteur droit 28528"/>
          <xdr:cNvCxnSpPr/>
        </xdr:nvCxnSpPr>
        <xdr:spPr>
          <a:xfrm>
            <a:off x="3393586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0" name="Connecteur droit 28529"/>
          <xdr:cNvCxnSpPr/>
        </xdr:nvCxnSpPr>
        <xdr:spPr>
          <a:xfrm>
            <a:off x="33997962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1" name="Connecteur droit 28530"/>
          <xdr:cNvCxnSpPr/>
        </xdr:nvCxnSpPr>
        <xdr:spPr>
          <a:xfrm>
            <a:off x="3406006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2" name="Connecteur droit 28531"/>
          <xdr:cNvCxnSpPr/>
        </xdr:nvCxnSpPr>
        <xdr:spPr>
          <a:xfrm>
            <a:off x="3412216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3" name="Connecteur droit 28532"/>
          <xdr:cNvCxnSpPr/>
        </xdr:nvCxnSpPr>
        <xdr:spPr>
          <a:xfrm>
            <a:off x="3418427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4" name="Connecteur droit 28533"/>
          <xdr:cNvCxnSpPr/>
        </xdr:nvCxnSpPr>
        <xdr:spPr>
          <a:xfrm>
            <a:off x="3424637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5" name="Connecteur droit 28534"/>
          <xdr:cNvCxnSpPr/>
        </xdr:nvCxnSpPr>
        <xdr:spPr>
          <a:xfrm>
            <a:off x="34308479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6" name="Connecteur droit 28535"/>
          <xdr:cNvCxnSpPr/>
        </xdr:nvCxnSpPr>
        <xdr:spPr>
          <a:xfrm>
            <a:off x="3437058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7" name="Connecteur droit 28536"/>
          <xdr:cNvCxnSpPr/>
        </xdr:nvCxnSpPr>
        <xdr:spPr>
          <a:xfrm>
            <a:off x="3443268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8" name="Connecteur droit 28537"/>
          <xdr:cNvCxnSpPr/>
        </xdr:nvCxnSpPr>
        <xdr:spPr>
          <a:xfrm>
            <a:off x="3449478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39" name="Connecteur droit 28538"/>
          <xdr:cNvCxnSpPr/>
        </xdr:nvCxnSpPr>
        <xdr:spPr>
          <a:xfrm>
            <a:off x="3455688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0" name="Connecteur droit 28539"/>
          <xdr:cNvCxnSpPr/>
        </xdr:nvCxnSpPr>
        <xdr:spPr>
          <a:xfrm>
            <a:off x="34618994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1" name="Connecteur droit 28540"/>
          <xdr:cNvCxnSpPr/>
        </xdr:nvCxnSpPr>
        <xdr:spPr>
          <a:xfrm>
            <a:off x="3468109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2" name="Connecteur droit 28541"/>
          <xdr:cNvCxnSpPr/>
        </xdr:nvCxnSpPr>
        <xdr:spPr>
          <a:xfrm>
            <a:off x="3474320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3" name="Connecteur droit 28542"/>
          <xdr:cNvCxnSpPr/>
        </xdr:nvCxnSpPr>
        <xdr:spPr>
          <a:xfrm>
            <a:off x="3480530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4" name="Connecteur droit 28543"/>
          <xdr:cNvCxnSpPr/>
        </xdr:nvCxnSpPr>
        <xdr:spPr>
          <a:xfrm>
            <a:off x="3486740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5" name="Connecteur droit 28544"/>
          <xdr:cNvCxnSpPr/>
        </xdr:nvCxnSpPr>
        <xdr:spPr>
          <a:xfrm>
            <a:off x="34929508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6" name="Connecteur droit 28545"/>
          <xdr:cNvCxnSpPr/>
        </xdr:nvCxnSpPr>
        <xdr:spPr>
          <a:xfrm>
            <a:off x="3499161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7" name="Connecteur droit 28546"/>
          <xdr:cNvCxnSpPr/>
        </xdr:nvCxnSpPr>
        <xdr:spPr>
          <a:xfrm>
            <a:off x="3505371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8" name="Connecteur droit 28547"/>
          <xdr:cNvCxnSpPr/>
        </xdr:nvCxnSpPr>
        <xdr:spPr>
          <a:xfrm>
            <a:off x="3511581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49" name="Connecteur droit 28548"/>
          <xdr:cNvCxnSpPr/>
        </xdr:nvCxnSpPr>
        <xdr:spPr>
          <a:xfrm>
            <a:off x="3517792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0" name="Connecteur droit 28549"/>
          <xdr:cNvCxnSpPr/>
        </xdr:nvCxnSpPr>
        <xdr:spPr>
          <a:xfrm>
            <a:off x="35240023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1" name="Connecteur droit 28550"/>
          <xdr:cNvCxnSpPr/>
        </xdr:nvCxnSpPr>
        <xdr:spPr>
          <a:xfrm>
            <a:off x="3530212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2" name="Connecteur droit 28551"/>
          <xdr:cNvCxnSpPr/>
        </xdr:nvCxnSpPr>
        <xdr:spPr>
          <a:xfrm>
            <a:off x="35364229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3" name="Connecteur droit 28552"/>
          <xdr:cNvCxnSpPr/>
        </xdr:nvCxnSpPr>
        <xdr:spPr>
          <a:xfrm>
            <a:off x="3542633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4" name="Connecteur droit 28553"/>
          <xdr:cNvCxnSpPr/>
        </xdr:nvCxnSpPr>
        <xdr:spPr>
          <a:xfrm>
            <a:off x="3548843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5" name="Connecteur droit 28554"/>
          <xdr:cNvCxnSpPr/>
        </xdr:nvCxnSpPr>
        <xdr:spPr>
          <a:xfrm>
            <a:off x="35550537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6" name="Connecteur droit 28555"/>
          <xdr:cNvCxnSpPr/>
        </xdr:nvCxnSpPr>
        <xdr:spPr>
          <a:xfrm>
            <a:off x="3561264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7" name="Connecteur droit 28556"/>
          <xdr:cNvCxnSpPr/>
        </xdr:nvCxnSpPr>
        <xdr:spPr>
          <a:xfrm>
            <a:off x="3567474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8" name="Connecteur droit 28557"/>
          <xdr:cNvCxnSpPr/>
        </xdr:nvCxnSpPr>
        <xdr:spPr>
          <a:xfrm>
            <a:off x="3573684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59" name="Connecteur droit 28558"/>
          <xdr:cNvCxnSpPr/>
        </xdr:nvCxnSpPr>
        <xdr:spPr>
          <a:xfrm>
            <a:off x="3579895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0" name="Connecteur droit 28559"/>
          <xdr:cNvCxnSpPr/>
        </xdr:nvCxnSpPr>
        <xdr:spPr>
          <a:xfrm>
            <a:off x="35861054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1" name="Connecteur droit 28560"/>
          <xdr:cNvCxnSpPr/>
        </xdr:nvCxnSpPr>
        <xdr:spPr>
          <a:xfrm>
            <a:off x="3592315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2" name="Connecteur droit 28561"/>
          <xdr:cNvCxnSpPr/>
        </xdr:nvCxnSpPr>
        <xdr:spPr>
          <a:xfrm>
            <a:off x="3598526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3" name="Connecteur droit 28562"/>
          <xdr:cNvCxnSpPr/>
        </xdr:nvCxnSpPr>
        <xdr:spPr>
          <a:xfrm>
            <a:off x="36047363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4" name="Connecteur droit 28563"/>
          <xdr:cNvCxnSpPr/>
        </xdr:nvCxnSpPr>
        <xdr:spPr>
          <a:xfrm>
            <a:off x="36109464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5" name="Connecteur droit 28564"/>
          <xdr:cNvCxnSpPr/>
        </xdr:nvCxnSpPr>
        <xdr:spPr>
          <a:xfrm>
            <a:off x="36171569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6" name="Connecteur droit 28565"/>
          <xdr:cNvCxnSpPr/>
        </xdr:nvCxnSpPr>
        <xdr:spPr>
          <a:xfrm>
            <a:off x="3623367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7" name="Connecteur droit 28566"/>
          <xdr:cNvCxnSpPr/>
        </xdr:nvCxnSpPr>
        <xdr:spPr>
          <a:xfrm>
            <a:off x="36295775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8" name="Connecteur droit 28567"/>
          <xdr:cNvCxnSpPr/>
        </xdr:nvCxnSpPr>
        <xdr:spPr>
          <a:xfrm>
            <a:off x="36357877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9" name="Connecteur droit 28568"/>
          <xdr:cNvCxnSpPr/>
        </xdr:nvCxnSpPr>
        <xdr:spPr>
          <a:xfrm>
            <a:off x="36419982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0" name="Connecteur droit 28569"/>
          <xdr:cNvCxnSpPr/>
        </xdr:nvCxnSpPr>
        <xdr:spPr>
          <a:xfrm>
            <a:off x="36482083" y="3190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1" name="Connecteur droit 28570"/>
          <xdr:cNvCxnSpPr/>
        </xdr:nvCxnSpPr>
        <xdr:spPr>
          <a:xfrm>
            <a:off x="36544188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2" name="Connecteur droit 28571"/>
          <xdr:cNvCxnSpPr/>
        </xdr:nvCxnSpPr>
        <xdr:spPr>
          <a:xfrm>
            <a:off x="36606290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3" name="Connecteur droit 28572"/>
          <xdr:cNvCxnSpPr/>
        </xdr:nvCxnSpPr>
        <xdr:spPr>
          <a:xfrm>
            <a:off x="36668391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4" name="Connecteur droit 28573"/>
          <xdr:cNvCxnSpPr/>
        </xdr:nvCxnSpPr>
        <xdr:spPr>
          <a:xfrm>
            <a:off x="36730496" y="3190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5" name="Connecteur droit 28574"/>
          <xdr:cNvCxnSpPr/>
        </xdr:nvCxnSpPr>
        <xdr:spPr>
          <a:xfrm>
            <a:off x="36792598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6" name="Connecteur droit 28575"/>
          <xdr:cNvCxnSpPr/>
        </xdr:nvCxnSpPr>
        <xdr:spPr>
          <a:xfrm>
            <a:off x="33749552" y="3190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7" name="Connecteur droit 28576"/>
          <xdr:cNvCxnSpPr/>
        </xdr:nvCxnSpPr>
        <xdr:spPr>
          <a:xfrm>
            <a:off x="33749552" y="3190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78" name="Rectangle 28577"/>
          <xdr:cNvSpPr/>
        </xdr:nvSpPr>
        <xdr:spPr>
          <a:xfrm>
            <a:off x="33749552" y="3190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579" name="Rectangle 28578"/>
          <xdr:cNvSpPr/>
        </xdr:nvSpPr>
        <xdr:spPr>
          <a:xfrm>
            <a:off x="33749552" y="3190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19050</xdr:colOff>
      <xdr:row>18</xdr:row>
      <xdr:rowOff>34290</xdr:rowOff>
    </xdr:from>
    <xdr:to>
      <xdr:col>41</xdr:col>
      <xdr:colOff>3124200</xdr:colOff>
      <xdr:row>18</xdr:row>
      <xdr:rowOff>140970</xdr:rowOff>
    </xdr:to>
    <xdr:grpSp>
      <xdr:nvGrpSpPr>
        <xdr:cNvPr id="28587" name="SprkR19C42Shape"/>
        <xdr:cNvGrpSpPr/>
      </xdr:nvGrpSpPr>
      <xdr:grpSpPr>
        <a:xfrm>
          <a:off x="35128200" y="3587115"/>
          <a:ext cx="3105150" cy="106680"/>
          <a:chOff x="33718500" y="3587115"/>
          <a:chExt cx="3105150" cy="106680"/>
        </a:xfrm>
      </xdr:grpSpPr>
      <xdr:cxnSp macro="">
        <xdr:nvCxnSpPr>
          <xdr:cNvPr id="28581" name="Connecteur droit 28580"/>
          <xdr:cNvCxnSpPr/>
        </xdr:nvCxnSpPr>
        <xdr:spPr>
          <a:xfrm>
            <a:off x="33718500" y="3640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82" name="Rectangle 28581"/>
          <xdr:cNvSpPr/>
        </xdr:nvSpPr>
        <xdr:spPr>
          <a:xfrm>
            <a:off x="33911573" y="3587115"/>
            <a:ext cx="98101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83" name="Connecteur droit 28582"/>
          <xdr:cNvCxnSpPr/>
        </xdr:nvCxnSpPr>
        <xdr:spPr>
          <a:xfrm>
            <a:off x="34250595" y="3587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4" name="Connecteur droit 28583"/>
          <xdr:cNvCxnSpPr/>
        </xdr:nvCxnSpPr>
        <xdr:spPr>
          <a:xfrm>
            <a:off x="3682365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5" name="Connecteur droit 28584"/>
          <xdr:cNvCxnSpPr/>
        </xdr:nvCxnSpPr>
        <xdr:spPr>
          <a:xfrm>
            <a:off x="33718500" y="3619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6" name="Connecteur droit 28585"/>
          <xdr:cNvCxnSpPr/>
        </xdr:nvCxnSpPr>
        <xdr:spPr>
          <a:xfrm>
            <a:off x="34560098" y="3608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874948</xdr:colOff>
      <xdr:row>19</xdr:row>
      <xdr:rowOff>34290</xdr:rowOff>
    </xdr:from>
    <xdr:to>
      <xdr:col>41</xdr:col>
      <xdr:colOff>2043773</xdr:colOff>
      <xdr:row>19</xdr:row>
      <xdr:rowOff>140970</xdr:rowOff>
    </xdr:to>
    <xdr:grpSp>
      <xdr:nvGrpSpPr>
        <xdr:cNvPr id="28594" name="SprkR20C42Shape"/>
        <xdr:cNvGrpSpPr/>
      </xdr:nvGrpSpPr>
      <xdr:grpSpPr>
        <a:xfrm>
          <a:off x="35984098" y="3777615"/>
          <a:ext cx="1168825" cy="106680"/>
          <a:chOff x="34574398" y="3777615"/>
          <a:chExt cx="1168825" cy="106680"/>
        </a:xfrm>
      </xdr:grpSpPr>
      <xdr:cxnSp macro="">
        <xdr:nvCxnSpPr>
          <xdr:cNvPr id="28588" name="Connecteur droit 28587"/>
          <xdr:cNvCxnSpPr/>
        </xdr:nvCxnSpPr>
        <xdr:spPr>
          <a:xfrm>
            <a:off x="34574398" y="3830955"/>
            <a:ext cx="116882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89" name="Rectangle 28588"/>
          <xdr:cNvSpPr/>
        </xdr:nvSpPr>
        <xdr:spPr>
          <a:xfrm>
            <a:off x="34782792" y="3777615"/>
            <a:ext cx="28825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90" name="Connecteur droit 28589"/>
          <xdr:cNvCxnSpPr/>
        </xdr:nvCxnSpPr>
        <xdr:spPr>
          <a:xfrm>
            <a:off x="34865227" y="3777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1" name="Connecteur droit 28590"/>
          <xdr:cNvCxnSpPr/>
        </xdr:nvCxnSpPr>
        <xdr:spPr>
          <a:xfrm>
            <a:off x="35743223" y="3809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2" name="Connecteur droit 28591"/>
          <xdr:cNvCxnSpPr/>
        </xdr:nvCxnSpPr>
        <xdr:spPr>
          <a:xfrm>
            <a:off x="34574398" y="3809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3" name="Connecteur droit 28592"/>
          <xdr:cNvCxnSpPr/>
        </xdr:nvCxnSpPr>
        <xdr:spPr>
          <a:xfrm>
            <a:off x="34990506" y="3798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20</xdr:row>
      <xdr:rowOff>19050</xdr:rowOff>
    </xdr:from>
    <xdr:to>
      <xdr:col>41</xdr:col>
      <xdr:colOff>3093151</xdr:colOff>
      <xdr:row>20</xdr:row>
      <xdr:rowOff>171450</xdr:rowOff>
    </xdr:to>
    <xdr:grpSp>
      <xdr:nvGrpSpPr>
        <xdr:cNvPr id="28649" name="SprkR21C42Shape"/>
        <xdr:cNvGrpSpPr/>
      </xdr:nvGrpSpPr>
      <xdr:grpSpPr>
        <a:xfrm>
          <a:off x="35159252" y="3952875"/>
          <a:ext cx="3043049" cy="152400"/>
          <a:chOff x="33749552" y="3952875"/>
          <a:chExt cx="3043049" cy="152400"/>
        </a:xfrm>
      </xdr:grpSpPr>
      <xdr:cxnSp macro="">
        <xdr:nvCxnSpPr>
          <xdr:cNvPr id="28595" name="Connecteur droit 28594"/>
          <xdr:cNvCxnSpPr/>
        </xdr:nvCxnSpPr>
        <xdr:spPr>
          <a:xfrm>
            <a:off x="3374955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6" name="Connecteur droit 28595"/>
          <xdr:cNvCxnSpPr/>
        </xdr:nvCxnSpPr>
        <xdr:spPr>
          <a:xfrm>
            <a:off x="3381165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7" name="Connecteur droit 28596"/>
          <xdr:cNvCxnSpPr/>
        </xdr:nvCxnSpPr>
        <xdr:spPr>
          <a:xfrm>
            <a:off x="3387375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8" name="Connecteur droit 28597"/>
          <xdr:cNvCxnSpPr/>
        </xdr:nvCxnSpPr>
        <xdr:spPr>
          <a:xfrm>
            <a:off x="3393586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99" name="Connecteur droit 28598"/>
          <xdr:cNvCxnSpPr/>
        </xdr:nvCxnSpPr>
        <xdr:spPr>
          <a:xfrm>
            <a:off x="33997962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0" name="Connecteur droit 28599"/>
          <xdr:cNvCxnSpPr/>
        </xdr:nvCxnSpPr>
        <xdr:spPr>
          <a:xfrm>
            <a:off x="3406006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1" name="Connecteur droit 28600"/>
          <xdr:cNvCxnSpPr/>
        </xdr:nvCxnSpPr>
        <xdr:spPr>
          <a:xfrm>
            <a:off x="3412216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2" name="Connecteur droit 28601"/>
          <xdr:cNvCxnSpPr/>
        </xdr:nvCxnSpPr>
        <xdr:spPr>
          <a:xfrm>
            <a:off x="3418427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3" name="Connecteur droit 28602"/>
          <xdr:cNvCxnSpPr/>
        </xdr:nvCxnSpPr>
        <xdr:spPr>
          <a:xfrm>
            <a:off x="3424637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4" name="Connecteur droit 28603"/>
          <xdr:cNvCxnSpPr/>
        </xdr:nvCxnSpPr>
        <xdr:spPr>
          <a:xfrm>
            <a:off x="34308479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5" name="Connecteur droit 28604"/>
          <xdr:cNvCxnSpPr/>
        </xdr:nvCxnSpPr>
        <xdr:spPr>
          <a:xfrm>
            <a:off x="3437058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6" name="Connecteur droit 28605"/>
          <xdr:cNvCxnSpPr/>
        </xdr:nvCxnSpPr>
        <xdr:spPr>
          <a:xfrm>
            <a:off x="3443268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7" name="Connecteur droit 28606"/>
          <xdr:cNvCxnSpPr/>
        </xdr:nvCxnSpPr>
        <xdr:spPr>
          <a:xfrm>
            <a:off x="3449478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8" name="Connecteur droit 28607"/>
          <xdr:cNvCxnSpPr/>
        </xdr:nvCxnSpPr>
        <xdr:spPr>
          <a:xfrm>
            <a:off x="3455688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09" name="Connecteur droit 28608"/>
          <xdr:cNvCxnSpPr/>
        </xdr:nvCxnSpPr>
        <xdr:spPr>
          <a:xfrm>
            <a:off x="34618994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0" name="Connecteur droit 28609"/>
          <xdr:cNvCxnSpPr/>
        </xdr:nvCxnSpPr>
        <xdr:spPr>
          <a:xfrm>
            <a:off x="3468109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1" name="Connecteur droit 28610"/>
          <xdr:cNvCxnSpPr/>
        </xdr:nvCxnSpPr>
        <xdr:spPr>
          <a:xfrm>
            <a:off x="3474320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2" name="Connecteur droit 28611"/>
          <xdr:cNvCxnSpPr/>
        </xdr:nvCxnSpPr>
        <xdr:spPr>
          <a:xfrm>
            <a:off x="3480530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3" name="Connecteur droit 28612"/>
          <xdr:cNvCxnSpPr/>
        </xdr:nvCxnSpPr>
        <xdr:spPr>
          <a:xfrm>
            <a:off x="3486740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4" name="Connecteur droit 28613"/>
          <xdr:cNvCxnSpPr/>
        </xdr:nvCxnSpPr>
        <xdr:spPr>
          <a:xfrm>
            <a:off x="34929508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5" name="Connecteur droit 28614"/>
          <xdr:cNvCxnSpPr/>
        </xdr:nvCxnSpPr>
        <xdr:spPr>
          <a:xfrm>
            <a:off x="3499161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6" name="Connecteur droit 28615"/>
          <xdr:cNvCxnSpPr/>
        </xdr:nvCxnSpPr>
        <xdr:spPr>
          <a:xfrm>
            <a:off x="3505371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7" name="Connecteur droit 28616"/>
          <xdr:cNvCxnSpPr/>
        </xdr:nvCxnSpPr>
        <xdr:spPr>
          <a:xfrm>
            <a:off x="3511581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8" name="Connecteur droit 28617"/>
          <xdr:cNvCxnSpPr/>
        </xdr:nvCxnSpPr>
        <xdr:spPr>
          <a:xfrm>
            <a:off x="3517792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19" name="Connecteur droit 28618"/>
          <xdr:cNvCxnSpPr/>
        </xdr:nvCxnSpPr>
        <xdr:spPr>
          <a:xfrm>
            <a:off x="35240023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0" name="Connecteur droit 28619"/>
          <xdr:cNvCxnSpPr/>
        </xdr:nvCxnSpPr>
        <xdr:spPr>
          <a:xfrm>
            <a:off x="3530212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1" name="Connecteur droit 28620"/>
          <xdr:cNvCxnSpPr/>
        </xdr:nvCxnSpPr>
        <xdr:spPr>
          <a:xfrm>
            <a:off x="35364229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2" name="Connecteur droit 28621"/>
          <xdr:cNvCxnSpPr/>
        </xdr:nvCxnSpPr>
        <xdr:spPr>
          <a:xfrm>
            <a:off x="3542633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3" name="Connecteur droit 28622"/>
          <xdr:cNvCxnSpPr/>
        </xdr:nvCxnSpPr>
        <xdr:spPr>
          <a:xfrm>
            <a:off x="3548843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4" name="Connecteur droit 28623"/>
          <xdr:cNvCxnSpPr/>
        </xdr:nvCxnSpPr>
        <xdr:spPr>
          <a:xfrm>
            <a:off x="35550537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5" name="Connecteur droit 28624"/>
          <xdr:cNvCxnSpPr/>
        </xdr:nvCxnSpPr>
        <xdr:spPr>
          <a:xfrm>
            <a:off x="3561264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6" name="Connecteur droit 28625"/>
          <xdr:cNvCxnSpPr/>
        </xdr:nvCxnSpPr>
        <xdr:spPr>
          <a:xfrm>
            <a:off x="3567474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7" name="Connecteur droit 28626"/>
          <xdr:cNvCxnSpPr/>
        </xdr:nvCxnSpPr>
        <xdr:spPr>
          <a:xfrm>
            <a:off x="3573684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8" name="Connecteur droit 28627"/>
          <xdr:cNvCxnSpPr/>
        </xdr:nvCxnSpPr>
        <xdr:spPr>
          <a:xfrm>
            <a:off x="3579895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29" name="Connecteur droit 28628"/>
          <xdr:cNvCxnSpPr/>
        </xdr:nvCxnSpPr>
        <xdr:spPr>
          <a:xfrm>
            <a:off x="35861054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0" name="Connecteur droit 28629"/>
          <xdr:cNvCxnSpPr/>
        </xdr:nvCxnSpPr>
        <xdr:spPr>
          <a:xfrm>
            <a:off x="3592315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1" name="Connecteur droit 28630"/>
          <xdr:cNvCxnSpPr/>
        </xdr:nvCxnSpPr>
        <xdr:spPr>
          <a:xfrm>
            <a:off x="3598526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2" name="Connecteur droit 28631"/>
          <xdr:cNvCxnSpPr/>
        </xdr:nvCxnSpPr>
        <xdr:spPr>
          <a:xfrm>
            <a:off x="36047363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3" name="Connecteur droit 28632"/>
          <xdr:cNvCxnSpPr/>
        </xdr:nvCxnSpPr>
        <xdr:spPr>
          <a:xfrm>
            <a:off x="36109464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4" name="Connecteur droit 28633"/>
          <xdr:cNvCxnSpPr/>
        </xdr:nvCxnSpPr>
        <xdr:spPr>
          <a:xfrm>
            <a:off x="36171569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5" name="Connecteur droit 28634"/>
          <xdr:cNvCxnSpPr/>
        </xdr:nvCxnSpPr>
        <xdr:spPr>
          <a:xfrm>
            <a:off x="3623367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6" name="Connecteur droit 28635"/>
          <xdr:cNvCxnSpPr/>
        </xdr:nvCxnSpPr>
        <xdr:spPr>
          <a:xfrm>
            <a:off x="36295775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7" name="Connecteur droit 28636"/>
          <xdr:cNvCxnSpPr/>
        </xdr:nvCxnSpPr>
        <xdr:spPr>
          <a:xfrm>
            <a:off x="36357877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8" name="Connecteur droit 28637"/>
          <xdr:cNvCxnSpPr/>
        </xdr:nvCxnSpPr>
        <xdr:spPr>
          <a:xfrm>
            <a:off x="36419982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39" name="Connecteur droit 28638"/>
          <xdr:cNvCxnSpPr/>
        </xdr:nvCxnSpPr>
        <xdr:spPr>
          <a:xfrm>
            <a:off x="36482083" y="3952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0" name="Connecteur droit 28639"/>
          <xdr:cNvCxnSpPr/>
        </xdr:nvCxnSpPr>
        <xdr:spPr>
          <a:xfrm>
            <a:off x="36544188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1" name="Connecteur droit 28640"/>
          <xdr:cNvCxnSpPr/>
        </xdr:nvCxnSpPr>
        <xdr:spPr>
          <a:xfrm>
            <a:off x="36606290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2" name="Connecteur droit 28641"/>
          <xdr:cNvCxnSpPr/>
        </xdr:nvCxnSpPr>
        <xdr:spPr>
          <a:xfrm>
            <a:off x="36668391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3" name="Connecteur droit 28642"/>
          <xdr:cNvCxnSpPr/>
        </xdr:nvCxnSpPr>
        <xdr:spPr>
          <a:xfrm>
            <a:off x="36730496" y="3952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4" name="Connecteur droit 28643"/>
          <xdr:cNvCxnSpPr/>
        </xdr:nvCxnSpPr>
        <xdr:spPr>
          <a:xfrm>
            <a:off x="36792598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5" name="Connecteur droit 28644"/>
          <xdr:cNvCxnSpPr/>
        </xdr:nvCxnSpPr>
        <xdr:spPr>
          <a:xfrm>
            <a:off x="33749552" y="3952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46" name="Connecteur droit 28645"/>
          <xdr:cNvCxnSpPr/>
        </xdr:nvCxnSpPr>
        <xdr:spPr>
          <a:xfrm>
            <a:off x="33749552" y="3952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47" name="Rectangle 28646"/>
          <xdr:cNvSpPr/>
        </xdr:nvSpPr>
        <xdr:spPr>
          <a:xfrm>
            <a:off x="33749552" y="3952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28648" name="Rectangle 28647"/>
          <xdr:cNvSpPr/>
        </xdr:nvSpPr>
        <xdr:spPr>
          <a:xfrm>
            <a:off x="33749552" y="3952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19050</xdr:colOff>
      <xdr:row>22</xdr:row>
      <xdr:rowOff>34290</xdr:rowOff>
    </xdr:from>
    <xdr:to>
      <xdr:col>41</xdr:col>
      <xdr:colOff>3124200</xdr:colOff>
      <xdr:row>22</xdr:row>
      <xdr:rowOff>140970</xdr:rowOff>
    </xdr:to>
    <xdr:grpSp>
      <xdr:nvGrpSpPr>
        <xdr:cNvPr id="28656" name="SprkR23C42Shape"/>
        <xdr:cNvGrpSpPr/>
      </xdr:nvGrpSpPr>
      <xdr:grpSpPr>
        <a:xfrm>
          <a:off x="35128200" y="4349115"/>
          <a:ext cx="3105150" cy="106680"/>
          <a:chOff x="33718500" y="4349115"/>
          <a:chExt cx="3105150" cy="106680"/>
        </a:xfrm>
      </xdr:grpSpPr>
      <xdr:cxnSp macro="">
        <xdr:nvCxnSpPr>
          <xdr:cNvPr id="28650" name="Connecteur droit 28649"/>
          <xdr:cNvCxnSpPr/>
        </xdr:nvCxnSpPr>
        <xdr:spPr>
          <a:xfrm>
            <a:off x="33718500" y="4402455"/>
            <a:ext cx="31051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51" name="Rectangle 28650"/>
          <xdr:cNvSpPr/>
        </xdr:nvSpPr>
        <xdr:spPr>
          <a:xfrm>
            <a:off x="34464315" y="4349115"/>
            <a:ext cx="86687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52" name="Connecteur droit 28651"/>
          <xdr:cNvCxnSpPr/>
        </xdr:nvCxnSpPr>
        <xdr:spPr>
          <a:xfrm>
            <a:off x="34711577" y="4349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3" name="Connecteur droit 28652"/>
          <xdr:cNvCxnSpPr/>
        </xdr:nvCxnSpPr>
        <xdr:spPr>
          <a:xfrm>
            <a:off x="36823650" y="4381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4" name="Connecteur droit 28653"/>
          <xdr:cNvCxnSpPr/>
        </xdr:nvCxnSpPr>
        <xdr:spPr>
          <a:xfrm>
            <a:off x="33718500" y="4381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55" name="Connecteur droit 28654"/>
          <xdr:cNvCxnSpPr/>
        </xdr:nvCxnSpPr>
        <xdr:spPr>
          <a:xfrm>
            <a:off x="34925412" y="4370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1315340</xdr:colOff>
      <xdr:row>23</xdr:row>
      <xdr:rowOff>34290</xdr:rowOff>
    </xdr:from>
    <xdr:to>
      <xdr:col>41</xdr:col>
      <xdr:colOff>2515285</xdr:colOff>
      <xdr:row>23</xdr:row>
      <xdr:rowOff>140970</xdr:rowOff>
    </xdr:to>
    <xdr:grpSp>
      <xdr:nvGrpSpPr>
        <xdr:cNvPr id="28663" name="SprkR24C42Shape"/>
        <xdr:cNvGrpSpPr/>
      </xdr:nvGrpSpPr>
      <xdr:grpSpPr>
        <a:xfrm>
          <a:off x="36424490" y="4539615"/>
          <a:ext cx="1199945" cy="106680"/>
          <a:chOff x="35014790" y="4539615"/>
          <a:chExt cx="1199945" cy="106680"/>
        </a:xfrm>
      </xdr:grpSpPr>
      <xdr:cxnSp macro="">
        <xdr:nvCxnSpPr>
          <xdr:cNvPr id="28657" name="Connecteur droit 28656"/>
          <xdr:cNvCxnSpPr/>
        </xdr:nvCxnSpPr>
        <xdr:spPr>
          <a:xfrm>
            <a:off x="35014790" y="4592955"/>
            <a:ext cx="1199945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58" name="Rectangle 28657"/>
          <xdr:cNvSpPr/>
        </xdr:nvSpPr>
        <xdr:spPr>
          <a:xfrm>
            <a:off x="35379044" y="4539615"/>
            <a:ext cx="697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59" name="Connecteur droit 28658"/>
          <xdr:cNvCxnSpPr/>
        </xdr:nvCxnSpPr>
        <xdr:spPr>
          <a:xfrm>
            <a:off x="35816791" y="4539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0" name="Connecteur droit 28659"/>
          <xdr:cNvCxnSpPr/>
        </xdr:nvCxnSpPr>
        <xdr:spPr>
          <a:xfrm>
            <a:off x="36214735" y="4571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1" name="Connecteur droit 28660"/>
          <xdr:cNvCxnSpPr/>
        </xdr:nvCxnSpPr>
        <xdr:spPr>
          <a:xfrm>
            <a:off x="35014790" y="4571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2" name="Connecteur droit 28661"/>
          <xdr:cNvCxnSpPr/>
        </xdr:nvCxnSpPr>
        <xdr:spPr>
          <a:xfrm>
            <a:off x="35709842" y="4560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50102</xdr:colOff>
      <xdr:row>24</xdr:row>
      <xdr:rowOff>19050</xdr:rowOff>
    </xdr:from>
    <xdr:to>
      <xdr:col>41</xdr:col>
      <xdr:colOff>3093151</xdr:colOff>
      <xdr:row>24</xdr:row>
      <xdr:rowOff>171450</xdr:rowOff>
    </xdr:to>
    <xdr:grpSp>
      <xdr:nvGrpSpPr>
        <xdr:cNvPr id="28718" name="SprkR25C42Shape"/>
        <xdr:cNvGrpSpPr/>
      </xdr:nvGrpSpPr>
      <xdr:grpSpPr>
        <a:xfrm>
          <a:off x="35159252" y="4714875"/>
          <a:ext cx="3043049" cy="152400"/>
          <a:chOff x="33749552" y="4714875"/>
          <a:chExt cx="3043049" cy="152400"/>
        </a:xfrm>
      </xdr:grpSpPr>
      <xdr:cxnSp macro="">
        <xdr:nvCxnSpPr>
          <xdr:cNvPr id="28664" name="Connecteur droit 28663"/>
          <xdr:cNvCxnSpPr/>
        </xdr:nvCxnSpPr>
        <xdr:spPr>
          <a:xfrm>
            <a:off x="3374955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5" name="Connecteur droit 28664"/>
          <xdr:cNvCxnSpPr/>
        </xdr:nvCxnSpPr>
        <xdr:spPr>
          <a:xfrm>
            <a:off x="3381165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6" name="Connecteur droit 28665"/>
          <xdr:cNvCxnSpPr/>
        </xdr:nvCxnSpPr>
        <xdr:spPr>
          <a:xfrm>
            <a:off x="3387375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7" name="Connecteur droit 28666"/>
          <xdr:cNvCxnSpPr/>
        </xdr:nvCxnSpPr>
        <xdr:spPr>
          <a:xfrm>
            <a:off x="3393586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8" name="Connecteur droit 28667"/>
          <xdr:cNvCxnSpPr/>
        </xdr:nvCxnSpPr>
        <xdr:spPr>
          <a:xfrm>
            <a:off x="33997962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69" name="Connecteur droit 28668"/>
          <xdr:cNvCxnSpPr/>
        </xdr:nvCxnSpPr>
        <xdr:spPr>
          <a:xfrm>
            <a:off x="3406006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0" name="Connecteur droit 28669"/>
          <xdr:cNvCxnSpPr/>
        </xdr:nvCxnSpPr>
        <xdr:spPr>
          <a:xfrm>
            <a:off x="3412216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1" name="Connecteur droit 28670"/>
          <xdr:cNvCxnSpPr/>
        </xdr:nvCxnSpPr>
        <xdr:spPr>
          <a:xfrm>
            <a:off x="3418427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2" name="Connecteur droit 28671"/>
          <xdr:cNvCxnSpPr/>
        </xdr:nvCxnSpPr>
        <xdr:spPr>
          <a:xfrm>
            <a:off x="3424637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3" name="Connecteur droit 28672"/>
          <xdr:cNvCxnSpPr/>
        </xdr:nvCxnSpPr>
        <xdr:spPr>
          <a:xfrm>
            <a:off x="34308479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4" name="Connecteur droit 28673"/>
          <xdr:cNvCxnSpPr/>
        </xdr:nvCxnSpPr>
        <xdr:spPr>
          <a:xfrm>
            <a:off x="3437058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5" name="Connecteur droit 28674"/>
          <xdr:cNvCxnSpPr/>
        </xdr:nvCxnSpPr>
        <xdr:spPr>
          <a:xfrm>
            <a:off x="3443268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6" name="Connecteur droit 28675"/>
          <xdr:cNvCxnSpPr/>
        </xdr:nvCxnSpPr>
        <xdr:spPr>
          <a:xfrm>
            <a:off x="3449478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7" name="Connecteur droit 28676"/>
          <xdr:cNvCxnSpPr/>
        </xdr:nvCxnSpPr>
        <xdr:spPr>
          <a:xfrm>
            <a:off x="3455688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8" name="Connecteur droit 28677"/>
          <xdr:cNvCxnSpPr/>
        </xdr:nvCxnSpPr>
        <xdr:spPr>
          <a:xfrm>
            <a:off x="34618994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79" name="Connecteur droit 28678"/>
          <xdr:cNvCxnSpPr/>
        </xdr:nvCxnSpPr>
        <xdr:spPr>
          <a:xfrm>
            <a:off x="3468109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0" name="Connecteur droit 28679"/>
          <xdr:cNvCxnSpPr/>
        </xdr:nvCxnSpPr>
        <xdr:spPr>
          <a:xfrm>
            <a:off x="3474320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1" name="Connecteur droit 28680"/>
          <xdr:cNvCxnSpPr/>
        </xdr:nvCxnSpPr>
        <xdr:spPr>
          <a:xfrm>
            <a:off x="3480530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2" name="Connecteur droit 28681"/>
          <xdr:cNvCxnSpPr/>
        </xdr:nvCxnSpPr>
        <xdr:spPr>
          <a:xfrm>
            <a:off x="3486740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3" name="Connecteur droit 28682"/>
          <xdr:cNvCxnSpPr/>
        </xdr:nvCxnSpPr>
        <xdr:spPr>
          <a:xfrm>
            <a:off x="34929508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4" name="Connecteur droit 28683"/>
          <xdr:cNvCxnSpPr/>
        </xdr:nvCxnSpPr>
        <xdr:spPr>
          <a:xfrm>
            <a:off x="3499161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5" name="Connecteur droit 28684"/>
          <xdr:cNvCxnSpPr/>
        </xdr:nvCxnSpPr>
        <xdr:spPr>
          <a:xfrm>
            <a:off x="3505371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6" name="Connecteur droit 28685"/>
          <xdr:cNvCxnSpPr/>
        </xdr:nvCxnSpPr>
        <xdr:spPr>
          <a:xfrm>
            <a:off x="3511581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7" name="Connecteur droit 28686"/>
          <xdr:cNvCxnSpPr/>
        </xdr:nvCxnSpPr>
        <xdr:spPr>
          <a:xfrm>
            <a:off x="3517792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8" name="Connecteur droit 28687"/>
          <xdr:cNvCxnSpPr/>
        </xdr:nvCxnSpPr>
        <xdr:spPr>
          <a:xfrm>
            <a:off x="35240023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89" name="Connecteur droit 28688"/>
          <xdr:cNvCxnSpPr/>
        </xdr:nvCxnSpPr>
        <xdr:spPr>
          <a:xfrm>
            <a:off x="3530212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0" name="Connecteur droit 28689"/>
          <xdr:cNvCxnSpPr/>
        </xdr:nvCxnSpPr>
        <xdr:spPr>
          <a:xfrm>
            <a:off x="35364229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1" name="Connecteur droit 28690"/>
          <xdr:cNvCxnSpPr/>
        </xdr:nvCxnSpPr>
        <xdr:spPr>
          <a:xfrm>
            <a:off x="3542633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2" name="Connecteur droit 28691"/>
          <xdr:cNvCxnSpPr/>
        </xdr:nvCxnSpPr>
        <xdr:spPr>
          <a:xfrm>
            <a:off x="3548843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3" name="Connecteur droit 28692"/>
          <xdr:cNvCxnSpPr/>
        </xdr:nvCxnSpPr>
        <xdr:spPr>
          <a:xfrm>
            <a:off x="35550537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4" name="Connecteur droit 28693"/>
          <xdr:cNvCxnSpPr/>
        </xdr:nvCxnSpPr>
        <xdr:spPr>
          <a:xfrm>
            <a:off x="3561264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5" name="Connecteur droit 28694"/>
          <xdr:cNvCxnSpPr/>
        </xdr:nvCxnSpPr>
        <xdr:spPr>
          <a:xfrm>
            <a:off x="3567474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6" name="Connecteur droit 28695"/>
          <xdr:cNvCxnSpPr/>
        </xdr:nvCxnSpPr>
        <xdr:spPr>
          <a:xfrm>
            <a:off x="3573684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7" name="Connecteur droit 28696"/>
          <xdr:cNvCxnSpPr/>
        </xdr:nvCxnSpPr>
        <xdr:spPr>
          <a:xfrm>
            <a:off x="3579895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8" name="Connecteur droit 28697"/>
          <xdr:cNvCxnSpPr/>
        </xdr:nvCxnSpPr>
        <xdr:spPr>
          <a:xfrm>
            <a:off x="35861054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699" name="Connecteur droit 28698"/>
          <xdr:cNvCxnSpPr/>
        </xdr:nvCxnSpPr>
        <xdr:spPr>
          <a:xfrm>
            <a:off x="3592315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0" name="Connecteur droit 28699"/>
          <xdr:cNvCxnSpPr/>
        </xdr:nvCxnSpPr>
        <xdr:spPr>
          <a:xfrm>
            <a:off x="3598526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1" name="Connecteur droit 28700"/>
          <xdr:cNvCxnSpPr/>
        </xdr:nvCxnSpPr>
        <xdr:spPr>
          <a:xfrm>
            <a:off x="36047363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2" name="Connecteur droit 28701"/>
          <xdr:cNvCxnSpPr/>
        </xdr:nvCxnSpPr>
        <xdr:spPr>
          <a:xfrm>
            <a:off x="36109464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3" name="Connecteur droit 28702"/>
          <xdr:cNvCxnSpPr/>
        </xdr:nvCxnSpPr>
        <xdr:spPr>
          <a:xfrm>
            <a:off x="36171569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4" name="Connecteur droit 28703"/>
          <xdr:cNvCxnSpPr/>
        </xdr:nvCxnSpPr>
        <xdr:spPr>
          <a:xfrm>
            <a:off x="3623367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5" name="Connecteur droit 28704"/>
          <xdr:cNvCxnSpPr/>
        </xdr:nvCxnSpPr>
        <xdr:spPr>
          <a:xfrm>
            <a:off x="36295775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6" name="Connecteur droit 28705"/>
          <xdr:cNvCxnSpPr/>
        </xdr:nvCxnSpPr>
        <xdr:spPr>
          <a:xfrm>
            <a:off x="36357877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7" name="Connecteur droit 28706"/>
          <xdr:cNvCxnSpPr/>
        </xdr:nvCxnSpPr>
        <xdr:spPr>
          <a:xfrm>
            <a:off x="36419982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8" name="Connecteur droit 28707"/>
          <xdr:cNvCxnSpPr/>
        </xdr:nvCxnSpPr>
        <xdr:spPr>
          <a:xfrm>
            <a:off x="36482083" y="4714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9" name="Connecteur droit 28708"/>
          <xdr:cNvCxnSpPr/>
        </xdr:nvCxnSpPr>
        <xdr:spPr>
          <a:xfrm>
            <a:off x="36544188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0" name="Connecteur droit 28709"/>
          <xdr:cNvCxnSpPr/>
        </xdr:nvCxnSpPr>
        <xdr:spPr>
          <a:xfrm>
            <a:off x="36606290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1" name="Connecteur droit 28710"/>
          <xdr:cNvCxnSpPr/>
        </xdr:nvCxnSpPr>
        <xdr:spPr>
          <a:xfrm>
            <a:off x="36668391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2" name="Connecteur droit 28711"/>
          <xdr:cNvCxnSpPr/>
        </xdr:nvCxnSpPr>
        <xdr:spPr>
          <a:xfrm>
            <a:off x="36730496" y="4714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3" name="Connecteur droit 28712"/>
          <xdr:cNvCxnSpPr/>
        </xdr:nvCxnSpPr>
        <xdr:spPr>
          <a:xfrm>
            <a:off x="36792598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4" name="Connecteur droit 28713"/>
          <xdr:cNvCxnSpPr/>
        </xdr:nvCxnSpPr>
        <xdr:spPr>
          <a:xfrm>
            <a:off x="33749552" y="4714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5" name="Connecteur droit 28714"/>
          <xdr:cNvCxnSpPr/>
        </xdr:nvCxnSpPr>
        <xdr:spPr>
          <a:xfrm>
            <a:off x="33749552" y="4714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16" name="Rectangle 28715"/>
          <xdr:cNvSpPr/>
        </xdr:nvSpPr>
        <xdr:spPr>
          <a:xfrm>
            <a:off x="33749552" y="4714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28717" name="Rectangle 28716"/>
          <xdr:cNvSpPr/>
        </xdr:nvSpPr>
        <xdr:spPr>
          <a:xfrm>
            <a:off x="33749552" y="4714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28787" name="SprkR29C42Shape"/>
        <xdr:cNvGrpSpPr/>
      </xdr:nvGrpSpPr>
      <xdr:grpSpPr>
        <a:xfrm>
          <a:off x="35159252" y="5476875"/>
          <a:ext cx="3043049" cy="152400"/>
          <a:chOff x="33749552" y="5476875"/>
          <a:chExt cx="3043049" cy="152400"/>
        </a:xfrm>
      </xdr:grpSpPr>
      <xdr:cxnSp macro="">
        <xdr:nvCxnSpPr>
          <xdr:cNvPr id="28733" name="Connecteur droit 28732"/>
          <xdr:cNvCxnSpPr/>
        </xdr:nvCxnSpPr>
        <xdr:spPr>
          <a:xfrm>
            <a:off x="3374955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4" name="Connecteur droit 28733"/>
          <xdr:cNvCxnSpPr/>
        </xdr:nvCxnSpPr>
        <xdr:spPr>
          <a:xfrm>
            <a:off x="3381165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5" name="Connecteur droit 28734"/>
          <xdr:cNvCxnSpPr/>
        </xdr:nvCxnSpPr>
        <xdr:spPr>
          <a:xfrm>
            <a:off x="3387375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6" name="Connecteur droit 28735"/>
          <xdr:cNvCxnSpPr/>
        </xdr:nvCxnSpPr>
        <xdr:spPr>
          <a:xfrm>
            <a:off x="3393586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7" name="Connecteur droit 28736"/>
          <xdr:cNvCxnSpPr/>
        </xdr:nvCxnSpPr>
        <xdr:spPr>
          <a:xfrm>
            <a:off x="33997962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8" name="Connecteur droit 28737"/>
          <xdr:cNvCxnSpPr/>
        </xdr:nvCxnSpPr>
        <xdr:spPr>
          <a:xfrm>
            <a:off x="3406006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39" name="Connecteur droit 28738"/>
          <xdr:cNvCxnSpPr/>
        </xdr:nvCxnSpPr>
        <xdr:spPr>
          <a:xfrm>
            <a:off x="3412216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0" name="Connecteur droit 28739"/>
          <xdr:cNvCxnSpPr/>
        </xdr:nvCxnSpPr>
        <xdr:spPr>
          <a:xfrm>
            <a:off x="3418427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1" name="Connecteur droit 28740"/>
          <xdr:cNvCxnSpPr/>
        </xdr:nvCxnSpPr>
        <xdr:spPr>
          <a:xfrm>
            <a:off x="342463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2" name="Connecteur droit 28741"/>
          <xdr:cNvCxnSpPr/>
        </xdr:nvCxnSpPr>
        <xdr:spPr>
          <a:xfrm>
            <a:off x="3430847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3" name="Connecteur droit 28742"/>
          <xdr:cNvCxnSpPr/>
        </xdr:nvCxnSpPr>
        <xdr:spPr>
          <a:xfrm>
            <a:off x="3437058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4" name="Connecteur droit 28743"/>
          <xdr:cNvCxnSpPr/>
        </xdr:nvCxnSpPr>
        <xdr:spPr>
          <a:xfrm>
            <a:off x="3443268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5" name="Connecteur droit 28744"/>
          <xdr:cNvCxnSpPr/>
        </xdr:nvCxnSpPr>
        <xdr:spPr>
          <a:xfrm>
            <a:off x="344947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6" name="Connecteur droit 28745"/>
          <xdr:cNvCxnSpPr/>
        </xdr:nvCxnSpPr>
        <xdr:spPr>
          <a:xfrm>
            <a:off x="3455688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7" name="Connecteur droit 28746"/>
          <xdr:cNvCxnSpPr/>
        </xdr:nvCxnSpPr>
        <xdr:spPr>
          <a:xfrm>
            <a:off x="3461899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8" name="Connecteur droit 28747"/>
          <xdr:cNvCxnSpPr/>
        </xdr:nvCxnSpPr>
        <xdr:spPr>
          <a:xfrm>
            <a:off x="346810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49" name="Connecteur droit 28748"/>
          <xdr:cNvCxnSpPr/>
        </xdr:nvCxnSpPr>
        <xdr:spPr>
          <a:xfrm>
            <a:off x="3474320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0" name="Connecteur droit 28749"/>
          <xdr:cNvCxnSpPr/>
        </xdr:nvCxnSpPr>
        <xdr:spPr>
          <a:xfrm>
            <a:off x="3480530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1" name="Connecteur droit 28750"/>
          <xdr:cNvCxnSpPr/>
        </xdr:nvCxnSpPr>
        <xdr:spPr>
          <a:xfrm>
            <a:off x="3486740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2" name="Connecteur droit 28751"/>
          <xdr:cNvCxnSpPr/>
        </xdr:nvCxnSpPr>
        <xdr:spPr>
          <a:xfrm>
            <a:off x="34929508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3" name="Connecteur droit 28752"/>
          <xdr:cNvCxnSpPr/>
        </xdr:nvCxnSpPr>
        <xdr:spPr>
          <a:xfrm>
            <a:off x="3499161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4" name="Connecteur droit 28753"/>
          <xdr:cNvCxnSpPr/>
        </xdr:nvCxnSpPr>
        <xdr:spPr>
          <a:xfrm>
            <a:off x="3505371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5" name="Connecteur droit 28754"/>
          <xdr:cNvCxnSpPr/>
        </xdr:nvCxnSpPr>
        <xdr:spPr>
          <a:xfrm>
            <a:off x="3511581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6" name="Connecteur droit 28755"/>
          <xdr:cNvCxnSpPr/>
        </xdr:nvCxnSpPr>
        <xdr:spPr>
          <a:xfrm>
            <a:off x="3517792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7" name="Connecteur droit 28756"/>
          <xdr:cNvCxnSpPr/>
        </xdr:nvCxnSpPr>
        <xdr:spPr>
          <a:xfrm>
            <a:off x="35240023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8" name="Connecteur droit 28757"/>
          <xdr:cNvCxnSpPr/>
        </xdr:nvCxnSpPr>
        <xdr:spPr>
          <a:xfrm>
            <a:off x="3530212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59" name="Connecteur droit 28758"/>
          <xdr:cNvCxnSpPr/>
        </xdr:nvCxnSpPr>
        <xdr:spPr>
          <a:xfrm>
            <a:off x="3536422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0" name="Connecteur droit 28759"/>
          <xdr:cNvCxnSpPr/>
        </xdr:nvCxnSpPr>
        <xdr:spPr>
          <a:xfrm>
            <a:off x="3542633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1" name="Connecteur droit 28760"/>
          <xdr:cNvCxnSpPr/>
        </xdr:nvCxnSpPr>
        <xdr:spPr>
          <a:xfrm>
            <a:off x="3548843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2" name="Connecteur droit 28761"/>
          <xdr:cNvCxnSpPr/>
        </xdr:nvCxnSpPr>
        <xdr:spPr>
          <a:xfrm>
            <a:off x="35550537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3" name="Connecteur droit 28762"/>
          <xdr:cNvCxnSpPr/>
        </xdr:nvCxnSpPr>
        <xdr:spPr>
          <a:xfrm>
            <a:off x="3561264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4" name="Connecteur droit 28763"/>
          <xdr:cNvCxnSpPr/>
        </xdr:nvCxnSpPr>
        <xdr:spPr>
          <a:xfrm>
            <a:off x="3567474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5" name="Connecteur droit 28764"/>
          <xdr:cNvCxnSpPr/>
        </xdr:nvCxnSpPr>
        <xdr:spPr>
          <a:xfrm>
            <a:off x="3573684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6" name="Connecteur droit 28765"/>
          <xdr:cNvCxnSpPr/>
        </xdr:nvCxnSpPr>
        <xdr:spPr>
          <a:xfrm>
            <a:off x="3579895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7" name="Connecteur droit 28766"/>
          <xdr:cNvCxnSpPr/>
        </xdr:nvCxnSpPr>
        <xdr:spPr>
          <a:xfrm>
            <a:off x="3586105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8" name="Connecteur droit 28767"/>
          <xdr:cNvCxnSpPr/>
        </xdr:nvCxnSpPr>
        <xdr:spPr>
          <a:xfrm>
            <a:off x="3592315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69" name="Connecteur droit 28768"/>
          <xdr:cNvCxnSpPr/>
        </xdr:nvCxnSpPr>
        <xdr:spPr>
          <a:xfrm>
            <a:off x="3598526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0" name="Connecteur droit 28769"/>
          <xdr:cNvCxnSpPr/>
        </xdr:nvCxnSpPr>
        <xdr:spPr>
          <a:xfrm>
            <a:off x="3604736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1" name="Connecteur droit 28770"/>
          <xdr:cNvCxnSpPr/>
        </xdr:nvCxnSpPr>
        <xdr:spPr>
          <a:xfrm>
            <a:off x="3610946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2" name="Connecteur droit 28771"/>
          <xdr:cNvCxnSpPr/>
        </xdr:nvCxnSpPr>
        <xdr:spPr>
          <a:xfrm>
            <a:off x="3617156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3" name="Connecteur droit 28772"/>
          <xdr:cNvCxnSpPr/>
        </xdr:nvCxnSpPr>
        <xdr:spPr>
          <a:xfrm>
            <a:off x="3623367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4" name="Connecteur droit 28773"/>
          <xdr:cNvCxnSpPr/>
        </xdr:nvCxnSpPr>
        <xdr:spPr>
          <a:xfrm>
            <a:off x="362957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5" name="Connecteur droit 28774"/>
          <xdr:cNvCxnSpPr/>
        </xdr:nvCxnSpPr>
        <xdr:spPr>
          <a:xfrm>
            <a:off x="3635787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6" name="Connecteur droit 28775"/>
          <xdr:cNvCxnSpPr/>
        </xdr:nvCxnSpPr>
        <xdr:spPr>
          <a:xfrm>
            <a:off x="3641998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7" name="Connecteur droit 28776"/>
          <xdr:cNvCxnSpPr/>
        </xdr:nvCxnSpPr>
        <xdr:spPr>
          <a:xfrm>
            <a:off x="36482083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8" name="Connecteur droit 28777"/>
          <xdr:cNvCxnSpPr/>
        </xdr:nvCxnSpPr>
        <xdr:spPr>
          <a:xfrm>
            <a:off x="365441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9" name="Connecteur droit 28778"/>
          <xdr:cNvCxnSpPr/>
        </xdr:nvCxnSpPr>
        <xdr:spPr>
          <a:xfrm>
            <a:off x="3660629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0" name="Connecteur droit 28779"/>
          <xdr:cNvCxnSpPr/>
        </xdr:nvCxnSpPr>
        <xdr:spPr>
          <a:xfrm>
            <a:off x="3666839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1" name="Connecteur droit 28780"/>
          <xdr:cNvCxnSpPr/>
        </xdr:nvCxnSpPr>
        <xdr:spPr>
          <a:xfrm>
            <a:off x="367304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2" name="Connecteur droit 28781"/>
          <xdr:cNvCxnSpPr/>
        </xdr:nvCxnSpPr>
        <xdr:spPr>
          <a:xfrm>
            <a:off x="36792598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3" name="Connecteur droit 28782"/>
          <xdr:cNvCxnSpPr/>
        </xdr:nvCxnSpPr>
        <xdr:spPr>
          <a:xfrm>
            <a:off x="33749552" y="547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4" name="Connecteur droit 28783"/>
          <xdr:cNvCxnSpPr/>
        </xdr:nvCxnSpPr>
        <xdr:spPr>
          <a:xfrm>
            <a:off x="33749552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85" name="Rectangle 28784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28786" name="Rectangle 28785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4852" name="SprkR30C42Shape"/>
        <xdr:cNvGrpSpPr/>
      </xdr:nvGrpSpPr>
      <xdr:grpSpPr>
        <a:xfrm>
          <a:off x="35159252" y="5476875"/>
          <a:ext cx="3043049" cy="152400"/>
          <a:chOff x="33749552" y="5657850"/>
          <a:chExt cx="3043049" cy="152400"/>
        </a:xfrm>
      </xdr:grpSpPr>
      <xdr:cxnSp macro="">
        <xdr:nvCxnSpPr>
          <xdr:cNvPr id="4853" name="Connecteur droit 4852"/>
          <xdr:cNvCxnSpPr/>
        </xdr:nvCxnSpPr>
        <xdr:spPr>
          <a:xfrm>
            <a:off x="3374955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4" name="Connecteur droit 4853"/>
          <xdr:cNvCxnSpPr/>
        </xdr:nvCxnSpPr>
        <xdr:spPr>
          <a:xfrm>
            <a:off x="3381165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5" name="Connecteur droit 4854"/>
          <xdr:cNvCxnSpPr/>
        </xdr:nvCxnSpPr>
        <xdr:spPr>
          <a:xfrm>
            <a:off x="3387375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6" name="Connecteur droit 4855"/>
          <xdr:cNvCxnSpPr/>
        </xdr:nvCxnSpPr>
        <xdr:spPr>
          <a:xfrm>
            <a:off x="3393586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7" name="Connecteur droit 4856"/>
          <xdr:cNvCxnSpPr/>
        </xdr:nvCxnSpPr>
        <xdr:spPr>
          <a:xfrm>
            <a:off x="33997962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8" name="Connecteur droit 4857"/>
          <xdr:cNvCxnSpPr/>
        </xdr:nvCxnSpPr>
        <xdr:spPr>
          <a:xfrm>
            <a:off x="3406006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59" name="Connecteur droit 4858"/>
          <xdr:cNvCxnSpPr/>
        </xdr:nvCxnSpPr>
        <xdr:spPr>
          <a:xfrm>
            <a:off x="3412216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0" name="Connecteur droit 4859"/>
          <xdr:cNvCxnSpPr/>
        </xdr:nvCxnSpPr>
        <xdr:spPr>
          <a:xfrm>
            <a:off x="3418427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1" name="Connecteur droit 4860"/>
          <xdr:cNvCxnSpPr/>
        </xdr:nvCxnSpPr>
        <xdr:spPr>
          <a:xfrm>
            <a:off x="342463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2" name="Connecteur droit 4861"/>
          <xdr:cNvCxnSpPr/>
        </xdr:nvCxnSpPr>
        <xdr:spPr>
          <a:xfrm>
            <a:off x="3430847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3" name="Connecteur droit 4862"/>
          <xdr:cNvCxnSpPr/>
        </xdr:nvCxnSpPr>
        <xdr:spPr>
          <a:xfrm>
            <a:off x="3437058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4" name="Connecteur droit 4863"/>
          <xdr:cNvCxnSpPr/>
        </xdr:nvCxnSpPr>
        <xdr:spPr>
          <a:xfrm>
            <a:off x="3443268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5" name="Connecteur droit 4864"/>
          <xdr:cNvCxnSpPr/>
        </xdr:nvCxnSpPr>
        <xdr:spPr>
          <a:xfrm>
            <a:off x="344947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6" name="Connecteur droit 4865"/>
          <xdr:cNvCxnSpPr/>
        </xdr:nvCxnSpPr>
        <xdr:spPr>
          <a:xfrm>
            <a:off x="3455688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7" name="Connecteur droit 4866"/>
          <xdr:cNvCxnSpPr/>
        </xdr:nvCxnSpPr>
        <xdr:spPr>
          <a:xfrm>
            <a:off x="3461899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8" name="Connecteur droit 4867"/>
          <xdr:cNvCxnSpPr/>
        </xdr:nvCxnSpPr>
        <xdr:spPr>
          <a:xfrm>
            <a:off x="346810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69" name="Connecteur droit 4868"/>
          <xdr:cNvCxnSpPr/>
        </xdr:nvCxnSpPr>
        <xdr:spPr>
          <a:xfrm>
            <a:off x="3474320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0" name="Connecteur droit 4869"/>
          <xdr:cNvCxnSpPr/>
        </xdr:nvCxnSpPr>
        <xdr:spPr>
          <a:xfrm>
            <a:off x="3480530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1" name="Connecteur droit 4870"/>
          <xdr:cNvCxnSpPr/>
        </xdr:nvCxnSpPr>
        <xdr:spPr>
          <a:xfrm>
            <a:off x="3486740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2" name="Connecteur droit 4871"/>
          <xdr:cNvCxnSpPr/>
        </xdr:nvCxnSpPr>
        <xdr:spPr>
          <a:xfrm>
            <a:off x="34929508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3" name="Connecteur droit 4872"/>
          <xdr:cNvCxnSpPr/>
        </xdr:nvCxnSpPr>
        <xdr:spPr>
          <a:xfrm>
            <a:off x="3499161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4" name="Connecteur droit 4873"/>
          <xdr:cNvCxnSpPr/>
        </xdr:nvCxnSpPr>
        <xdr:spPr>
          <a:xfrm>
            <a:off x="3505371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5" name="Connecteur droit 4874"/>
          <xdr:cNvCxnSpPr/>
        </xdr:nvCxnSpPr>
        <xdr:spPr>
          <a:xfrm>
            <a:off x="3511581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6" name="Connecteur droit 4875"/>
          <xdr:cNvCxnSpPr/>
        </xdr:nvCxnSpPr>
        <xdr:spPr>
          <a:xfrm>
            <a:off x="3517792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7" name="Connecteur droit 4876"/>
          <xdr:cNvCxnSpPr/>
        </xdr:nvCxnSpPr>
        <xdr:spPr>
          <a:xfrm>
            <a:off x="35240023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8" name="Connecteur droit 4877"/>
          <xdr:cNvCxnSpPr/>
        </xdr:nvCxnSpPr>
        <xdr:spPr>
          <a:xfrm>
            <a:off x="3530212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79" name="Connecteur droit 4878"/>
          <xdr:cNvCxnSpPr/>
        </xdr:nvCxnSpPr>
        <xdr:spPr>
          <a:xfrm>
            <a:off x="35364229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0" name="Connecteur droit 4879"/>
          <xdr:cNvCxnSpPr/>
        </xdr:nvCxnSpPr>
        <xdr:spPr>
          <a:xfrm>
            <a:off x="3542633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1" name="Connecteur droit 4880"/>
          <xdr:cNvCxnSpPr/>
        </xdr:nvCxnSpPr>
        <xdr:spPr>
          <a:xfrm>
            <a:off x="3548843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2" name="Connecteur droit 4881"/>
          <xdr:cNvCxnSpPr/>
        </xdr:nvCxnSpPr>
        <xdr:spPr>
          <a:xfrm>
            <a:off x="35550537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3" name="Connecteur droit 4882"/>
          <xdr:cNvCxnSpPr/>
        </xdr:nvCxnSpPr>
        <xdr:spPr>
          <a:xfrm>
            <a:off x="3561264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4" name="Connecteur droit 4883"/>
          <xdr:cNvCxnSpPr/>
        </xdr:nvCxnSpPr>
        <xdr:spPr>
          <a:xfrm>
            <a:off x="3567474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5" name="Connecteur droit 4884"/>
          <xdr:cNvCxnSpPr/>
        </xdr:nvCxnSpPr>
        <xdr:spPr>
          <a:xfrm>
            <a:off x="3573684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6" name="Connecteur droit 4885"/>
          <xdr:cNvCxnSpPr/>
        </xdr:nvCxnSpPr>
        <xdr:spPr>
          <a:xfrm>
            <a:off x="3579895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7" name="Connecteur droit 4886"/>
          <xdr:cNvCxnSpPr/>
        </xdr:nvCxnSpPr>
        <xdr:spPr>
          <a:xfrm>
            <a:off x="35861054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8" name="Connecteur droit 4887"/>
          <xdr:cNvCxnSpPr/>
        </xdr:nvCxnSpPr>
        <xdr:spPr>
          <a:xfrm>
            <a:off x="3592315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89" name="Connecteur droit 4888"/>
          <xdr:cNvCxnSpPr/>
        </xdr:nvCxnSpPr>
        <xdr:spPr>
          <a:xfrm>
            <a:off x="3598526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0" name="Connecteur droit 4889"/>
          <xdr:cNvCxnSpPr/>
        </xdr:nvCxnSpPr>
        <xdr:spPr>
          <a:xfrm>
            <a:off x="36047363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1" name="Connecteur droit 4890"/>
          <xdr:cNvCxnSpPr/>
        </xdr:nvCxnSpPr>
        <xdr:spPr>
          <a:xfrm>
            <a:off x="36109464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2" name="Connecteur droit 4891"/>
          <xdr:cNvCxnSpPr/>
        </xdr:nvCxnSpPr>
        <xdr:spPr>
          <a:xfrm>
            <a:off x="36171569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3" name="Connecteur droit 4892"/>
          <xdr:cNvCxnSpPr/>
        </xdr:nvCxnSpPr>
        <xdr:spPr>
          <a:xfrm>
            <a:off x="3623367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4" name="Connecteur droit 4893"/>
          <xdr:cNvCxnSpPr/>
        </xdr:nvCxnSpPr>
        <xdr:spPr>
          <a:xfrm>
            <a:off x="36295775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5" name="Connecteur droit 4894"/>
          <xdr:cNvCxnSpPr/>
        </xdr:nvCxnSpPr>
        <xdr:spPr>
          <a:xfrm>
            <a:off x="36357877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6" name="Connecteur droit 4895"/>
          <xdr:cNvCxnSpPr/>
        </xdr:nvCxnSpPr>
        <xdr:spPr>
          <a:xfrm>
            <a:off x="36419982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7" name="Connecteur droit 4896"/>
          <xdr:cNvCxnSpPr/>
        </xdr:nvCxnSpPr>
        <xdr:spPr>
          <a:xfrm>
            <a:off x="36482083" y="56578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8" name="Connecteur droit 4897"/>
          <xdr:cNvCxnSpPr/>
        </xdr:nvCxnSpPr>
        <xdr:spPr>
          <a:xfrm>
            <a:off x="36544188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99" name="Connecteur droit 4898"/>
          <xdr:cNvCxnSpPr/>
        </xdr:nvCxnSpPr>
        <xdr:spPr>
          <a:xfrm>
            <a:off x="36606290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0" name="Connecteur droit 4899"/>
          <xdr:cNvCxnSpPr/>
        </xdr:nvCxnSpPr>
        <xdr:spPr>
          <a:xfrm>
            <a:off x="36668391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1" name="Connecteur droit 4900"/>
          <xdr:cNvCxnSpPr/>
        </xdr:nvCxnSpPr>
        <xdr:spPr>
          <a:xfrm>
            <a:off x="36730496" y="56578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2" name="Connecteur droit 4901"/>
          <xdr:cNvCxnSpPr/>
        </xdr:nvCxnSpPr>
        <xdr:spPr>
          <a:xfrm>
            <a:off x="36792598" y="56578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3" name="Connecteur droit 4902"/>
          <xdr:cNvCxnSpPr/>
        </xdr:nvCxnSpPr>
        <xdr:spPr>
          <a:xfrm>
            <a:off x="33749552" y="5657850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04" name="Connecteur droit 4903"/>
          <xdr:cNvCxnSpPr/>
        </xdr:nvCxnSpPr>
        <xdr:spPr>
          <a:xfrm>
            <a:off x="33749552" y="5657850"/>
            <a:ext cx="0" cy="30480"/>
          </a:xfrm>
          <a:prstGeom prst="line">
            <a:avLst/>
          </a:prstGeom>
          <a:ln w="3175">
            <a:solidFill>
              <a:srgbClr val="01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05" name="Rectangle 4904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906" name="Rectangle 4905"/>
          <xdr:cNvSpPr/>
        </xdr:nvSpPr>
        <xdr:spPr>
          <a:xfrm>
            <a:off x="33749552" y="5657850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50102</xdr:colOff>
      <xdr:row>28</xdr:row>
      <xdr:rowOff>19050</xdr:rowOff>
    </xdr:from>
    <xdr:to>
      <xdr:col>41</xdr:col>
      <xdr:colOff>3093151</xdr:colOff>
      <xdr:row>28</xdr:row>
      <xdr:rowOff>171450</xdr:rowOff>
    </xdr:to>
    <xdr:grpSp>
      <xdr:nvGrpSpPr>
        <xdr:cNvPr id="4921" name="SprkR29C42Shape"/>
        <xdr:cNvGrpSpPr/>
      </xdr:nvGrpSpPr>
      <xdr:grpSpPr>
        <a:xfrm>
          <a:off x="35159252" y="5476875"/>
          <a:ext cx="3043049" cy="152400"/>
          <a:chOff x="33749552" y="5476875"/>
          <a:chExt cx="3043049" cy="152400"/>
        </a:xfrm>
      </xdr:grpSpPr>
      <xdr:cxnSp macro="">
        <xdr:nvCxnSpPr>
          <xdr:cNvPr id="4922" name="Connecteur droit 4921"/>
          <xdr:cNvCxnSpPr/>
        </xdr:nvCxnSpPr>
        <xdr:spPr>
          <a:xfrm>
            <a:off x="3374955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3" name="Connecteur droit 4922"/>
          <xdr:cNvCxnSpPr/>
        </xdr:nvCxnSpPr>
        <xdr:spPr>
          <a:xfrm>
            <a:off x="3381165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4" name="Connecteur droit 4923"/>
          <xdr:cNvCxnSpPr/>
        </xdr:nvCxnSpPr>
        <xdr:spPr>
          <a:xfrm>
            <a:off x="3387375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5" name="Connecteur droit 4924"/>
          <xdr:cNvCxnSpPr/>
        </xdr:nvCxnSpPr>
        <xdr:spPr>
          <a:xfrm>
            <a:off x="3393586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6" name="Connecteur droit 4925"/>
          <xdr:cNvCxnSpPr/>
        </xdr:nvCxnSpPr>
        <xdr:spPr>
          <a:xfrm>
            <a:off x="33997962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7" name="Connecteur droit 4926"/>
          <xdr:cNvCxnSpPr/>
        </xdr:nvCxnSpPr>
        <xdr:spPr>
          <a:xfrm>
            <a:off x="3406006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8" name="Connecteur droit 4927"/>
          <xdr:cNvCxnSpPr/>
        </xdr:nvCxnSpPr>
        <xdr:spPr>
          <a:xfrm>
            <a:off x="3412216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29" name="Connecteur droit 4928"/>
          <xdr:cNvCxnSpPr/>
        </xdr:nvCxnSpPr>
        <xdr:spPr>
          <a:xfrm>
            <a:off x="3418427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0" name="Connecteur droit 4929"/>
          <xdr:cNvCxnSpPr/>
        </xdr:nvCxnSpPr>
        <xdr:spPr>
          <a:xfrm>
            <a:off x="342463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1" name="Connecteur droit 4930"/>
          <xdr:cNvCxnSpPr/>
        </xdr:nvCxnSpPr>
        <xdr:spPr>
          <a:xfrm>
            <a:off x="3430847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2" name="Connecteur droit 4931"/>
          <xdr:cNvCxnSpPr/>
        </xdr:nvCxnSpPr>
        <xdr:spPr>
          <a:xfrm>
            <a:off x="3437058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3" name="Connecteur droit 4932"/>
          <xdr:cNvCxnSpPr/>
        </xdr:nvCxnSpPr>
        <xdr:spPr>
          <a:xfrm>
            <a:off x="3443268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4" name="Connecteur droit 4933"/>
          <xdr:cNvCxnSpPr/>
        </xdr:nvCxnSpPr>
        <xdr:spPr>
          <a:xfrm>
            <a:off x="344947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5" name="Connecteur droit 4934"/>
          <xdr:cNvCxnSpPr/>
        </xdr:nvCxnSpPr>
        <xdr:spPr>
          <a:xfrm>
            <a:off x="3455688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6" name="Connecteur droit 4935"/>
          <xdr:cNvCxnSpPr/>
        </xdr:nvCxnSpPr>
        <xdr:spPr>
          <a:xfrm>
            <a:off x="3461899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7" name="Connecteur droit 4936"/>
          <xdr:cNvCxnSpPr/>
        </xdr:nvCxnSpPr>
        <xdr:spPr>
          <a:xfrm>
            <a:off x="346810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8" name="Connecteur droit 4937"/>
          <xdr:cNvCxnSpPr/>
        </xdr:nvCxnSpPr>
        <xdr:spPr>
          <a:xfrm>
            <a:off x="3474320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39" name="Connecteur droit 4938"/>
          <xdr:cNvCxnSpPr/>
        </xdr:nvCxnSpPr>
        <xdr:spPr>
          <a:xfrm>
            <a:off x="3480530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0" name="Connecteur droit 4939"/>
          <xdr:cNvCxnSpPr/>
        </xdr:nvCxnSpPr>
        <xdr:spPr>
          <a:xfrm>
            <a:off x="3486740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1" name="Connecteur droit 4940"/>
          <xdr:cNvCxnSpPr/>
        </xdr:nvCxnSpPr>
        <xdr:spPr>
          <a:xfrm>
            <a:off x="34929508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2" name="Connecteur droit 4941"/>
          <xdr:cNvCxnSpPr/>
        </xdr:nvCxnSpPr>
        <xdr:spPr>
          <a:xfrm>
            <a:off x="3499161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3" name="Connecteur droit 4942"/>
          <xdr:cNvCxnSpPr/>
        </xdr:nvCxnSpPr>
        <xdr:spPr>
          <a:xfrm>
            <a:off x="3505371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4" name="Connecteur droit 4943"/>
          <xdr:cNvCxnSpPr/>
        </xdr:nvCxnSpPr>
        <xdr:spPr>
          <a:xfrm>
            <a:off x="3511581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5" name="Connecteur droit 4944"/>
          <xdr:cNvCxnSpPr/>
        </xdr:nvCxnSpPr>
        <xdr:spPr>
          <a:xfrm>
            <a:off x="3517792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6" name="Connecteur droit 4945"/>
          <xdr:cNvCxnSpPr/>
        </xdr:nvCxnSpPr>
        <xdr:spPr>
          <a:xfrm>
            <a:off x="35240023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7" name="Connecteur droit 4946"/>
          <xdr:cNvCxnSpPr/>
        </xdr:nvCxnSpPr>
        <xdr:spPr>
          <a:xfrm>
            <a:off x="3530212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8" name="Connecteur droit 4947"/>
          <xdr:cNvCxnSpPr/>
        </xdr:nvCxnSpPr>
        <xdr:spPr>
          <a:xfrm>
            <a:off x="35364229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49" name="Connecteur droit 4948"/>
          <xdr:cNvCxnSpPr/>
        </xdr:nvCxnSpPr>
        <xdr:spPr>
          <a:xfrm>
            <a:off x="3542633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0" name="Connecteur droit 4949"/>
          <xdr:cNvCxnSpPr/>
        </xdr:nvCxnSpPr>
        <xdr:spPr>
          <a:xfrm>
            <a:off x="3548843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1" name="Connecteur droit 4950"/>
          <xdr:cNvCxnSpPr/>
        </xdr:nvCxnSpPr>
        <xdr:spPr>
          <a:xfrm>
            <a:off x="35550537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2" name="Connecteur droit 4951"/>
          <xdr:cNvCxnSpPr/>
        </xdr:nvCxnSpPr>
        <xdr:spPr>
          <a:xfrm>
            <a:off x="3561264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3" name="Connecteur droit 4952"/>
          <xdr:cNvCxnSpPr/>
        </xdr:nvCxnSpPr>
        <xdr:spPr>
          <a:xfrm>
            <a:off x="3567474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4" name="Connecteur droit 4953"/>
          <xdr:cNvCxnSpPr/>
        </xdr:nvCxnSpPr>
        <xdr:spPr>
          <a:xfrm>
            <a:off x="3573684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5" name="Connecteur droit 4954"/>
          <xdr:cNvCxnSpPr/>
        </xdr:nvCxnSpPr>
        <xdr:spPr>
          <a:xfrm>
            <a:off x="3579895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6" name="Connecteur droit 4955"/>
          <xdr:cNvCxnSpPr/>
        </xdr:nvCxnSpPr>
        <xdr:spPr>
          <a:xfrm>
            <a:off x="35861054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7" name="Connecteur droit 4956"/>
          <xdr:cNvCxnSpPr/>
        </xdr:nvCxnSpPr>
        <xdr:spPr>
          <a:xfrm>
            <a:off x="3592315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8" name="Connecteur droit 4957"/>
          <xdr:cNvCxnSpPr/>
        </xdr:nvCxnSpPr>
        <xdr:spPr>
          <a:xfrm>
            <a:off x="3598526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9" name="Connecteur droit 4958"/>
          <xdr:cNvCxnSpPr/>
        </xdr:nvCxnSpPr>
        <xdr:spPr>
          <a:xfrm>
            <a:off x="36047363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0" name="Connecteur droit 4959"/>
          <xdr:cNvCxnSpPr/>
        </xdr:nvCxnSpPr>
        <xdr:spPr>
          <a:xfrm>
            <a:off x="36109464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1" name="Connecteur droit 4960"/>
          <xdr:cNvCxnSpPr/>
        </xdr:nvCxnSpPr>
        <xdr:spPr>
          <a:xfrm>
            <a:off x="36171569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2" name="Connecteur droit 4961"/>
          <xdr:cNvCxnSpPr/>
        </xdr:nvCxnSpPr>
        <xdr:spPr>
          <a:xfrm>
            <a:off x="3623367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3" name="Connecteur droit 4962"/>
          <xdr:cNvCxnSpPr/>
        </xdr:nvCxnSpPr>
        <xdr:spPr>
          <a:xfrm>
            <a:off x="36295775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4" name="Connecteur droit 4963"/>
          <xdr:cNvCxnSpPr/>
        </xdr:nvCxnSpPr>
        <xdr:spPr>
          <a:xfrm>
            <a:off x="36357877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5" name="Connecteur droit 4964"/>
          <xdr:cNvCxnSpPr/>
        </xdr:nvCxnSpPr>
        <xdr:spPr>
          <a:xfrm>
            <a:off x="36419982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6" name="Connecteur droit 4965"/>
          <xdr:cNvCxnSpPr/>
        </xdr:nvCxnSpPr>
        <xdr:spPr>
          <a:xfrm>
            <a:off x="36482083" y="5476875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7" name="Connecteur droit 4966"/>
          <xdr:cNvCxnSpPr/>
        </xdr:nvCxnSpPr>
        <xdr:spPr>
          <a:xfrm>
            <a:off x="36544188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8" name="Connecteur droit 4967"/>
          <xdr:cNvCxnSpPr/>
        </xdr:nvCxnSpPr>
        <xdr:spPr>
          <a:xfrm>
            <a:off x="36606290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9" name="Connecteur droit 4968"/>
          <xdr:cNvCxnSpPr/>
        </xdr:nvCxnSpPr>
        <xdr:spPr>
          <a:xfrm>
            <a:off x="36668391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0" name="Connecteur droit 4969"/>
          <xdr:cNvCxnSpPr/>
        </xdr:nvCxnSpPr>
        <xdr:spPr>
          <a:xfrm>
            <a:off x="36730496" y="5476875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1" name="Connecteur droit 4970"/>
          <xdr:cNvCxnSpPr/>
        </xdr:nvCxnSpPr>
        <xdr:spPr>
          <a:xfrm>
            <a:off x="36792598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2" name="Connecteur droit 4971"/>
          <xdr:cNvCxnSpPr/>
        </xdr:nvCxnSpPr>
        <xdr:spPr>
          <a:xfrm>
            <a:off x="33749552" y="5476875"/>
            <a:ext cx="3043046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3" name="Connecteur droit 4972"/>
          <xdr:cNvCxnSpPr/>
        </xdr:nvCxnSpPr>
        <xdr:spPr>
          <a:xfrm>
            <a:off x="33749552" y="5476875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74" name="Rectangle 4973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8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975" name="Rectangle 4974"/>
          <xdr:cNvSpPr/>
        </xdr:nvSpPr>
        <xdr:spPr>
          <a:xfrm>
            <a:off x="33749552" y="5476875"/>
            <a:ext cx="304304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8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  <xdr:twoCellAnchor>
    <xdr:from>
      <xdr:col>41</xdr:col>
      <xdr:colOff>19050</xdr:colOff>
      <xdr:row>26</xdr:row>
      <xdr:rowOff>34290</xdr:rowOff>
    </xdr:from>
    <xdr:to>
      <xdr:col>41</xdr:col>
      <xdr:colOff>3057717</xdr:colOff>
      <xdr:row>26</xdr:row>
      <xdr:rowOff>140970</xdr:rowOff>
    </xdr:to>
    <xdr:grpSp>
      <xdr:nvGrpSpPr>
        <xdr:cNvPr id="4833" name="SprkR27C42Shape"/>
        <xdr:cNvGrpSpPr/>
      </xdr:nvGrpSpPr>
      <xdr:grpSpPr>
        <a:xfrm>
          <a:off x="35128200" y="5111115"/>
          <a:ext cx="3038667" cy="106680"/>
          <a:chOff x="33937575" y="5111115"/>
          <a:chExt cx="3038667" cy="106680"/>
        </a:xfrm>
      </xdr:grpSpPr>
      <xdr:cxnSp macro="">
        <xdr:nvCxnSpPr>
          <xdr:cNvPr id="28795" name="Connecteur droit 28794"/>
          <xdr:cNvCxnSpPr/>
        </xdr:nvCxnSpPr>
        <xdr:spPr>
          <a:xfrm>
            <a:off x="33937575" y="5164455"/>
            <a:ext cx="303866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96" name="Rectangle 28795"/>
          <xdr:cNvSpPr/>
        </xdr:nvSpPr>
        <xdr:spPr>
          <a:xfrm>
            <a:off x="35524802" y="5111115"/>
            <a:ext cx="6411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797" name="Connecteur droit 28796"/>
          <xdr:cNvCxnSpPr/>
        </xdr:nvCxnSpPr>
        <xdr:spPr>
          <a:xfrm>
            <a:off x="35914750" y="51111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8" name="Connecteur droit 28797"/>
          <xdr:cNvCxnSpPr/>
        </xdr:nvCxnSpPr>
        <xdr:spPr>
          <a:xfrm>
            <a:off x="36976242" y="514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9" name="Connecteur droit 28798"/>
          <xdr:cNvCxnSpPr/>
        </xdr:nvCxnSpPr>
        <xdr:spPr>
          <a:xfrm>
            <a:off x="33937575" y="51431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32" name="Connecteur droit 4831"/>
          <xdr:cNvCxnSpPr/>
        </xdr:nvCxnSpPr>
        <xdr:spPr>
          <a:xfrm>
            <a:off x="35784833" y="51324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3072234</xdr:colOff>
      <xdr:row>27</xdr:row>
      <xdr:rowOff>34290</xdr:rowOff>
    </xdr:from>
    <xdr:to>
      <xdr:col>41</xdr:col>
      <xdr:colOff>3124200</xdr:colOff>
      <xdr:row>27</xdr:row>
      <xdr:rowOff>140970</xdr:rowOff>
    </xdr:to>
    <xdr:grpSp>
      <xdr:nvGrpSpPr>
        <xdr:cNvPr id="4847" name="SprkR28C42Shape"/>
        <xdr:cNvGrpSpPr/>
      </xdr:nvGrpSpPr>
      <xdr:grpSpPr>
        <a:xfrm>
          <a:off x="38181384" y="5301615"/>
          <a:ext cx="51966" cy="106680"/>
          <a:chOff x="36990759" y="5301615"/>
          <a:chExt cx="51966" cy="106680"/>
        </a:xfrm>
      </xdr:grpSpPr>
      <xdr:cxnSp macro="">
        <xdr:nvCxnSpPr>
          <xdr:cNvPr id="4841" name="Connecteur droit 4840"/>
          <xdr:cNvCxnSpPr/>
        </xdr:nvCxnSpPr>
        <xdr:spPr>
          <a:xfrm>
            <a:off x="36990759" y="5354955"/>
            <a:ext cx="5196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42" name="Rectangle 4841"/>
          <xdr:cNvSpPr/>
        </xdr:nvSpPr>
        <xdr:spPr>
          <a:xfrm>
            <a:off x="37003022" y="5301615"/>
            <a:ext cx="3405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843" name="Connecteur droit 4842"/>
          <xdr:cNvCxnSpPr/>
        </xdr:nvCxnSpPr>
        <xdr:spPr>
          <a:xfrm>
            <a:off x="37025721" y="5301615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4" name="Connecteur droit 4843"/>
          <xdr:cNvCxnSpPr/>
        </xdr:nvCxnSpPr>
        <xdr:spPr>
          <a:xfrm>
            <a:off x="37042725" y="533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5" name="Connecteur droit 4844"/>
          <xdr:cNvCxnSpPr/>
        </xdr:nvCxnSpPr>
        <xdr:spPr>
          <a:xfrm>
            <a:off x="36990759" y="5333619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46" name="Connecteur droit 4845"/>
          <xdr:cNvCxnSpPr/>
        </xdr:nvCxnSpPr>
        <xdr:spPr>
          <a:xfrm>
            <a:off x="37020205" y="5322951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19050</xdr:colOff>
      <xdr:row>18</xdr:row>
      <xdr:rowOff>34290</xdr:rowOff>
    </xdr:from>
    <xdr:to>
      <xdr:col>37</xdr:col>
      <xdr:colOff>742950</xdr:colOff>
      <xdr:row>18</xdr:row>
      <xdr:rowOff>140970</xdr:rowOff>
    </xdr:to>
    <xdr:grpSp>
      <xdr:nvGrpSpPr>
        <xdr:cNvPr id="2788" name="SprkR19C38Shape"/>
        <xdr:cNvGrpSpPr/>
      </xdr:nvGrpSpPr>
      <xdr:grpSpPr>
        <a:xfrm>
          <a:off x="32365950" y="4758690"/>
          <a:ext cx="723900" cy="106680"/>
          <a:chOff x="28213050" y="3463290"/>
          <a:chExt cx="723900" cy="106680"/>
        </a:xfrm>
      </xdr:grpSpPr>
      <xdr:cxnSp macro="">
        <xdr:nvCxnSpPr>
          <xdr:cNvPr id="2782" name="Connecteur droit 2781"/>
          <xdr:cNvCxnSpPr/>
        </xdr:nvCxnSpPr>
        <xdr:spPr>
          <a:xfrm>
            <a:off x="28213050" y="3516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83" name="Rectangle 2782"/>
          <xdr:cNvSpPr/>
        </xdr:nvSpPr>
        <xdr:spPr>
          <a:xfrm>
            <a:off x="28432795" y="3463290"/>
            <a:ext cx="42064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84" name="Connecteur droit 2783"/>
          <xdr:cNvCxnSpPr/>
        </xdr:nvCxnSpPr>
        <xdr:spPr>
          <a:xfrm>
            <a:off x="28696878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5" name="Connecteur droit 2784"/>
          <xdr:cNvCxnSpPr/>
        </xdr:nvCxnSpPr>
        <xdr:spPr>
          <a:xfrm>
            <a:off x="289369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6" name="Connecteur droit 2785"/>
          <xdr:cNvCxnSpPr/>
        </xdr:nvCxnSpPr>
        <xdr:spPr>
          <a:xfrm>
            <a:off x="282130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87" name="Connecteur droit 2786"/>
          <xdr:cNvCxnSpPr/>
        </xdr:nvCxnSpPr>
        <xdr:spPr>
          <a:xfrm>
            <a:off x="28632361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14</xdr:row>
      <xdr:rowOff>34290</xdr:rowOff>
    </xdr:from>
    <xdr:to>
      <xdr:col>37</xdr:col>
      <xdr:colOff>742950</xdr:colOff>
      <xdr:row>14</xdr:row>
      <xdr:rowOff>140970</xdr:rowOff>
    </xdr:to>
    <xdr:grpSp>
      <xdr:nvGrpSpPr>
        <xdr:cNvPr id="2795" name="SprkR15C38Shape"/>
        <xdr:cNvGrpSpPr/>
      </xdr:nvGrpSpPr>
      <xdr:grpSpPr>
        <a:xfrm>
          <a:off x="32365950" y="3691890"/>
          <a:ext cx="723900" cy="106680"/>
          <a:chOff x="28213050" y="2701290"/>
          <a:chExt cx="723900" cy="106680"/>
        </a:xfrm>
      </xdr:grpSpPr>
      <xdr:cxnSp macro="">
        <xdr:nvCxnSpPr>
          <xdr:cNvPr id="2789" name="Connecteur droit 2788"/>
          <xdr:cNvCxnSpPr/>
        </xdr:nvCxnSpPr>
        <xdr:spPr>
          <a:xfrm>
            <a:off x="28213050" y="2754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90" name="Rectangle 2789"/>
          <xdr:cNvSpPr/>
        </xdr:nvSpPr>
        <xdr:spPr>
          <a:xfrm>
            <a:off x="28342118" y="2701290"/>
            <a:ext cx="1785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791" name="Connecteur droit 2790"/>
          <xdr:cNvCxnSpPr/>
        </xdr:nvCxnSpPr>
        <xdr:spPr>
          <a:xfrm>
            <a:off x="28393172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2" name="Connecteur droit 2791"/>
          <xdr:cNvCxnSpPr/>
        </xdr:nvCxnSpPr>
        <xdr:spPr>
          <a:xfrm>
            <a:off x="289369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3" name="Connecteur droit 2792"/>
          <xdr:cNvCxnSpPr/>
        </xdr:nvCxnSpPr>
        <xdr:spPr>
          <a:xfrm>
            <a:off x="282130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4" name="Connecteur droit 2793"/>
          <xdr:cNvCxnSpPr/>
        </xdr:nvCxnSpPr>
        <xdr:spPr>
          <a:xfrm>
            <a:off x="28470765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12</xdr:row>
      <xdr:rowOff>0</xdr:rowOff>
    </xdr:from>
    <xdr:to>
      <xdr:col>34</xdr:col>
      <xdr:colOff>735710</xdr:colOff>
      <xdr:row>12</xdr:row>
      <xdr:rowOff>171450</xdr:rowOff>
    </xdr:to>
    <xdr:grpSp>
      <xdr:nvGrpSpPr>
        <xdr:cNvPr id="2852" name="SprkR13C35Shape"/>
        <xdr:cNvGrpSpPr/>
      </xdr:nvGrpSpPr>
      <xdr:grpSpPr>
        <a:xfrm>
          <a:off x="30190602" y="3124200"/>
          <a:ext cx="709422" cy="171450"/>
          <a:chOff x="25934288" y="2286000"/>
          <a:chExt cx="709422" cy="171450"/>
        </a:xfrm>
      </xdr:grpSpPr>
      <xdr:cxnSp macro="">
        <xdr:nvCxnSpPr>
          <xdr:cNvPr id="2796" name="Connecteur droit 2795"/>
          <xdr:cNvCxnSpPr/>
        </xdr:nvCxnSpPr>
        <xdr:spPr>
          <a:xfrm>
            <a:off x="259342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7" name="Connecteur droit 2796"/>
          <xdr:cNvCxnSpPr/>
        </xdr:nvCxnSpPr>
        <xdr:spPr>
          <a:xfrm>
            <a:off x="259487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8" name="Connecteur droit 2797"/>
          <xdr:cNvCxnSpPr/>
        </xdr:nvCxnSpPr>
        <xdr:spPr>
          <a:xfrm>
            <a:off x="2596324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99" name="Connecteur droit 2798"/>
          <xdr:cNvCxnSpPr/>
        </xdr:nvCxnSpPr>
        <xdr:spPr>
          <a:xfrm>
            <a:off x="25977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0" name="Connecteur droit 2799"/>
          <xdr:cNvCxnSpPr/>
        </xdr:nvCxnSpPr>
        <xdr:spPr>
          <a:xfrm>
            <a:off x="2599220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1" name="Connecteur droit 2800"/>
          <xdr:cNvCxnSpPr/>
        </xdr:nvCxnSpPr>
        <xdr:spPr>
          <a:xfrm>
            <a:off x="260066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2" name="Connecteur droit 2801"/>
          <xdr:cNvCxnSpPr/>
        </xdr:nvCxnSpPr>
        <xdr:spPr>
          <a:xfrm>
            <a:off x="26021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3" name="Connecteur droit 2802"/>
          <xdr:cNvCxnSpPr/>
        </xdr:nvCxnSpPr>
        <xdr:spPr>
          <a:xfrm>
            <a:off x="2603563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4" name="Connecteur droit 2803"/>
          <xdr:cNvCxnSpPr/>
        </xdr:nvCxnSpPr>
        <xdr:spPr>
          <a:xfrm>
            <a:off x="260501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5" name="Connecteur droit 2804"/>
          <xdr:cNvCxnSpPr/>
        </xdr:nvCxnSpPr>
        <xdr:spPr>
          <a:xfrm>
            <a:off x="2606459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6" name="Connecteur droit 2805"/>
          <xdr:cNvCxnSpPr/>
        </xdr:nvCxnSpPr>
        <xdr:spPr>
          <a:xfrm>
            <a:off x="260790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7" name="Connecteur droit 2806"/>
          <xdr:cNvCxnSpPr/>
        </xdr:nvCxnSpPr>
        <xdr:spPr>
          <a:xfrm>
            <a:off x="260935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8" name="Connecteur droit 2807"/>
          <xdr:cNvCxnSpPr/>
        </xdr:nvCxnSpPr>
        <xdr:spPr>
          <a:xfrm>
            <a:off x="261080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09" name="Connecteur droit 2808"/>
          <xdr:cNvCxnSpPr/>
        </xdr:nvCxnSpPr>
        <xdr:spPr>
          <a:xfrm>
            <a:off x="261225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0" name="Connecteur droit 2809"/>
          <xdr:cNvCxnSpPr/>
        </xdr:nvCxnSpPr>
        <xdr:spPr>
          <a:xfrm>
            <a:off x="261369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1" name="Connecteur droit 2810"/>
          <xdr:cNvCxnSpPr/>
        </xdr:nvCxnSpPr>
        <xdr:spPr>
          <a:xfrm>
            <a:off x="261514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2" name="Connecteur droit 2811"/>
          <xdr:cNvCxnSpPr/>
        </xdr:nvCxnSpPr>
        <xdr:spPr>
          <a:xfrm>
            <a:off x="261659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3" name="Connecteur droit 2812"/>
          <xdr:cNvCxnSpPr/>
        </xdr:nvCxnSpPr>
        <xdr:spPr>
          <a:xfrm>
            <a:off x="2618041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4" name="Connecteur droit 2813"/>
          <xdr:cNvCxnSpPr/>
        </xdr:nvCxnSpPr>
        <xdr:spPr>
          <a:xfrm>
            <a:off x="261948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5" name="Connecteur droit 2814"/>
          <xdr:cNvCxnSpPr/>
        </xdr:nvCxnSpPr>
        <xdr:spPr>
          <a:xfrm>
            <a:off x="2620937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6" name="Connecteur droit 2815"/>
          <xdr:cNvCxnSpPr/>
        </xdr:nvCxnSpPr>
        <xdr:spPr>
          <a:xfrm>
            <a:off x="262238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7" name="Connecteur droit 2816"/>
          <xdr:cNvCxnSpPr/>
        </xdr:nvCxnSpPr>
        <xdr:spPr>
          <a:xfrm>
            <a:off x="262383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8" name="Connecteur droit 2817"/>
          <xdr:cNvCxnSpPr/>
        </xdr:nvCxnSpPr>
        <xdr:spPr>
          <a:xfrm>
            <a:off x="262528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19" name="Connecteur droit 2818"/>
          <xdr:cNvCxnSpPr/>
        </xdr:nvCxnSpPr>
        <xdr:spPr>
          <a:xfrm>
            <a:off x="262672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0" name="Connecteur droit 2819"/>
          <xdr:cNvCxnSpPr/>
        </xdr:nvCxnSpPr>
        <xdr:spPr>
          <a:xfrm>
            <a:off x="2628176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1" name="Connecteur droit 2820"/>
          <xdr:cNvCxnSpPr/>
        </xdr:nvCxnSpPr>
        <xdr:spPr>
          <a:xfrm>
            <a:off x="262962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2" name="Connecteur droit 2821"/>
          <xdr:cNvCxnSpPr/>
        </xdr:nvCxnSpPr>
        <xdr:spPr>
          <a:xfrm>
            <a:off x="263107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3" name="Connecteur droit 2822"/>
          <xdr:cNvCxnSpPr/>
        </xdr:nvCxnSpPr>
        <xdr:spPr>
          <a:xfrm>
            <a:off x="263251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4" name="Connecteur droit 2823"/>
          <xdr:cNvCxnSpPr/>
        </xdr:nvCxnSpPr>
        <xdr:spPr>
          <a:xfrm>
            <a:off x="263396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5" name="Connecteur droit 2824"/>
          <xdr:cNvCxnSpPr/>
        </xdr:nvCxnSpPr>
        <xdr:spPr>
          <a:xfrm>
            <a:off x="2635415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6" name="Connecteur droit 2825"/>
          <xdr:cNvCxnSpPr/>
        </xdr:nvCxnSpPr>
        <xdr:spPr>
          <a:xfrm>
            <a:off x="263686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7" name="Connecteur droit 2826"/>
          <xdr:cNvCxnSpPr/>
        </xdr:nvCxnSpPr>
        <xdr:spPr>
          <a:xfrm>
            <a:off x="263831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8" name="Connecteur droit 2827"/>
          <xdr:cNvCxnSpPr/>
        </xdr:nvCxnSpPr>
        <xdr:spPr>
          <a:xfrm>
            <a:off x="2639758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29" name="Connecteur droit 2828"/>
          <xdr:cNvCxnSpPr/>
        </xdr:nvCxnSpPr>
        <xdr:spPr>
          <a:xfrm>
            <a:off x="264120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0" name="Connecteur droit 2829"/>
          <xdr:cNvCxnSpPr/>
        </xdr:nvCxnSpPr>
        <xdr:spPr>
          <a:xfrm>
            <a:off x="2642654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1" name="Connecteur droit 2830"/>
          <xdr:cNvCxnSpPr/>
        </xdr:nvCxnSpPr>
        <xdr:spPr>
          <a:xfrm>
            <a:off x="264410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2" name="Connecteur droit 2831"/>
          <xdr:cNvCxnSpPr/>
        </xdr:nvCxnSpPr>
        <xdr:spPr>
          <a:xfrm>
            <a:off x="26455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3" name="Connecteur droit 2832"/>
          <xdr:cNvCxnSpPr/>
        </xdr:nvCxnSpPr>
        <xdr:spPr>
          <a:xfrm>
            <a:off x="264699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4" name="Connecteur droit 2833"/>
          <xdr:cNvCxnSpPr/>
        </xdr:nvCxnSpPr>
        <xdr:spPr>
          <a:xfrm>
            <a:off x="264844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5" name="Connecteur droit 2834"/>
          <xdr:cNvCxnSpPr/>
        </xdr:nvCxnSpPr>
        <xdr:spPr>
          <a:xfrm>
            <a:off x="2649893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6" name="Connecteur droit 2835"/>
          <xdr:cNvCxnSpPr/>
        </xdr:nvCxnSpPr>
        <xdr:spPr>
          <a:xfrm>
            <a:off x="265134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7" name="Connecteur droit 2836"/>
          <xdr:cNvCxnSpPr/>
        </xdr:nvCxnSpPr>
        <xdr:spPr>
          <a:xfrm>
            <a:off x="265278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8" name="Connecteur droit 2837"/>
          <xdr:cNvCxnSpPr/>
        </xdr:nvCxnSpPr>
        <xdr:spPr>
          <a:xfrm>
            <a:off x="265423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39" name="Connecteur droit 2838"/>
          <xdr:cNvCxnSpPr/>
        </xdr:nvCxnSpPr>
        <xdr:spPr>
          <a:xfrm>
            <a:off x="265568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0" name="Connecteur droit 2839"/>
          <xdr:cNvCxnSpPr/>
        </xdr:nvCxnSpPr>
        <xdr:spPr>
          <a:xfrm>
            <a:off x="2657132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1" name="Connecteur droit 2840"/>
          <xdr:cNvCxnSpPr/>
        </xdr:nvCxnSpPr>
        <xdr:spPr>
          <a:xfrm>
            <a:off x="265858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2" name="Connecteur droit 2841"/>
          <xdr:cNvCxnSpPr/>
        </xdr:nvCxnSpPr>
        <xdr:spPr>
          <a:xfrm>
            <a:off x="266002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3" name="Connecteur droit 2842"/>
          <xdr:cNvCxnSpPr/>
        </xdr:nvCxnSpPr>
        <xdr:spPr>
          <a:xfrm>
            <a:off x="266147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4" name="Connecteur droit 2843"/>
          <xdr:cNvCxnSpPr/>
        </xdr:nvCxnSpPr>
        <xdr:spPr>
          <a:xfrm>
            <a:off x="266292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5" name="Connecteur droit 2844"/>
          <xdr:cNvCxnSpPr/>
        </xdr:nvCxnSpPr>
        <xdr:spPr>
          <a:xfrm>
            <a:off x="2664371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6" name="Connecteur droit 2845"/>
          <xdr:cNvCxnSpPr/>
        </xdr:nvCxnSpPr>
        <xdr:spPr>
          <a:xfrm>
            <a:off x="25934288" y="2305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47" name="Connecteur droit 2846"/>
          <xdr:cNvCxnSpPr/>
        </xdr:nvCxnSpPr>
        <xdr:spPr>
          <a:xfrm>
            <a:off x="25934288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48" name="Rectangle 2847"/>
          <xdr:cNvSpPr/>
        </xdr:nvSpPr>
        <xdr:spPr>
          <a:xfrm>
            <a:off x="25934288" y="2305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2849" name="Rectangle 2848"/>
          <xdr:cNvSpPr/>
        </xdr:nvSpPr>
        <xdr:spPr>
          <a:xfrm>
            <a:off x="25934288" y="2305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  <xdr:cxnSp macro="">
        <xdr:nvCxnSpPr>
          <xdr:cNvPr id="2850" name="Connecteur droit 2849"/>
          <xdr:cNvCxnSpPr/>
        </xdr:nvCxnSpPr>
        <xdr:spPr>
          <a:xfrm>
            <a:off x="26281760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1" name="Rectangle 2850"/>
          <xdr:cNvSpPr/>
        </xdr:nvSpPr>
        <xdr:spPr>
          <a:xfrm>
            <a:off x="25934288" y="2305050"/>
            <a:ext cx="341885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1,017</a:t>
            </a:r>
          </a:p>
        </xdr:txBody>
      </xdr:sp>
    </xdr:grpSp>
    <xdr:clientData/>
  </xdr:twoCellAnchor>
  <xdr:twoCellAnchor>
    <xdr:from>
      <xdr:col>37</xdr:col>
      <xdr:colOff>19050</xdr:colOff>
      <xdr:row>8</xdr:row>
      <xdr:rowOff>34290</xdr:rowOff>
    </xdr:from>
    <xdr:to>
      <xdr:col>37</xdr:col>
      <xdr:colOff>742950</xdr:colOff>
      <xdr:row>8</xdr:row>
      <xdr:rowOff>140970</xdr:rowOff>
    </xdr:to>
    <xdr:grpSp>
      <xdr:nvGrpSpPr>
        <xdr:cNvPr id="2859" name="SprkR9C38Shape"/>
        <xdr:cNvGrpSpPr/>
      </xdr:nvGrpSpPr>
      <xdr:grpSpPr>
        <a:xfrm>
          <a:off x="32365950" y="2091690"/>
          <a:ext cx="723900" cy="106680"/>
          <a:chOff x="28213050" y="1558290"/>
          <a:chExt cx="723900" cy="106680"/>
        </a:xfrm>
      </xdr:grpSpPr>
      <xdr:cxnSp macro="">
        <xdr:nvCxnSpPr>
          <xdr:cNvPr id="2853" name="Connecteur droit 2852"/>
          <xdr:cNvCxnSpPr/>
        </xdr:nvCxnSpPr>
        <xdr:spPr>
          <a:xfrm>
            <a:off x="28213050" y="1611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54" name="Rectangle 2853"/>
          <xdr:cNvSpPr/>
        </xdr:nvSpPr>
        <xdr:spPr>
          <a:xfrm>
            <a:off x="28445154" y="1558290"/>
            <a:ext cx="40760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55" name="Connecteur droit 2854"/>
          <xdr:cNvCxnSpPr/>
        </xdr:nvCxnSpPr>
        <xdr:spPr>
          <a:xfrm>
            <a:off x="28705253" y="1558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6" name="Connecteur droit 2855"/>
          <xdr:cNvCxnSpPr/>
        </xdr:nvCxnSpPr>
        <xdr:spPr>
          <a:xfrm>
            <a:off x="289369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7" name="Connecteur droit 2856"/>
          <xdr:cNvCxnSpPr/>
        </xdr:nvCxnSpPr>
        <xdr:spPr>
          <a:xfrm>
            <a:off x="282130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58" name="Connecteur droit 2857"/>
          <xdr:cNvCxnSpPr/>
        </xdr:nvCxnSpPr>
        <xdr:spPr>
          <a:xfrm>
            <a:off x="28636813" y="1579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21</xdr:row>
      <xdr:rowOff>34290</xdr:rowOff>
    </xdr:from>
    <xdr:to>
      <xdr:col>37</xdr:col>
      <xdr:colOff>742950</xdr:colOff>
      <xdr:row>21</xdr:row>
      <xdr:rowOff>140970</xdr:rowOff>
    </xdr:to>
    <xdr:grpSp>
      <xdr:nvGrpSpPr>
        <xdr:cNvPr id="2873" name="SprkR22C38Shape"/>
        <xdr:cNvGrpSpPr/>
      </xdr:nvGrpSpPr>
      <xdr:grpSpPr>
        <a:xfrm>
          <a:off x="32365950" y="5558790"/>
          <a:ext cx="723900" cy="106680"/>
          <a:chOff x="28213050" y="4034790"/>
          <a:chExt cx="723900" cy="106680"/>
        </a:xfrm>
      </xdr:grpSpPr>
      <xdr:cxnSp macro="">
        <xdr:nvCxnSpPr>
          <xdr:cNvPr id="2867" name="Connecteur droit 2866"/>
          <xdr:cNvCxnSpPr/>
        </xdr:nvCxnSpPr>
        <xdr:spPr>
          <a:xfrm>
            <a:off x="28213050" y="4088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68" name="Rectangle 2867"/>
          <xdr:cNvSpPr/>
        </xdr:nvSpPr>
        <xdr:spPr>
          <a:xfrm>
            <a:off x="28383874" y="4034790"/>
            <a:ext cx="47436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69" name="Connecteur droit 2868"/>
          <xdr:cNvCxnSpPr/>
        </xdr:nvCxnSpPr>
        <xdr:spPr>
          <a:xfrm>
            <a:off x="28700062" y="4034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0" name="Connecteur droit 2869"/>
          <xdr:cNvCxnSpPr/>
        </xdr:nvCxnSpPr>
        <xdr:spPr>
          <a:xfrm>
            <a:off x="289369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1" name="Connecteur droit 2870"/>
          <xdr:cNvCxnSpPr/>
        </xdr:nvCxnSpPr>
        <xdr:spPr>
          <a:xfrm>
            <a:off x="282130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2" name="Connecteur droit 2871"/>
          <xdr:cNvCxnSpPr/>
        </xdr:nvCxnSpPr>
        <xdr:spPr>
          <a:xfrm>
            <a:off x="28623261" y="4056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11</xdr:row>
      <xdr:rowOff>34290</xdr:rowOff>
    </xdr:from>
    <xdr:to>
      <xdr:col>37</xdr:col>
      <xdr:colOff>742950</xdr:colOff>
      <xdr:row>11</xdr:row>
      <xdr:rowOff>140970</xdr:rowOff>
    </xdr:to>
    <xdr:grpSp>
      <xdr:nvGrpSpPr>
        <xdr:cNvPr id="2880" name="SprkR12C38Shape"/>
        <xdr:cNvGrpSpPr/>
      </xdr:nvGrpSpPr>
      <xdr:grpSpPr>
        <a:xfrm>
          <a:off x="32365950" y="2891790"/>
          <a:ext cx="723900" cy="106680"/>
          <a:chOff x="28213050" y="2129790"/>
          <a:chExt cx="723900" cy="106680"/>
        </a:xfrm>
      </xdr:grpSpPr>
      <xdr:cxnSp macro="">
        <xdr:nvCxnSpPr>
          <xdr:cNvPr id="2874" name="Connecteur droit 2873"/>
          <xdr:cNvCxnSpPr/>
        </xdr:nvCxnSpPr>
        <xdr:spPr>
          <a:xfrm>
            <a:off x="28213050" y="2183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875" name="Rectangle 2874"/>
          <xdr:cNvSpPr/>
        </xdr:nvSpPr>
        <xdr:spPr>
          <a:xfrm>
            <a:off x="28504133" y="2129790"/>
            <a:ext cx="18669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876" name="Connecteur droit 2875"/>
          <xdr:cNvCxnSpPr/>
        </xdr:nvCxnSpPr>
        <xdr:spPr>
          <a:xfrm>
            <a:off x="28635189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7" name="Connecteur droit 2876"/>
          <xdr:cNvCxnSpPr/>
        </xdr:nvCxnSpPr>
        <xdr:spPr>
          <a:xfrm>
            <a:off x="289369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8" name="Connecteur droit 2877"/>
          <xdr:cNvCxnSpPr/>
        </xdr:nvCxnSpPr>
        <xdr:spPr>
          <a:xfrm>
            <a:off x="282130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79" name="Connecteur droit 2878"/>
          <xdr:cNvCxnSpPr/>
        </xdr:nvCxnSpPr>
        <xdr:spPr>
          <a:xfrm>
            <a:off x="28598366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9</xdr:row>
      <xdr:rowOff>0</xdr:rowOff>
    </xdr:from>
    <xdr:to>
      <xdr:col>34</xdr:col>
      <xdr:colOff>735710</xdr:colOff>
      <xdr:row>9</xdr:row>
      <xdr:rowOff>171450</xdr:rowOff>
    </xdr:to>
    <xdr:grpSp>
      <xdr:nvGrpSpPr>
        <xdr:cNvPr id="2937" name="SprkR10C35Shape"/>
        <xdr:cNvGrpSpPr/>
      </xdr:nvGrpSpPr>
      <xdr:grpSpPr>
        <a:xfrm>
          <a:off x="30190602" y="2324100"/>
          <a:ext cx="709422" cy="171450"/>
          <a:chOff x="25934288" y="1714500"/>
          <a:chExt cx="709422" cy="171450"/>
        </a:xfrm>
      </xdr:grpSpPr>
      <xdr:cxnSp macro="">
        <xdr:nvCxnSpPr>
          <xdr:cNvPr id="2881" name="Connecteur droit 2880"/>
          <xdr:cNvCxnSpPr/>
        </xdr:nvCxnSpPr>
        <xdr:spPr>
          <a:xfrm>
            <a:off x="259342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2" name="Connecteur droit 2881"/>
          <xdr:cNvCxnSpPr/>
        </xdr:nvCxnSpPr>
        <xdr:spPr>
          <a:xfrm>
            <a:off x="259487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3" name="Connecteur droit 2882"/>
          <xdr:cNvCxnSpPr/>
        </xdr:nvCxnSpPr>
        <xdr:spPr>
          <a:xfrm>
            <a:off x="2596324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4" name="Connecteur droit 2883"/>
          <xdr:cNvCxnSpPr/>
        </xdr:nvCxnSpPr>
        <xdr:spPr>
          <a:xfrm>
            <a:off x="259777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5" name="Connecteur droit 2884"/>
          <xdr:cNvCxnSpPr/>
        </xdr:nvCxnSpPr>
        <xdr:spPr>
          <a:xfrm>
            <a:off x="2599220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6" name="Connecteur droit 2885"/>
          <xdr:cNvCxnSpPr/>
        </xdr:nvCxnSpPr>
        <xdr:spPr>
          <a:xfrm>
            <a:off x="260066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7" name="Connecteur droit 2886"/>
          <xdr:cNvCxnSpPr/>
        </xdr:nvCxnSpPr>
        <xdr:spPr>
          <a:xfrm>
            <a:off x="26021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8" name="Connecteur droit 2887"/>
          <xdr:cNvCxnSpPr/>
        </xdr:nvCxnSpPr>
        <xdr:spPr>
          <a:xfrm>
            <a:off x="2603563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89" name="Connecteur droit 2888"/>
          <xdr:cNvCxnSpPr/>
        </xdr:nvCxnSpPr>
        <xdr:spPr>
          <a:xfrm>
            <a:off x="260501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0" name="Connecteur droit 2889"/>
          <xdr:cNvCxnSpPr/>
        </xdr:nvCxnSpPr>
        <xdr:spPr>
          <a:xfrm>
            <a:off x="2606459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1" name="Connecteur droit 2890"/>
          <xdr:cNvCxnSpPr/>
        </xdr:nvCxnSpPr>
        <xdr:spPr>
          <a:xfrm>
            <a:off x="260790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2" name="Connecteur droit 2891"/>
          <xdr:cNvCxnSpPr/>
        </xdr:nvCxnSpPr>
        <xdr:spPr>
          <a:xfrm>
            <a:off x="260935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3" name="Connecteur droit 2892"/>
          <xdr:cNvCxnSpPr/>
        </xdr:nvCxnSpPr>
        <xdr:spPr>
          <a:xfrm>
            <a:off x="261080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4" name="Connecteur droit 2893"/>
          <xdr:cNvCxnSpPr/>
        </xdr:nvCxnSpPr>
        <xdr:spPr>
          <a:xfrm>
            <a:off x="261225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5" name="Connecteur droit 2894"/>
          <xdr:cNvCxnSpPr/>
        </xdr:nvCxnSpPr>
        <xdr:spPr>
          <a:xfrm>
            <a:off x="261369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6" name="Connecteur droit 2895"/>
          <xdr:cNvCxnSpPr/>
        </xdr:nvCxnSpPr>
        <xdr:spPr>
          <a:xfrm>
            <a:off x="261514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7" name="Connecteur droit 2896"/>
          <xdr:cNvCxnSpPr/>
        </xdr:nvCxnSpPr>
        <xdr:spPr>
          <a:xfrm>
            <a:off x="2616593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8" name="Connecteur droit 2897"/>
          <xdr:cNvCxnSpPr/>
        </xdr:nvCxnSpPr>
        <xdr:spPr>
          <a:xfrm>
            <a:off x="2618041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99" name="Connecteur droit 2898"/>
          <xdr:cNvCxnSpPr/>
        </xdr:nvCxnSpPr>
        <xdr:spPr>
          <a:xfrm>
            <a:off x="261948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0" name="Connecteur droit 2899"/>
          <xdr:cNvCxnSpPr/>
        </xdr:nvCxnSpPr>
        <xdr:spPr>
          <a:xfrm>
            <a:off x="2620937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1" name="Connecteur droit 2900"/>
          <xdr:cNvCxnSpPr/>
        </xdr:nvCxnSpPr>
        <xdr:spPr>
          <a:xfrm>
            <a:off x="262238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2" name="Connecteur droit 2901"/>
          <xdr:cNvCxnSpPr/>
        </xdr:nvCxnSpPr>
        <xdr:spPr>
          <a:xfrm>
            <a:off x="262383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3" name="Connecteur droit 2902"/>
          <xdr:cNvCxnSpPr/>
        </xdr:nvCxnSpPr>
        <xdr:spPr>
          <a:xfrm>
            <a:off x="262528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4" name="Connecteur droit 2903"/>
          <xdr:cNvCxnSpPr/>
        </xdr:nvCxnSpPr>
        <xdr:spPr>
          <a:xfrm>
            <a:off x="262672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5" name="Connecteur droit 2904"/>
          <xdr:cNvCxnSpPr/>
        </xdr:nvCxnSpPr>
        <xdr:spPr>
          <a:xfrm>
            <a:off x="2628176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6" name="Connecteur droit 2905"/>
          <xdr:cNvCxnSpPr/>
        </xdr:nvCxnSpPr>
        <xdr:spPr>
          <a:xfrm>
            <a:off x="262962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7" name="Connecteur droit 2906"/>
          <xdr:cNvCxnSpPr/>
        </xdr:nvCxnSpPr>
        <xdr:spPr>
          <a:xfrm>
            <a:off x="263107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8" name="Connecteur droit 2907"/>
          <xdr:cNvCxnSpPr/>
        </xdr:nvCxnSpPr>
        <xdr:spPr>
          <a:xfrm>
            <a:off x="263251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09" name="Connecteur droit 2908"/>
          <xdr:cNvCxnSpPr/>
        </xdr:nvCxnSpPr>
        <xdr:spPr>
          <a:xfrm>
            <a:off x="263396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0" name="Connecteur droit 2909"/>
          <xdr:cNvCxnSpPr/>
        </xdr:nvCxnSpPr>
        <xdr:spPr>
          <a:xfrm>
            <a:off x="2635415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1" name="Connecteur droit 2910"/>
          <xdr:cNvCxnSpPr/>
        </xdr:nvCxnSpPr>
        <xdr:spPr>
          <a:xfrm>
            <a:off x="263686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2" name="Connecteur droit 2911"/>
          <xdr:cNvCxnSpPr/>
        </xdr:nvCxnSpPr>
        <xdr:spPr>
          <a:xfrm>
            <a:off x="263831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3" name="Connecteur droit 2912"/>
          <xdr:cNvCxnSpPr/>
        </xdr:nvCxnSpPr>
        <xdr:spPr>
          <a:xfrm>
            <a:off x="2639758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4" name="Connecteur droit 2913"/>
          <xdr:cNvCxnSpPr/>
        </xdr:nvCxnSpPr>
        <xdr:spPr>
          <a:xfrm>
            <a:off x="264120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5" name="Connecteur droit 2914"/>
          <xdr:cNvCxnSpPr/>
        </xdr:nvCxnSpPr>
        <xdr:spPr>
          <a:xfrm>
            <a:off x="2642654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6" name="Connecteur droit 2915"/>
          <xdr:cNvCxnSpPr/>
        </xdr:nvCxnSpPr>
        <xdr:spPr>
          <a:xfrm>
            <a:off x="264410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7" name="Connecteur droit 2916"/>
          <xdr:cNvCxnSpPr/>
        </xdr:nvCxnSpPr>
        <xdr:spPr>
          <a:xfrm>
            <a:off x="264554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8" name="Connecteur droit 2917"/>
          <xdr:cNvCxnSpPr/>
        </xdr:nvCxnSpPr>
        <xdr:spPr>
          <a:xfrm>
            <a:off x="264699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19" name="Connecteur droit 2918"/>
          <xdr:cNvCxnSpPr/>
        </xdr:nvCxnSpPr>
        <xdr:spPr>
          <a:xfrm>
            <a:off x="264844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0" name="Connecteur droit 2919"/>
          <xdr:cNvCxnSpPr/>
        </xdr:nvCxnSpPr>
        <xdr:spPr>
          <a:xfrm>
            <a:off x="2649893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1" name="Connecteur droit 2920"/>
          <xdr:cNvCxnSpPr/>
        </xdr:nvCxnSpPr>
        <xdr:spPr>
          <a:xfrm>
            <a:off x="265134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2" name="Connecteur droit 2921"/>
          <xdr:cNvCxnSpPr/>
        </xdr:nvCxnSpPr>
        <xdr:spPr>
          <a:xfrm>
            <a:off x="265278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3" name="Connecteur droit 2922"/>
          <xdr:cNvCxnSpPr/>
        </xdr:nvCxnSpPr>
        <xdr:spPr>
          <a:xfrm>
            <a:off x="265423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4" name="Connecteur droit 2923"/>
          <xdr:cNvCxnSpPr/>
        </xdr:nvCxnSpPr>
        <xdr:spPr>
          <a:xfrm>
            <a:off x="265568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5" name="Connecteur droit 2924"/>
          <xdr:cNvCxnSpPr/>
        </xdr:nvCxnSpPr>
        <xdr:spPr>
          <a:xfrm>
            <a:off x="2657132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6" name="Connecteur droit 2925"/>
          <xdr:cNvCxnSpPr/>
        </xdr:nvCxnSpPr>
        <xdr:spPr>
          <a:xfrm>
            <a:off x="265858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7" name="Connecteur droit 2926"/>
          <xdr:cNvCxnSpPr/>
        </xdr:nvCxnSpPr>
        <xdr:spPr>
          <a:xfrm>
            <a:off x="266002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8" name="Connecteur droit 2927"/>
          <xdr:cNvCxnSpPr/>
        </xdr:nvCxnSpPr>
        <xdr:spPr>
          <a:xfrm>
            <a:off x="266147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29" name="Connecteur droit 2928"/>
          <xdr:cNvCxnSpPr/>
        </xdr:nvCxnSpPr>
        <xdr:spPr>
          <a:xfrm>
            <a:off x="266292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0" name="Connecteur droit 2929"/>
          <xdr:cNvCxnSpPr/>
        </xdr:nvCxnSpPr>
        <xdr:spPr>
          <a:xfrm>
            <a:off x="2664371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1" name="Connecteur droit 2930"/>
          <xdr:cNvCxnSpPr/>
        </xdr:nvCxnSpPr>
        <xdr:spPr>
          <a:xfrm>
            <a:off x="25934288" y="1733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32" name="Connecteur droit 2931"/>
          <xdr:cNvCxnSpPr/>
        </xdr:nvCxnSpPr>
        <xdr:spPr>
          <a:xfrm>
            <a:off x="25934288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3" name="Rectangle 2932"/>
          <xdr:cNvSpPr/>
        </xdr:nvSpPr>
        <xdr:spPr>
          <a:xfrm>
            <a:off x="25934288" y="1733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2934" name="Rectangle 2933"/>
          <xdr:cNvSpPr/>
        </xdr:nvSpPr>
        <xdr:spPr>
          <a:xfrm>
            <a:off x="25934288" y="1733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  <xdr:cxnSp macro="">
        <xdr:nvCxnSpPr>
          <xdr:cNvPr id="2935" name="Connecteur droit 2934"/>
          <xdr:cNvCxnSpPr/>
        </xdr:nvCxnSpPr>
        <xdr:spPr>
          <a:xfrm>
            <a:off x="26122502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6" name="Rectangle 2935"/>
          <xdr:cNvSpPr/>
        </xdr:nvSpPr>
        <xdr:spPr>
          <a:xfrm>
            <a:off x="26122502" y="1733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0,143</a:t>
            </a:r>
          </a:p>
        </xdr:txBody>
      </xdr:sp>
    </xdr:grpSp>
    <xdr:clientData/>
  </xdr:twoCellAnchor>
  <xdr:twoCellAnchor>
    <xdr:from>
      <xdr:col>34</xdr:col>
      <xdr:colOff>19050</xdr:colOff>
      <xdr:row>2</xdr:row>
      <xdr:rowOff>34290</xdr:rowOff>
    </xdr:from>
    <xdr:to>
      <xdr:col>34</xdr:col>
      <xdr:colOff>742950</xdr:colOff>
      <xdr:row>2</xdr:row>
      <xdr:rowOff>140970</xdr:rowOff>
    </xdr:to>
    <xdr:grpSp>
      <xdr:nvGrpSpPr>
        <xdr:cNvPr id="2944" name="SprkR3C35Shape"/>
        <xdr:cNvGrpSpPr/>
      </xdr:nvGrpSpPr>
      <xdr:grpSpPr>
        <a:xfrm>
          <a:off x="30183364" y="491490"/>
          <a:ext cx="723900" cy="106680"/>
          <a:chOff x="25927050" y="415290"/>
          <a:chExt cx="723900" cy="106680"/>
        </a:xfrm>
      </xdr:grpSpPr>
      <xdr:cxnSp macro="">
        <xdr:nvCxnSpPr>
          <xdr:cNvPr id="2938" name="Connecteur droit 2937"/>
          <xdr:cNvCxnSpPr/>
        </xdr:nvCxnSpPr>
        <xdr:spPr>
          <a:xfrm>
            <a:off x="25927050" y="468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39" name="Rectangle 2938"/>
          <xdr:cNvSpPr/>
        </xdr:nvSpPr>
        <xdr:spPr>
          <a:xfrm>
            <a:off x="26105507" y="415290"/>
            <a:ext cx="33955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2940" name="Connecteur droit 2939"/>
          <xdr:cNvCxnSpPr/>
        </xdr:nvCxnSpPr>
        <xdr:spPr>
          <a:xfrm>
            <a:off x="26282507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1" name="Connecteur droit 2940"/>
          <xdr:cNvCxnSpPr/>
        </xdr:nvCxnSpPr>
        <xdr:spPr>
          <a:xfrm>
            <a:off x="266509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2" name="Connecteur droit 2941"/>
          <xdr:cNvCxnSpPr/>
        </xdr:nvCxnSpPr>
        <xdr:spPr>
          <a:xfrm>
            <a:off x="259270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43" name="Connecteur droit 2942"/>
          <xdr:cNvCxnSpPr/>
        </xdr:nvCxnSpPr>
        <xdr:spPr>
          <a:xfrm>
            <a:off x="26274654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26290</xdr:colOff>
      <xdr:row>12</xdr:row>
      <xdr:rowOff>0</xdr:rowOff>
    </xdr:from>
    <xdr:to>
      <xdr:col>37</xdr:col>
      <xdr:colOff>735713</xdr:colOff>
      <xdr:row>12</xdr:row>
      <xdr:rowOff>171450</xdr:rowOff>
    </xdr:to>
    <xdr:grpSp>
      <xdr:nvGrpSpPr>
        <xdr:cNvPr id="3029" name="SprkR13C38Shape"/>
        <xdr:cNvGrpSpPr/>
      </xdr:nvGrpSpPr>
      <xdr:grpSpPr>
        <a:xfrm>
          <a:off x="32373190" y="3124200"/>
          <a:ext cx="709423" cy="171450"/>
          <a:chOff x="28220290" y="2286000"/>
          <a:chExt cx="709423" cy="171450"/>
        </a:xfrm>
      </xdr:grpSpPr>
      <xdr:cxnSp macro="">
        <xdr:nvCxnSpPr>
          <xdr:cNvPr id="2973" name="Connecteur droit 2972"/>
          <xdr:cNvCxnSpPr/>
        </xdr:nvCxnSpPr>
        <xdr:spPr>
          <a:xfrm>
            <a:off x="2822029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4" name="Connecteur droit 2973"/>
          <xdr:cNvCxnSpPr/>
        </xdr:nvCxnSpPr>
        <xdr:spPr>
          <a:xfrm>
            <a:off x="2823476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5" name="Connecteur droit 2974"/>
          <xdr:cNvCxnSpPr/>
        </xdr:nvCxnSpPr>
        <xdr:spPr>
          <a:xfrm>
            <a:off x="2824924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6" name="Connecteur droit 2975"/>
          <xdr:cNvCxnSpPr/>
        </xdr:nvCxnSpPr>
        <xdr:spPr>
          <a:xfrm>
            <a:off x="28263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7" name="Connecteur droit 2976"/>
          <xdr:cNvCxnSpPr/>
        </xdr:nvCxnSpPr>
        <xdr:spPr>
          <a:xfrm>
            <a:off x="2827820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8" name="Connecteur droit 2977"/>
          <xdr:cNvCxnSpPr/>
        </xdr:nvCxnSpPr>
        <xdr:spPr>
          <a:xfrm>
            <a:off x="2829267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79" name="Connecteur droit 2978"/>
          <xdr:cNvCxnSpPr/>
        </xdr:nvCxnSpPr>
        <xdr:spPr>
          <a:xfrm>
            <a:off x="2830715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0" name="Connecteur droit 2979"/>
          <xdr:cNvCxnSpPr/>
        </xdr:nvCxnSpPr>
        <xdr:spPr>
          <a:xfrm>
            <a:off x="2832163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1" name="Connecteur droit 2980"/>
          <xdr:cNvCxnSpPr/>
        </xdr:nvCxnSpPr>
        <xdr:spPr>
          <a:xfrm>
            <a:off x="2833611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2" name="Connecteur droit 2981"/>
          <xdr:cNvCxnSpPr/>
        </xdr:nvCxnSpPr>
        <xdr:spPr>
          <a:xfrm>
            <a:off x="2835059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3" name="Connecteur droit 2982"/>
          <xdr:cNvCxnSpPr/>
        </xdr:nvCxnSpPr>
        <xdr:spPr>
          <a:xfrm>
            <a:off x="2836506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4" name="Connecteur droit 2983"/>
          <xdr:cNvCxnSpPr/>
        </xdr:nvCxnSpPr>
        <xdr:spPr>
          <a:xfrm>
            <a:off x="283795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5" name="Connecteur droit 2984"/>
          <xdr:cNvCxnSpPr/>
        </xdr:nvCxnSpPr>
        <xdr:spPr>
          <a:xfrm>
            <a:off x="2839402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6" name="Connecteur droit 2985"/>
          <xdr:cNvCxnSpPr/>
        </xdr:nvCxnSpPr>
        <xdr:spPr>
          <a:xfrm>
            <a:off x="2840850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7" name="Connecteur droit 2986"/>
          <xdr:cNvCxnSpPr/>
        </xdr:nvCxnSpPr>
        <xdr:spPr>
          <a:xfrm>
            <a:off x="2842298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8" name="Connecteur droit 2987"/>
          <xdr:cNvCxnSpPr/>
        </xdr:nvCxnSpPr>
        <xdr:spPr>
          <a:xfrm>
            <a:off x="2843745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89" name="Connecteur droit 2988"/>
          <xdr:cNvCxnSpPr/>
        </xdr:nvCxnSpPr>
        <xdr:spPr>
          <a:xfrm>
            <a:off x="284519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0" name="Connecteur droit 2989"/>
          <xdr:cNvCxnSpPr/>
        </xdr:nvCxnSpPr>
        <xdr:spPr>
          <a:xfrm>
            <a:off x="2846641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1" name="Connecteur droit 2990"/>
          <xdr:cNvCxnSpPr/>
        </xdr:nvCxnSpPr>
        <xdr:spPr>
          <a:xfrm>
            <a:off x="2848089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2" name="Connecteur droit 2991"/>
          <xdr:cNvCxnSpPr/>
        </xdr:nvCxnSpPr>
        <xdr:spPr>
          <a:xfrm>
            <a:off x="2849537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3" name="Connecteur droit 2992"/>
          <xdr:cNvCxnSpPr/>
        </xdr:nvCxnSpPr>
        <xdr:spPr>
          <a:xfrm>
            <a:off x="2850985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4" name="Connecteur droit 2993"/>
          <xdr:cNvCxnSpPr/>
        </xdr:nvCxnSpPr>
        <xdr:spPr>
          <a:xfrm>
            <a:off x="2852432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5" name="Connecteur droit 2994"/>
          <xdr:cNvCxnSpPr/>
        </xdr:nvCxnSpPr>
        <xdr:spPr>
          <a:xfrm>
            <a:off x="2853880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6" name="Connecteur droit 2995"/>
          <xdr:cNvCxnSpPr/>
        </xdr:nvCxnSpPr>
        <xdr:spPr>
          <a:xfrm>
            <a:off x="2855328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7" name="Connecteur droit 2996"/>
          <xdr:cNvCxnSpPr/>
        </xdr:nvCxnSpPr>
        <xdr:spPr>
          <a:xfrm>
            <a:off x="2856776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8" name="Connecteur droit 2997"/>
          <xdr:cNvCxnSpPr/>
        </xdr:nvCxnSpPr>
        <xdr:spPr>
          <a:xfrm>
            <a:off x="2858224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99" name="Connecteur droit 2998"/>
          <xdr:cNvCxnSpPr/>
        </xdr:nvCxnSpPr>
        <xdr:spPr>
          <a:xfrm>
            <a:off x="2859671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0" name="Connecteur droit 2999"/>
          <xdr:cNvCxnSpPr/>
        </xdr:nvCxnSpPr>
        <xdr:spPr>
          <a:xfrm>
            <a:off x="2861119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1" name="Connecteur droit 3000"/>
          <xdr:cNvCxnSpPr/>
        </xdr:nvCxnSpPr>
        <xdr:spPr>
          <a:xfrm>
            <a:off x="286256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2" name="Connecteur droit 3001"/>
          <xdr:cNvCxnSpPr/>
        </xdr:nvCxnSpPr>
        <xdr:spPr>
          <a:xfrm>
            <a:off x="28640150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3" name="Connecteur droit 3002"/>
          <xdr:cNvCxnSpPr/>
        </xdr:nvCxnSpPr>
        <xdr:spPr>
          <a:xfrm>
            <a:off x="2865462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4" name="Connecteur droit 3003"/>
          <xdr:cNvCxnSpPr/>
        </xdr:nvCxnSpPr>
        <xdr:spPr>
          <a:xfrm>
            <a:off x="2866910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5" name="Connecteur droit 3004"/>
          <xdr:cNvCxnSpPr/>
        </xdr:nvCxnSpPr>
        <xdr:spPr>
          <a:xfrm>
            <a:off x="2868358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6" name="Connecteur droit 3005"/>
          <xdr:cNvCxnSpPr/>
        </xdr:nvCxnSpPr>
        <xdr:spPr>
          <a:xfrm>
            <a:off x="2869806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7" name="Connecteur droit 3006"/>
          <xdr:cNvCxnSpPr/>
        </xdr:nvCxnSpPr>
        <xdr:spPr>
          <a:xfrm>
            <a:off x="2871254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8" name="Connecteur droit 3007"/>
          <xdr:cNvCxnSpPr/>
        </xdr:nvCxnSpPr>
        <xdr:spPr>
          <a:xfrm>
            <a:off x="2872701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09" name="Connecteur droit 3008"/>
          <xdr:cNvCxnSpPr/>
        </xdr:nvCxnSpPr>
        <xdr:spPr>
          <a:xfrm>
            <a:off x="28741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0" name="Connecteur droit 3009"/>
          <xdr:cNvCxnSpPr/>
        </xdr:nvCxnSpPr>
        <xdr:spPr>
          <a:xfrm>
            <a:off x="28755975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1" name="Connecteur droit 3010"/>
          <xdr:cNvCxnSpPr/>
        </xdr:nvCxnSpPr>
        <xdr:spPr>
          <a:xfrm>
            <a:off x="28770452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2" name="Connecteur droit 3011"/>
          <xdr:cNvCxnSpPr/>
        </xdr:nvCxnSpPr>
        <xdr:spPr>
          <a:xfrm>
            <a:off x="2878493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3" name="Connecteur droit 3012"/>
          <xdr:cNvCxnSpPr/>
        </xdr:nvCxnSpPr>
        <xdr:spPr>
          <a:xfrm>
            <a:off x="2879940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4" name="Connecteur droit 3013"/>
          <xdr:cNvCxnSpPr/>
        </xdr:nvCxnSpPr>
        <xdr:spPr>
          <a:xfrm>
            <a:off x="288138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5" name="Connecteur droit 3014"/>
          <xdr:cNvCxnSpPr/>
        </xdr:nvCxnSpPr>
        <xdr:spPr>
          <a:xfrm>
            <a:off x="2882836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6" name="Connecteur droit 3015"/>
          <xdr:cNvCxnSpPr/>
        </xdr:nvCxnSpPr>
        <xdr:spPr>
          <a:xfrm>
            <a:off x="2884284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7" name="Connecteur droit 3016"/>
          <xdr:cNvCxnSpPr/>
        </xdr:nvCxnSpPr>
        <xdr:spPr>
          <a:xfrm>
            <a:off x="28857321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8" name="Connecteur droit 3017"/>
          <xdr:cNvCxnSpPr/>
        </xdr:nvCxnSpPr>
        <xdr:spPr>
          <a:xfrm>
            <a:off x="28871800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19" name="Connecteur droit 3018"/>
          <xdr:cNvCxnSpPr/>
        </xdr:nvCxnSpPr>
        <xdr:spPr>
          <a:xfrm>
            <a:off x="28886277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0" name="Connecteur droit 3019"/>
          <xdr:cNvCxnSpPr/>
        </xdr:nvCxnSpPr>
        <xdr:spPr>
          <a:xfrm>
            <a:off x="2890075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1" name="Connecteur droit 3020"/>
          <xdr:cNvCxnSpPr/>
        </xdr:nvCxnSpPr>
        <xdr:spPr>
          <a:xfrm>
            <a:off x="2891523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2" name="Connecteur droit 3021"/>
          <xdr:cNvCxnSpPr/>
        </xdr:nvCxnSpPr>
        <xdr:spPr>
          <a:xfrm>
            <a:off x="2892971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3" name="Connecteur droit 3022"/>
          <xdr:cNvCxnSpPr/>
        </xdr:nvCxnSpPr>
        <xdr:spPr>
          <a:xfrm>
            <a:off x="28220290" y="2305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24" name="Connecteur droit 3023"/>
          <xdr:cNvCxnSpPr/>
        </xdr:nvCxnSpPr>
        <xdr:spPr>
          <a:xfrm>
            <a:off x="28220290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5" name="Rectangle 3024"/>
          <xdr:cNvSpPr/>
        </xdr:nvSpPr>
        <xdr:spPr>
          <a:xfrm>
            <a:off x="28220290" y="2305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0,475</a:t>
            </a:r>
          </a:p>
        </xdr:txBody>
      </xdr:sp>
      <xdr:sp macro="" textlink="">
        <xdr:nvSpPr>
          <xdr:cNvPr id="3026" name="Rectangle 3025"/>
          <xdr:cNvSpPr/>
        </xdr:nvSpPr>
        <xdr:spPr>
          <a:xfrm>
            <a:off x="28220290" y="2305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0,829</a:t>
            </a:r>
          </a:p>
        </xdr:txBody>
      </xdr:sp>
      <xdr:cxnSp macro="">
        <xdr:nvCxnSpPr>
          <xdr:cNvPr id="3027" name="Connecteur droit 3026"/>
          <xdr:cNvCxnSpPr/>
        </xdr:nvCxnSpPr>
        <xdr:spPr>
          <a:xfrm>
            <a:off x="28596717" y="2286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28" name="Rectangle 3027"/>
          <xdr:cNvSpPr/>
        </xdr:nvSpPr>
        <xdr:spPr>
          <a:xfrm>
            <a:off x="28220290" y="2305050"/>
            <a:ext cx="37083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0,663</a:t>
            </a:r>
          </a:p>
        </xdr:txBody>
      </xdr:sp>
    </xdr:grpSp>
    <xdr:clientData/>
  </xdr:twoCellAnchor>
  <xdr:twoCellAnchor>
    <xdr:from>
      <xdr:col>34</xdr:col>
      <xdr:colOff>19050</xdr:colOff>
      <xdr:row>18</xdr:row>
      <xdr:rowOff>34290</xdr:rowOff>
    </xdr:from>
    <xdr:to>
      <xdr:col>34</xdr:col>
      <xdr:colOff>742950</xdr:colOff>
      <xdr:row>18</xdr:row>
      <xdr:rowOff>140970</xdr:rowOff>
    </xdr:to>
    <xdr:grpSp>
      <xdr:nvGrpSpPr>
        <xdr:cNvPr id="3043" name="SprkR19C35Shape"/>
        <xdr:cNvGrpSpPr/>
      </xdr:nvGrpSpPr>
      <xdr:grpSpPr>
        <a:xfrm>
          <a:off x="30183364" y="4758690"/>
          <a:ext cx="723900" cy="106680"/>
          <a:chOff x="25927050" y="3463290"/>
          <a:chExt cx="723900" cy="106680"/>
        </a:xfrm>
      </xdr:grpSpPr>
      <xdr:cxnSp macro="">
        <xdr:nvCxnSpPr>
          <xdr:cNvPr id="3037" name="Connecteur droit 3036"/>
          <xdr:cNvCxnSpPr/>
        </xdr:nvCxnSpPr>
        <xdr:spPr>
          <a:xfrm>
            <a:off x="25927050" y="3516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38" name="Rectangle 3037"/>
          <xdr:cNvSpPr/>
        </xdr:nvSpPr>
        <xdr:spPr>
          <a:xfrm>
            <a:off x="26100922" y="3463290"/>
            <a:ext cx="2020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39" name="Connecteur droit 3038"/>
          <xdr:cNvCxnSpPr/>
        </xdr:nvCxnSpPr>
        <xdr:spPr>
          <a:xfrm>
            <a:off x="26158565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0" name="Connecteur droit 3039"/>
          <xdr:cNvCxnSpPr/>
        </xdr:nvCxnSpPr>
        <xdr:spPr>
          <a:xfrm>
            <a:off x="266509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1" name="Connecteur droit 3040"/>
          <xdr:cNvCxnSpPr/>
        </xdr:nvCxnSpPr>
        <xdr:spPr>
          <a:xfrm>
            <a:off x="25927050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2" name="Connecteur droit 3041"/>
          <xdr:cNvCxnSpPr/>
        </xdr:nvCxnSpPr>
        <xdr:spPr>
          <a:xfrm>
            <a:off x="26208416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14</xdr:row>
      <xdr:rowOff>34290</xdr:rowOff>
    </xdr:from>
    <xdr:to>
      <xdr:col>34</xdr:col>
      <xdr:colOff>742950</xdr:colOff>
      <xdr:row>14</xdr:row>
      <xdr:rowOff>140970</xdr:rowOff>
    </xdr:to>
    <xdr:grpSp>
      <xdr:nvGrpSpPr>
        <xdr:cNvPr id="3050" name="SprkR15C35Shape"/>
        <xdr:cNvGrpSpPr/>
      </xdr:nvGrpSpPr>
      <xdr:grpSpPr>
        <a:xfrm>
          <a:off x="30183364" y="3691890"/>
          <a:ext cx="723900" cy="106680"/>
          <a:chOff x="25927050" y="2701290"/>
          <a:chExt cx="723900" cy="106680"/>
        </a:xfrm>
      </xdr:grpSpPr>
      <xdr:cxnSp macro="">
        <xdr:nvCxnSpPr>
          <xdr:cNvPr id="3044" name="Connecteur droit 3043"/>
          <xdr:cNvCxnSpPr/>
        </xdr:nvCxnSpPr>
        <xdr:spPr>
          <a:xfrm>
            <a:off x="25927050" y="2754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45" name="Rectangle 3044"/>
          <xdr:cNvSpPr/>
        </xdr:nvSpPr>
        <xdr:spPr>
          <a:xfrm>
            <a:off x="25972061" y="2701290"/>
            <a:ext cx="22870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46" name="Connecteur droit 3045"/>
          <xdr:cNvCxnSpPr/>
        </xdr:nvCxnSpPr>
        <xdr:spPr>
          <a:xfrm>
            <a:off x="26051095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7" name="Connecteur droit 3046"/>
          <xdr:cNvCxnSpPr/>
        </xdr:nvCxnSpPr>
        <xdr:spPr>
          <a:xfrm>
            <a:off x="266509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8" name="Connecteur droit 3047"/>
          <xdr:cNvCxnSpPr/>
        </xdr:nvCxnSpPr>
        <xdr:spPr>
          <a:xfrm>
            <a:off x="25927050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49" name="Connecteur droit 3048"/>
          <xdr:cNvCxnSpPr/>
        </xdr:nvCxnSpPr>
        <xdr:spPr>
          <a:xfrm>
            <a:off x="26123252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8</xdr:row>
      <xdr:rowOff>34290</xdr:rowOff>
    </xdr:from>
    <xdr:to>
      <xdr:col>34</xdr:col>
      <xdr:colOff>742950</xdr:colOff>
      <xdr:row>8</xdr:row>
      <xdr:rowOff>140970</xdr:rowOff>
    </xdr:to>
    <xdr:grpSp>
      <xdr:nvGrpSpPr>
        <xdr:cNvPr id="3057" name="SprkR9C35Shape"/>
        <xdr:cNvGrpSpPr/>
      </xdr:nvGrpSpPr>
      <xdr:grpSpPr>
        <a:xfrm>
          <a:off x="30183364" y="2091690"/>
          <a:ext cx="723900" cy="106680"/>
          <a:chOff x="25927050" y="1558290"/>
          <a:chExt cx="723900" cy="106680"/>
        </a:xfrm>
      </xdr:grpSpPr>
      <xdr:cxnSp macro="">
        <xdr:nvCxnSpPr>
          <xdr:cNvPr id="3051" name="Connecteur droit 3050"/>
          <xdr:cNvCxnSpPr/>
        </xdr:nvCxnSpPr>
        <xdr:spPr>
          <a:xfrm>
            <a:off x="25927050" y="1611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52" name="Rectangle 3051"/>
          <xdr:cNvSpPr/>
        </xdr:nvSpPr>
        <xdr:spPr>
          <a:xfrm>
            <a:off x="25993063" y="1558290"/>
            <a:ext cx="22062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53" name="Connecteur droit 3052"/>
          <xdr:cNvCxnSpPr/>
        </xdr:nvCxnSpPr>
        <xdr:spPr>
          <a:xfrm>
            <a:off x="26075835" y="1558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4" name="Connecteur droit 3053"/>
          <xdr:cNvCxnSpPr/>
        </xdr:nvCxnSpPr>
        <xdr:spPr>
          <a:xfrm>
            <a:off x="266509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5" name="Connecteur droit 3054"/>
          <xdr:cNvCxnSpPr/>
        </xdr:nvCxnSpPr>
        <xdr:spPr>
          <a:xfrm>
            <a:off x="25927050" y="1590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56" name="Connecteur droit 3055"/>
          <xdr:cNvCxnSpPr/>
        </xdr:nvCxnSpPr>
        <xdr:spPr>
          <a:xfrm>
            <a:off x="26128055" y="1579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37</xdr:col>
      <xdr:colOff>19050</xdr:colOff>
      <xdr:row>2</xdr:row>
      <xdr:rowOff>34290</xdr:rowOff>
    </xdr:from>
    <xdr:to>
      <xdr:col>37</xdr:col>
      <xdr:colOff>742950</xdr:colOff>
      <xdr:row>2</xdr:row>
      <xdr:rowOff>140970</xdr:rowOff>
    </xdr:to>
    <xdr:grpSp>
      <xdr:nvGrpSpPr>
        <xdr:cNvPr id="3071" name="SprkR3C38Shape"/>
        <xdr:cNvGrpSpPr/>
      </xdr:nvGrpSpPr>
      <xdr:grpSpPr>
        <a:xfrm>
          <a:off x="32365950" y="491490"/>
          <a:ext cx="723900" cy="106680"/>
          <a:chOff x="28213050" y="415290"/>
          <a:chExt cx="723900" cy="106680"/>
        </a:xfrm>
      </xdr:grpSpPr>
      <xdr:cxnSp macro="">
        <xdr:nvCxnSpPr>
          <xdr:cNvPr id="3065" name="Connecteur droit 3064"/>
          <xdr:cNvCxnSpPr/>
        </xdr:nvCxnSpPr>
        <xdr:spPr>
          <a:xfrm>
            <a:off x="28213050" y="4686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66" name="Rectangle 3065"/>
          <xdr:cNvSpPr/>
        </xdr:nvSpPr>
        <xdr:spPr>
          <a:xfrm>
            <a:off x="28270169" y="415290"/>
            <a:ext cx="129679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067" name="Connecteur droit 3066"/>
          <xdr:cNvCxnSpPr/>
        </xdr:nvCxnSpPr>
        <xdr:spPr>
          <a:xfrm>
            <a:off x="28338714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8" name="Connecteur droit 3067"/>
          <xdr:cNvCxnSpPr/>
        </xdr:nvCxnSpPr>
        <xdr:spPr>
          <a:xfrm>
            <a:off x="289369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69" name="Connecteur droit 3068"/>
          <xdr:cNvCxnSpPr/>
        </xdr:nvCxnSpPr>
        <xdr:spPr>
          <a:xfrm>
            <a:off x="28213050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0" name="Connecteur droit 3069"/>
          <xdr:cNvCxnSpPr/>
        </xdr:nvCxnSpPr>
        <xdr:spPr>
          <a:xfrm>
            <a:off x="28415828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15</xdr:row>
      <xdr:rowOff>0</xdr:rowOff>
    </xdr:from>
    <xdr:to>
      <xdr:col>34</xdr:col>
      <xdr:colOff>735710</xdr:colOff>
      <xdr:row>15</xdr:row>
      <xdr:rowOff>171450</xdr:rowOff>
    </xdr:to>
    <xdr:grpSp>
      <xdr:nvGrpSpPr>
        <xdr:cNvPr id="3128" name="SprkR16C35Shape"/>
        <xdr:cNvGrpSpPr/>
      </xdr:nvGrpSpPr>
      <xdr:grpSpPr>
        <a:xfrm>
          <a:off x="30190602" y="3924300"/>
          <a:ext cx="709422" cy="171450"/>
          <a:chOff x="25934288" y="2857500"/>
          <a:chExt cx="709422" cy="171450"/>
        </a:xfrm>
      </xdr:grpSpPr>
      <xdr:cxnSp macro="">
        <xdr:nvCxnSpPr>
          <xdr:cNvPr id="3072" name="Connecteur droit 3071"/>
          <xdr:cNvCxnSpPr/>
        </xdr:nvCxnSpPr>
        <xdr:spPr>
          <a:xfrm>
            <a:off x="259342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3" name="Connecteur droit 3072"/>
          <xdr:cNvCxnSpPr/>
        </xdr:nvCxnSpPr>
        <xdr:spPr>
          <a:xfrm>
            <a:off x="259487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4" name="Connecteur droit 3073"/>
          <xdr:cNvCxnSpPr/>
        </xdr:nvCxnSpPr>
        <xdr:spPr>
          <a:xfrm>
            <a:off x="2596324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5" name="Connecteur droit 3074"/>
          <xdr:cNvCxnSpPr/>
        </xdr:nvCxnSpPr>
        <xdr:spPr>
          <a:xfrm>
            <a:off x="259777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6" name="Connecteur droit 3075"/>
          <xdr:cNvCxnSpPr/>
        </xdr:nvCxnSpPr>
        <xdr:spPr>
          <a:xfrm>
            <a:off x="2599220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7" name="Connecteur droit 3076"/>
          <xdr:cNvCxnSpPr/>
        </xdr:nvCxnSpPr>
        <xdr:spPr>
          <a:xfrm>
            <a:off x="260066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8" name="Connecteur droit 3077"/>
          <xdr:cNvCxnSpPr/>
        </xdr:nvCxnSpPr>
        <xdr:spPr>
          <a:xfrm>
            <a:off x="26021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79" name="Connecteur droit 3078"/>
          <xdr:cNvCxnSpPr/>
        </xdr:nvCxnSpPr>
        <xdr:spPr>
          <a:xfrm>
            <a:off x="2603563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0" name="Connecteur droit 3079"/>
          <xdr:cNvCxnSpPr/>
        </xdr:nvCxnSpPr>
        <xdr:spPr>
          <a:xfrm>
            <a:off x="260501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1" name="Connecteur droit 3080"/>
          <xdr:cNvCxnSpPr/>
        </xdr:nvCxnSpPr>
        <xdr:spPr>
          <a:xfrm>
            <a:off x="2606459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2" name="Connecteur droit 3081"/>
          <xdr:cNvCxnSpPr/>
        </xdr:nvCxnSpPr>
        <xdr:spPr>
          <a:xfrm>
            <a:off x="260790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3" name="Connecteur droit 3082"/>
          <xdr:cNvCxnSpPr/>
        </xdr:nvCxnSpPr>
        <xdr:spPr>
          <a:xfrm>
            <a:off x="260935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4" name="Connecteur droit 3083"/>
          <xdr:cNvCxnSpPr/>
        </xdr:nvCxnSpPr>
        <xdr:spPr>
          <a:xfrm>
            <a:off x="261080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5" name="Connecteur droit 3084"/>
          <xdr:cNvCxnSpPr/>
        </xdr:nvCxnSpPr>
        <xdr:spPr>
          <a:xfrm>
            <a:off x="261225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6" name="Connecteur droit 3085"/>
          <xdr:cNvCxnSpPr/>
        </xdr:nvCxnSpPr>
        <xdr:spPr>
          <a:xfrm>
            <a:off x="261369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7" name="Connecteur droit 3086"/>
          <xdr:cNvCxnSpPr/>
        </xdr:nvCxnSpPr>
        <xdr:spPr>
          <a:xfrm>
            <a:off x="261514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8" name="Connecteur droit 3087"/>
          <xdr:cNvCxnSpPr/>
        </xdr:nvCxnSpPr>
        <xdr:spPr>
          <a:xfrm>
            <a:off x="2616593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89" name="Connecteur droit 3088"/>
          <xdr:cNvCxnSpPr/>
        </xdr:nvCxnSpPr>
        <xdr:spPr>
          <a:xfrm>
            <a:off x="2618041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0" name="Connecteur droit 3089"/>
          <xdr:cNvCxnSpPr/>
        </xdr:nvCxnSpPr>
        <xdr:spPr>
          <a:xfrm>
            <a:off x="261948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1" name="Connecteur droit 3090"/>
          <xdr:cNvCxnSpPr/>
        </xdr:nvCxnSpPr>
        <xdr:spPr>
          <a:xfrm>
            <a:off x="2620937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2" name="Connecteur droit 3091"/>
          <xdr:cNvCxnSpPr/>
        </xdr:nvCxnSpPr>
        <xdr:spPr>
          <a:xfrm>
            <a:off x="262238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3" name="Connecteur droit 3092"/>
          <xdr:cNvCxnSpPr/>
        </xdr:nvCxnSpPr>
        <xdr:spPr>
          <a:xfrm>
            <a:off x="262383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4" name="Connecteur droit 3093"/>
          <xdr:cNvCxnSpPr/>
        </xdr:nvCxnSpPr>
        <xdr:spPr>
          <a:xfrm>
            <a:off x="262528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5" name="Connecteur droit 3094"/>
          <xdr:cNvCxnSpPr/>
        </xdr:nvCxnSpPr>
        <xdr:spPr>
          <a:xfrm>
            <a:off x="262672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6" name="Connecteur droit 3095"/>
          <xdr:cNvCxnSpPr/>
        </xdr:nvCxnSpPr>
        <xdr:spPr>
          <a:xfrm>
            <a:off x="2628176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7" name="Connecteur droit 3096"/>
          <xdr:cNvCxnSpPr/>
        </xdr:nvCxnSpPr>
        <xdr:spPr>
          <a:xfrm>
            <a:off x="262962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8" name="Connecteur droit 3097"/>
          <xdr:cNvCxnSpPr/>
        </xdr:nvCxnSpPr>
        <xdr:spPr>
          <a:xfrm>
            <a:off x="263107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99" name="Connecteur droit 3098"/>
          <xdr:cNvCxnSpPr/>
        </xdr:nvCxnSpPr>
        <xdr:spPr>
          <a:xfrm>
            <a:off x="263251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0" name="Connecteur droit 3099"/>
          <xdr:cNvCxnSpPr/>
        </xdr:nvCxnSpPr>
        <xdr:spPr>
          <a:xfrm>
            <a:off x="263396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1" name="Connecteur droit 3100"/>
          <xdr:cNvCxnSpPr/>
        </xdr:nvCxnSpPr>
        <xdr:spPr>
          <a:xfrm>
            <a:off x="2635415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2" name="Connecteur droit 3101"/>
          <xdr:cNvCxnSpPr/>
        </xdr:nvCxnSpPr>
        <xdr:spPr>
          <a:xfrm>
            <a:off x="263686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3" name="Connecteur droit 3102"/>
          <xdr:cNvCxnSpPr/>
        </xdr:nvCxnSpPr>
        <xdr:spPr>
          <a:xfrm>
            <a:off x="263831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4" name="Connecteur droit 3103"/>
          <xdr:cNvCxnSpPr/>
        </xdr:nvCxnSpPr>
        <xdr:spPr>
          <a:xfrm>
            <a:off x="2639758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5" name="Connecteur droit 3104"/>
          <xdr:cNvCxnSpPr/>
        </xdr:nvCxnSpPr>
        <xdr:spPr>
          <a:xfrm>
            <a:off x="264120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6" name="Connecteur droit 3105"/>
          <xdr:cNvCxnSpPr/>
        </xdr:nvCxnSpPr>
        <xdr:spPr>
          <a:xfrm>
            <a:off x="2642654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7" name="Connecteur droit 3106"/>
          <xdr:cNvCxnSpPr/>
        </xdr:nvCxnSpPr>
        <xdr:spPr>
          <a:xfrm>
            <a:off x="264410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8" name="Connecteur droit 3107"/>
          <xdr:cNvCxnSpPr/>
        </xdr:nvCxnSpPr>
        <xdr:spPr>
          <a:xfrm>
            <a:off x="264554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09" name="Connecteur droit 3108"/>
          <xdr:cNvCxnSpPr/>
        </xdr:nvCxnSpPr>
        <xdr:spPr>
          <a:xfrm>
            <a:off x="264699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0" name="Connecteur droit 3109"/>
          <xdr:cNvCxnSpPr/>
        </xdr:nvCxnSpPr>
        <xdr:spPr>
          <a:xfrm>
            <a:off x="264844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1" name="Connecteur droit 3110"/>
          <xdr:cNvCxnSpPr/>
        </xdr:nvCxnSpPr>
        <xdr:spPr>
          <a:xfrm>
            <a:off x="2649893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2" name="Connecteur droit 3111"/>
          <xdr:cNvCxnSpPr/>
        </xdr:nvCxnSpPr>
        <xdr:spPr>
          <a:xfrm>
            <a:off x="265134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3" name="Connecteur droit 3112"/>
          <xdr:cNvCxnSpPr/>
        </xdr:nvCxnSpPr>
        <xdr:spPr>
          <a:xfrm>
            <a:off x="265278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4" name="Connecteur droit 3113"/>
          <xdr:cNvCxnSpPr/>
        </xdr:nvCxnSpPr>
        <xdr:spPr>
          <a:xfrm>
            <a:off x="265423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5" name="Connecteur droit 3114"/>
          <xdr:cNvCxnSpPr/>
        </xdr:nvCxnSpPr>
        <xdr:spPr>
          <a:xfrm>
            <a:off x="265568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6" name="Connecteur droit 3115"/>
          <xdr:cNvCxnSpPr/>
        </xdr:nvCxnSpPr>
        <xdr:spPr>
          <a:xfrm>
            <a:off x="2657132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7" name="Connecteur droit 3116"/>
          <xdr:cNvCxnSpPr/>
        </xdr:nvCxnSpPr>
        <xdr:spPr>
          <a:xfrm>
            <a:off x="265858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8" name="Connecteur droit 3117"/>
          <xdr:cNvCxnSpPr/>
        </xdr:nvCxnSpPr>
        <xdr:spPr>
          <a:xfrm>
            <a:off x="266002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19" name="Connecteur droit 3118"/>
          <xdr:cNvCxnSpPr/>
        </xdr:nvCxnSpPr>
        <xdr:spPr>
          <a:xfrm>
            <a:off x="266147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0" name="Connecteur droit 3119"/>
          <xdr:cNvCxnSpPr/>
        </xdr:nvCxnSpPr>
        <xdr:spPr>
          <a:xfrm>
            <a:off x="266292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1" name="Connecteur droit 3120"/>
          <xdr:cNvCxnSpPr/>
        </xdr:nvCxnSpPr>
        <xdr:spPr>
          <a:xfrm>
            <a:off x="2664371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2" name="Connecteur droit 3121"/>
          <xdr:cNvCxnSpPr/>
        </xdr:nvCxnSpPr>
        <xdr:spPr>
          <a:xfrm>
            <a:off x="25934288" y="2876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23" name="Connecteur droit 3122"/>
          <xdr:cNvCxnSpPr/>
        </xdr:nvCxnSpPr>
        <xdr:spPr>
          <a:xfrm>
            <a:off x="25934288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4" name="Rectangle 3123"/>
          <xdr:cNvSpPr/>
        </xdr:nvSpPr>
        <xdr:spPr>
          <a:xfrm>
            <a:off x="25934288" y="2876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3125" name="Rectangle 3124"/>
          <xdr:cNvSpPr/>
        </xdr:nvSpPr>
        <xdr:spPr>
          <a:xfrm>
            <a:off x="25934288" y="2876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  <xdr:cxnSp macro="">
        <xdr:nvCxnSpPr>
          <xdr:cNvPr id="3126" name="Connecteur droit 3125"/>
          <xdr:cNvCxnSpPr/>
        </xdr:nvCxnSpPr>
        <xdr:spPr>
          <a:xfrm>
            <a:off x="26122502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27" name="Rectangle 3126"/>
          <xdr:cNvSpPr/>
        </xdr:nvSpPr>
        <xdr:spPr>
          <a:xfrm>
            <a:off x="26122502" y="2876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1,057</a:t>
            </a:r>
          </a:p>
        </xdr:txBody>
      </xdr:sp>
    </xdr:grpSp>
    <xdr:clientData/>
  </xdr:twoCellAnchor>
  <xdr:twoCellAnchor>
    <xdr:from>
      <xdr:col>37</xdr:col>
      <xdr:colOff>19050</xdr:colOff>
      <xdr:row>5</xdr:row>
      <xdr:rowOff>34290</xdr:rowOff>
    </xdr:from>
    <xdr:to>
      <xdr:col>37</xdr:col>
      <xdr:colOff>742950</xdr:colOff>
      <xdr:row>5</xdr:row>
      <xdr:rowOff>140970</xdr:rowOff>
    </xdr:to>
    <xdr:grpSp>
      <xdr:nvGrpSpPr>
        <xdr:cNvPr id="3135" name="SprkR6C38Shape"/>
        <xdr:cNvGrpSpPr/>
      </xdr:nvGrpSpPr>
      <xdr:grpSpPr>
        <a:xfrm>
          <a:off x="32365950" y="1291590"/>
          <a:ext cx="723900" cy="106680"/>
          <a:chOff x="28213050" y="986790"/>
          <a:chExt cx="723900" cy="106680"/>
        </a:xfrm>
      </xdr:grpSpPr>
      <xdr:cxnSp macro="">
        <xdr:nvCxnSpPr>
          <xdr:cNvPr id="3129" name="Connecteur droit 3128"/>
          <xdr:cNvCxnSpPr/>
        </xdr:nvCxnSpPr>
        <xdr:spPr>
          <a:xfrm>
            <a:off x="28213050" y="1040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0" name="Rectangle 3129"/>
          <xdr:cNvSpPr/>
        </xdr:nvSpPr>
        <xdr:spPr>
          <a:xfrm>
            <a:off x="28267124" y="986790"/>
            <a:ext cx="36133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31" name="Connecteur droit 3130"/>
          <xdr:cNvCxnSpPr/>
        </xdr:nvCxnSpPr>
        <xdr:spPr>
          <a:xfrm>
            <a:off x="28378789" y="98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2" name="Connecteur droit 3131"/>
          <xdr:cNvCxnSpPr/>
        </xdr:nvCxnSpPr>
        <xdr:spPr>
          <a:xfrm>
            <a:off x="289369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3" name="Connecteur droit 3132"/>
          <xdr:cNvCxnSpPr/>
        </xdr:nvCxnSpPr>
        <xdr:spPr>
          <a:xfrm>
            <a:off x="282130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4" name="Connecteur droit 3133"/>
          <xdr:cNvCxnSpPr/>
        </xdr:nvCxnSpPr>
        <xdr:spPr>
          <a:xfrm>
            <a:off x="28474860" y="100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21</xdr:row>
      <xdr:rowOff>34290</xdr:rowOff>
    </xdr:from>
    <xdr:to>
      <xdr:col>34</xdr:col>
      <xdr:colOff>742950</xdr:colOff>
      <xdr:row>21</xdr:row>
      <xdr:rowOff>140970</xdr:rowOff>
    </xdr:to>
    <xdr:grpSp>
      <xdr:nvGrpSpPr>
        <xdr:cNvPr id="3142" name="SprkR22C35Shape"/>
        <xdr:cNvGrpSpPr/>
      </xdr:nvGrpSpPr>
      <xdr:grpSpPr>
        <a:xfrm>
          <a:off x="30183364" y="5558790"/>
          <a:ext cx="723900" cy="106680"/>
          <a:chOff x="25927050" y="4034790"/>
          <a:chExt cx="723900" cy="106680"/>
        </a:xfrm>
      </xdr:grpSpPr>
      <xdr:cxnSp macro="">
        <xdr:nvCxnSpPr>
          <xdr:cNvPr id="3136" name="Connecteur droit 3135"/>
          <xdr:cNvCxnSpPr/>
        </xdr:nvCxnSpPr>
        <xdr:spPr>
          <a:xfrm>
            <a:off x="25927050" y="4088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37" name="Rectangle 3136"/>
          <xdr:cNvSpPr/>
        </xdr:nvSpPr>
        <xdr:spPr>
          <a:xfrm>
            <a:off x="26305176" y="4034790"/>
            <a:ext cx="15274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138" name="Connecteur droit 3137"/>
          <xdr:cNvCxnSpPr/>
        </xdr:nvCxnSpPr>
        <xdr:spPr>
          <a:xfrm>
            <a:off x="26398072" y="4034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39" name="Connecteur droit 3138"/>
          <xdr:cNvCxnSpPr/>
        </xdr:nvCxnSpPr>
        <xdr:spPr>
          <a:xfrm>
            <a:off x="266509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0" name="Connecteur droit 3139"/>
          <xdr:cNvCxnSpPr/>
        </xdr:nvCxnSpPr>
        <xdr:spPr>
          <a:xfrm>
            <a:off x="25927050" y="4066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41" name="Connecteur droit 3140"/>
          <xdr:cNvCxnSpPr/>
        </xdr:nvCxnSpPr>
        <xdr:spPr>
          <a:xfrm>
            <a:off x="26367122" y="4056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11</xdr:row>
      <xdr:rowOff>34290</xdr:rowOff>
    </xdr:from>
    <xdr:to>
      <xdr:col>34</xdr:col>
      <xdr:colOff>742950</xdr:colOff>
      <xdr:row>11</xdr:row>
      <xdr:rowOff>140970</xdr:rowOff>
    </xdr:to>
    <xdr:grpSp>
      <xdr:nvGrpSpPr>
        <xdr:cNvPr id="3204" name="SprkR12C35Shape"/>
        <xdr:cNvGrpSpPr/>
      </xdr:nvGrpSpPr>
      <xdr:grpSpPr>
        <a:xfrm>
          <a:off x="30183364" y="2891790"/>
          <a:ext cx="723900" cy="106680"/>
          <a:chOff x="25927050" y="2129790"/>
          <a:chExt cx="723900" cy="106680"/>
        </a:xfrm>
      </xdr:grpSpPr>
      <xdr:cxnSp macro="">
        <xdr:nvCxnSpPr>
          <xdr:cNvPr id="3198" name="Connecteur droit 3197"/>
          <xdr:cNvCxnSpPr/>
        </xdr:nvCxnSpPr>
        <xdr:spPr>
          <a:xfrm>
            <a:off x="25927050" y="2183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99" name="Rectangle 3198"/>
          <xdr:cNvSpPr/>
        </xdr:nvSpPr>
        <xdr:spPr>
          <a:xfrm>
            <a:off x="26111144" y="2129790"/>
            <a:ext cx="37129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00" name="Connecteur droit 3199"/>
          <xdr:cNvCxnSpPr/>
        </xdr:nvCxnSpPr>
        <xdr:spPr>
          <a:xfrm>
            <a:off x="26239967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1" name="Connecteur droit 3200"/>
          <xdr:cNvCxnSpPr/>
        </xdr:nvCxnSpPr>
        <xdr:spPr>
          <a:xfrm>
            <a:off x="266509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2" name="Connecteur droit 3201"/>
          <xdr:cNvCxnSpPr/>
        </xdr:nvCxnSpPr>
        <xdr:spPr>
          <a:xfrm>
            <a:off x="25927050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03" name="Connecteur droit 3202"/>
          <xdr:cNvCxnSpPr/>
        </xdr:nvCxnSpPr>
        <xdr:spPr>
          <a:xfrm>
            <a:off x="26283407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19050</xdr:colOff>
      <xdr:row>5</xdr:row>
      <xdr:rowOff>34290</xdr:rowOff>
    </xdr:from>
    <xdr:to>
      <xdr:col>34</xdr:col>
      <xdr:colOff>742950</xdr:colOff>
      <xdr:row>5</xdr:row>
      <xdr:rowOff>140970</xdr:rowOff>
    </xdr:to>
    <xdr:grpSp>
      <xdr:nvGrpSpPr>
        <xdr:cNvPr id="3266" name="SprkR6C35Shape"/>
        <xdr:cNvGrpSpPr/>
      </xdr:nvGrpSpPr>
      <xdr:grpSpPr>
        <a:xfrm>
          <a:off x="30183364" y="1291590"/>
          <a:ext cx="723900" cy="106680"/>
          <a:chOff x="25927050" y="986790"/>
          <a:chExt cx="723900" cy="106680"/>
        </a:xfrm>
      </xdr:grpSpPr>
      <xdr:cxnSp macro="">
        <xdr:nvCxnSpPr>
          <xdr:cNvPr id="3260" name="Connecteur droit 3259"/>
          <xdr:cNvCxnSpPr/>
        </xdr:nvCxnSpPr>
        <xdr:spPr>
          <a:xfrm>
            <a:off x="25927050" y="1040130"/>
            <a:ext cx="72390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61" name="Rectangle 3260"/>
          <xdr:cNvSpPr/>
        </xdr:nvSpPr>
        <xdr:spPr>
          <a:xfrm>
            <a:off x="26177115" y="986790"/>
            <a:ext cx="31088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262" name="Connecteur droit 3261"/>
          <xdr:cNvCxnSpPr/>
        </xdr:nvCxnSpPr>
        <xdr:spPr>
          <a:xfrm>
            <a:off x="26346522" y="986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3" name="Connecteur droit 3262"/>
          <xdr:cNvCxnSpPr/>
        </xdr:nvCxnSpPr>
        <xdr:spPr>
          <a:xfrm>
            <a:off x="266509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4" name="Connecteur droit 3263"/>
          <xdr:cNvCxnSpPr/>
        </xdr:nvCxnSpPr>
        <xdr:spPr>
          <a:xfrm>
            <a:off x="25927050" y="1018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5" name="Connecteur droit 3264"/>
          <xdr:cNvCxnSpPr/>
        </xdr:nvCxnSpPr>
        <xdr:spPr>
          <a:xfrm>
            <a:off x="26331459" y="1008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34</xdr:col>
      <xdr:colOff>26288</xdr:colOff>
      <xdr:row>3</xdr:row>
      <xdr:rowOff>0</xdr:rowOff>
    </xdr:from>
    <xdr:to>
      <xdr:col>34</xdr:col>
      <xdr:colOff>735710</xdr:colOff>
      <xdr:row>3</xdr:row>
      <xdr:rowOff>171450</xdr:rowOff>
    </xdr:to>
    <xdr:grpSp>
      <xdr:nvGrpSpPr>
        <xdr:cNvPr id="3323" name="SprkR4C35Shape"/>
        <xdr:cNvGrpSpPr/>
      </xdr:nvGrpSpPr>
      <xdr:grpSpPr>
        <a:xfrm>
          <a:off x="30190602" y="723900"/>
          <a:ext cx="709422" cy="171450"/>
          <a:chOff x="25934288" y="571500"/>
          <a:chExt cx="709422" cy="171450"/>
        </a:xfrm>
      </xdr:grpSpPr>
      <xdr:cxnSp macro="">
        <xdr:nvCxnSpPr>
          <xdr:cNvPr id="3267" name="Connecteur droit 3266"/>
          <xdr:cNvCxnSpPr/>
        </xdr:nvCxnSpPr>
        <xdr:spPr>
          <a:xfrm>
            <a:off x="259342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8" name="Connecteur droit 3267"/>
          <xdr:cNvCxnSpPr/>
        </xdr:nvCxnSpPr>
        <xdr:spPr>
          <a:xfrm>
            <a:off x="259487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69" name="Connecteur droit 3268"/>
          <xdr:cNvCxnSpPr/>
        </xdr:nvCxnSpPr>
        <xdr:spPr>
          <a:xfrm>
            <a:off x="2596324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0" name="Connecteur droit 3269"/>
          <xdr:cNvCxnSpPr/>
        </xdr:nvCxnSpPr>
        <xdr:spPr>
          <a:xfrm>
            <a:off x="259777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1" name="Connecteur droit 3270"/>
          <xdr:cNvCxnSpPr/>
        </xdr:nvCxnSpPr>
        <xdr:spPr>
          <a:xfrm>
            <a:off x="2599220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2" name="Connecteur droit 3271"/>
          <xdr:cNvCxnSpPr/>
        </xdr:nvCxnSpPr>
        <xdr:spPr>
          <a:xfrm>
            <a:off x="260066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3" name="Connecteur droit 3272"/>
          <xdr:cNvCxnSpPr/>
        </xdr:nvCxnSpPr>
        <xdr:spPr>
          <a:xfrm>
            <a:off x="26021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4" name="Connecteur droit 3273"/>
          <xdr:cNvCxnSpPr/>
        </xdr:nvCxnSpPr>
        <xdr:spPr>
          <a:xfrm>
            <a:off x="2603563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5" name="Connecteur droit 3274"/>
          <xdr:cNvCxnSpPr/>
        </xdr:nvCxnSpPr>
        <xdr:spPr>
          <a:xfrm>
            <a:off x="260501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6" name="Connecteur droit 3275"/>
          <xdr:cNvCxnSpPr/>
        </xdr:nvCxnSpPr>
        <xdr:spPr>
          <a:xfrm>
            <a:off x="2606459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7" name="Connecteur droit 3276"/>
          <xdr:cNvCxnSpPr/>
        </xdr:nvCxnSpPr>
        <xdr:spPr>
          <a:xfrm>
            <a:off x="260790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8" name="Connecteur droit 3277"/>
          <xdr:cNvCxnSpPr/>
        </xdr:nvCxnSpPr>
        <xdr:spPr>
          <a:xfrm>
            <a:off x="260935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79" name="Connecteur droit 3278"/>
          <xdr:cNvCxnSpPr/>
        </xdr:nvCxnSpPr>
        <xdr:spPr>
          <a:xfrm>
            <a:off x="261080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0" name="Connecteur droit 3279"/>
          <xdr:cNvCxnSpPr/>
        </xdr:nvCxnSpPr>
        <xdr:spPr>
          <a:xfrm>
            <a:off x="261225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1" name="Connecteur droit 3280"/>
          <xdr:cNvCxnSpPr/>
        </xdr:nvCxnSpPr>
        <xdr:spPr>
          <a:xfrm>
            <a:off x="261369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2" name="Connecteur droit 3281"/>
          <xdr:cNvCxnSpPr/>
        </xdr:nvCxnSpPr>
        <xdr:spPr>
          <a:xfrm>
            <a:off x="261514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3" name="Connecteur droit 3282"/>
          <xdr:cNvCxnSpPr/>
        </xdr:nvCxnSpPr>
        <xdr:spPr>
          <a:xfrm>
            <a:off x="2616593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4" name="Connecteur droit 3283"/>
          <xdr:cNvCxnSpPr/>
        </xdr:nvCxnSpPr>
        <xdr:spPr>
          <a:xfrm>
            <a:off x="2618041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5" name="Connecteur droit 3284"/>
          <xdr:cNvCxnSpPr/>
        </xdr:nvCxnSpPr>
        <xdr:spPr>
          <a:xfrm>
            <a:off x="261948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6" name="Connecteur droit 3285"/>
          <xdr:cNvCxnSpPr/>
        </xdr:nvCxnSpPr>
        <xdr:spPr>
          <a:xfrm>
            <a:off x="2620937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7" name="Connecteur droit 3286"/>
          <xdr:cNvCxnSpPr/>
        </xdr:nvCxnSpPr>
        <xdr:spPr>
          <a:xfrm>
            <a:off x="262238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8" name="Connecteur droit 3287"/>
          <xdr:cNvCxnSpPr/>
        </xdr:nvCxnSpPr>
        <xdr:spPr>
          <a:xfrm>
            <a:off x="262383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89" name="Connecteur droit 3288"/>
          <xdr:cNvCxnSpPr/>
        </xdr:nvCxnSpPr>
        <xdr:spPr>
          <a:xfrm>
            <a:off x="262528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0" name="Connecteur droit 3289"/>
          <xdr:cNvCxnSpPr/>
        </xdr:nvCxnSpPr>
        <xdr:spPr>
          <a:xfrm>
            <a:off x="262672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1" name="Connecteur droit 3290"/>
          <xdr:cNvCxnSpPr/>
        </xdr:nvCxnSpPr>
        <xdr:spPr>
          <a:xfrm>
            <a:off x="2628176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2" name="Connecteur droit 3291"/>
          <xdr:cNvCxnSpPr/>
        </xdr:nvCxnSpPr>
        <xdr:spPr>
          <a:xfrm>
            <a:off x="262962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3" name="Connecteur droit 3292"/>
          <xdr:cNvCxnSpPr/>
        </xdr:nvCxnSpPr>
        <xdr:spPr>
          <a:xfrm>
            <a:off x="263107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4" name="Connecteur droit 3293"/>
          <xdr:cNvCxnSpPr/>
        </xdr:nvCxnSpPr>
        <xdr:spPr>
          <a:xfrm>
            <a:off x="263251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5" name="Connecteur droit 3294"/>
          <xdr:cNvCxnSpPr/>
        </xdr:nvCxnSpPr>
        <xdr:spPr>
          <a:xfrm>
            <a:off x="263396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6" name="Connecteur droit 3295"/>
          <xdr:cNvCxnSpPr/>
        </xdr:nvCxnSpPr>
        <xdr:spPr>
          <a:xfrm>
            <a:off x="2635415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7" name="Connecteur droit 3296"/>
          <xdr:cNvCxnSpPr/>
        </xdr:nvCxnSpPr>
        <xdr:spPr>
          <a:xfrm>
            <a:off x="263686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8" name="Connecteur droit 3297"/>
          <xdr:cNvCxnSpPr/>
        </xdr:nvCxnSpPr>
        <xdr:spPr>
          <a:xfrm>
            <a:off x="263831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99" name="Connecteur droit 3298"/>
          <xdr:cNvCxnSpPr/>
        </xdr:nvCxnSpPr>
        <xdr:spPr>
          <a:xfrm>
            <a:off x="2639758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0" name="Connecteur droit 3299"/>
          <xdr:cNvCxnSpPr/>
        </xdr:nvCxnSpPr>
        <xdr:spPr>
          <a:xfrm>
            <a:off x="264120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1" name="Connecteur droit 3300"/>
          <xdr:cNvCxnSpPr/>
        </xdr:nvCxnSpPr>
        <xdr:spPr>
          <a:xfrm>
            <a:off x="2642654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2" name="Connecteur droit 3301"/>
          <xdr:cNvCxnSpPr/>
        </xdr:nvCxnSpPr>
        <xdr:spPr>
          <a:xfrm>
            <a:off x="264410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3" name="Connecteur droit 3302"/>
          <xdr:cNvCxnSpPr/>
        </xdr:nvCxnSpPr>
        <xdr:spPr>
          <a:xfrm>
            <a:off x="264554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4" name="Connecteur droit 3303"/>
          <xdr:cNvCxnSpPr/>
        </xdr:nvCxnSpPr>
        <xdr:spPr>
          <a:xfrm>
            <a:off x="264699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5" name="Connecteur droit 3304"/>
          <xdr:cNvCxnSpPr/>
        </xdr:nvCxnSpPr>
        <xdr:spPr>
          <a:xfrm>
            <a:off x="264844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6" name="Connecteur droit 3305"/>
          <xdr:cNvCxnSpPr/>
        </xdr:nvCxnSpPr>
        <xdr:spPr>
          <a:xfrm>
            <a:off x="2649893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7" name="Connecteur droit 3306"/>
          <xdr:cNvCxnSpPr/>
        </xdr:nvCxnSpPr>
        <xdr:spPr>
          <a:xfrm>
            <a:off x="265134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8" name="Connecteur droit 3307"/>
          <xdr:cNvCxnSpPr/>
        </xdr:nvCxnSpPr>
        <xdr:spPr>
          <a:xfrm>
            <a:off x="265278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09" name="Connecteur droit 3308"/>
          <xdr:cNvCxnSpPr/>
        </xdr:nvCxnSpPr>
        <xdr:spPr>
          <a:xfrm>
            <a:off x="265423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0" name="Connecteur droit 3309"/>
          <xdr:cNvCxnSpPr/>
        </xdr:nvCxnSpPr>
        <xdr:spPr>
          <a:xfrm>
            <a:off x="265568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1" name="Connecteur droit 3310"/>
          <xdr:cNvCxnSpPr/>
        </xdr:nvCxnSpPr>
        <xdr:spPr>
          <a:xfrm>
            <a:off x="2657132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2" name="Connecteur droit 3311"/>
          <xdr:cNvCxnSpPr/>
        </xdr:nvCxnSpPr>
        <xdr:spPr>
          <a:xfrm>
            <a:off x="265858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3" name="Connecteur droit 3312"/>
          <xdr:cNvCxnSpPr/>
        </xdr:nvCxnSpPr>
        <xdr:spPr>
          <a:xfrm>
            <a:off x="266002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4" name="Connecteur droit 3313"/>
          <xdr:cNvCxnSpPr/>
        </xdr:nvCxnSpPr>
        <xdr:spPr>
          <a:xfrm>
            <a:off x="266147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5" name="Connecteur droit 3314"/>
          <xdr:cNvCxnSpPr/>
        </xdr:nvCxnSpPr>
        <xdr:spPr>
          <a:xfrm>
            <a:off x="266292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6" name="Connecteur droit 3315"/>
          <xdr:cNvCxnSpPr/>
        </xdr:nvCxnSpPr>
        <xdr:spPr>
          <a:xfrm>
            <a:off x="2664371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7" name="Connecteur droit 3316"/>
          <xdr:cNvCxnSpPr/>
        </xdr:nvCxnSpPr>
        <xdr:spPr>
          <a:xfrm>
            <a:off x="25934288" y="590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18" name="Connecteur droit 3317"/>
          <xdr:cNvCxnSpPr/>
        </xdr:nvCxnSpPr>
        <xdr:spPr>
          <a:xfrm>
            <a:off x="25934288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19" name="Rectangle 3318"/>
          <xdr:cNvSpPr/>
        </xdr:nvSpPr>
        <xdr:spPr>
          <a:xfrm>
            <a:off x="25934288" y="590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3320" name="Rectangle 3319"/>
          <xdr:cNvSpPr/>
        </xdr:nvSpPr>
        <xdr:spPr>
          <a:xfrm>
            <a:off x="25934288" y="590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  <xdr:cxnSp macro="">
        <xdr:nvCxnSpPr>
          <xdr:cNvPr id="3321" name="Connecteur droit 3320"/>
          <xdr:cNvCxnSpPr/>
        </xdr:nvCxnSpPr>
        <xdr:spPr>
          <a:xfrm>
            <a:off x="26267283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22" name="Rectangle 3321"/>
          <xdr:cNvSpPr/>
        </xdr:nvSpPr>
        <xdr:spPr>
          <a:xfrm>
            <a:off x="26267283" y="590550"/>
            <a:ext cx="37642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</xdr:grpSp>
    <xdr:clientData/>
  </xdr:twoCellAnchor>
  <xdr:twoCellAnchor>
    <xdr:from>
      <xdr:col>37</xdr:col>
      <xdr:colOff>26290</xdr:colOff>
      <xdr:row>15</xdr:row>
      <xdr:rowOff>0</xdr:rowOff>
    </xdr:from>
    <xdr:to>
      <xdr:col>37</xdr:col>
      <xdr:colOff>735713</xdr:colOff>
      <xdr:row>15</xdr:row>
      <xdr:rowOff>171450</xdr:rowOff>
    </xdr:to>
    <xdr:grpSp>
      <xdr:nvGrpSpPr>
        <xdr:cNvPr id="3380" name="SprkR16C38Shape"/>
        <xdr:cNvGrpSpPr/>
      </xdr:nvGrpSpPr>
      <xdr:grpSpPr>
        <a:xfrm>
          <a:off x="32373190" y="3924300"/>
          <a:ext cx="709423" cy="171450"/>
          <a:chOff x="28220290" y="2857500"/>
          <a:chExt cx="709423" cy="171450"/>
        </a:xfrm>
      </xdr:grpSpPr>
      <xdr:cxnSp macro="">
        <xdr:nvCxnSpPr>
          <xdr:cNvPr id="3324" name="Connecteur droit 3323"/>
          <xdr:cNvCxnSpPr/>
        </xdr:nvCxnSpPr>
        <xdr:spPr>
          <a:xfrm>
            <a:off x="2822029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5" name="Connecteur droit 3324"/>
          <xdr:cNvCxnSpPr/>
        </xdr:nvCxnSpPr>
        <xdr:spPr>
          <a:xfrm>
            <a:off x="2823476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6" name="Connecteur droit 3325"/>
          <xdr:cNvCxnSpPr/>
        </xdr:nvCxnSpPr>
        <xdr:spPr>
          <a:xfrm>
            <a:off x="2824924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7" name="Connecteur droit 3326"/>
          <xdr:cNvCxnSpPr/>
        </xdr:nvCxnSpPr>
        <xdr:spPr>
          <a:xfrm>
            <a:off x="2826372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8" name="Connecteur droit 3327"/>
          <xdr:cNvCxnSpPr/>
        </xdr:nvCxnSpPr>
        <xdr:spPr>
          <a:xfrm>
            <a:off x="2827820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29" name="Connecteur droit 3328"/>
          <xdr:cNvCxnSpPr/>
        </xdr:nvCxnSpPr>
        <xdr:spPr>
          <a:xfrm>
            <a:off x="2829267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0" name="Connecteur droit 3329"/>
          <xdr:cNvCxnSpPr/>
        </xdr:nvCxnSpPr>
        <xdr:spPr>
          <a:xfrm>
            <a:off x="2830715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1" name="Connecteur droit 3330"/>
          <xdr:cNvCxnSpPr/>
        </xdr:nvCxnSpPr>
        <xdr:spPr>
          <a:xfrm>
            <a:off x="2832163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2" name="Connecteur droit 3331"/>
          <xdr:cNvCxnSpPr/>
        </xdr:nvCxnSpPr>
        <xdr:spPr>
          <a:xfrm>
            <a:off x="2833611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3" name="Connecteur droit 3332"/>
          <xdr:cNvCxnSpPr/>
        </xdr:nvCxnSpPr>
        <xdr:spPr>
          <a:xfrm>
            <a:off x="2835059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4" name="Connecteur droit 3333"/>
          <xdr:cNvCxnSpPr/>
        </xdr:nvCxnSpPr>
        <xdr:spPr>
          <a:xfrm>
            <a:off x="2836506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5" name="Connecteur droit 3334"/>
          <xdr:cNvCxnSpPr/>
        </xdr:nvCxnSpPr>
        <xdr:spPr>
          <a:xfrm>
            <a:off x="2837954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6" name="Connecteur droit 3335"/>
          <xdr:cNvCxnSpPr/>
        </xdr:nvCxnSpPr>
        <xdr:spPr>
          <a:xfrm>
            <a:off x="2839402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7" name="Connecteur droit 3336"/>
          <xdr:cNvCxnSpPr/>
        </xdr:nvCxnSpPr>
        <xdr:spPr>
          <a:xfrm>
            <a:off x="2840850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8" name="Connecteur droit 3337"/>
          <xdr:cNvCxnSpPr/>
        </xdr:nvCxnSpPr>
        <xdr:spPr>
          <a:xfrm>
            <a:off x="2842298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39" name="Connecteur droit 3338"/>
          <xdr:cNvCxnSpPr/>
        </xdr:nvCxnSpPr>
        <xdr:spPr>
          <a:xfrm>
            <a:off x="2843745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0" name="Connecteur droit 3339"/>
          <xdr:cNvCxnSpPr/>
        </xdr:nvCxnSpPr>
        <xdr:spPr>
          <a:xfrm>
            <a:off x="2845193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1" name="Connecteur droit 3340"/>
          <xdr:cNvCxnSpPr/>
        </xdr:nvCxnSpPr>
        <xdr:spPr>
          <a:xfrm>
            <a:off x="2846641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2" name="Connecteur droit 3341"/>
          <xdr:cNvCxnSpPr/>
        </xdr:nvCxnSpPr>
        <xdr:spPr>
          <a:xfrm>
            <a:off x="2848089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3" name="Connecteur droit 3342"/>
          <xdr:cNvCxnSpPr/>
        </xdr:nvCxnSpPr>
        <xdr:spPr>
          <a:xfrm>
            <a:off x="2849537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4" name="Connecteur droit 3343"/>
          <xdr:cNvCxnSpPr/>
        </xdr:nvCxnSpPr>
        <xdr:spPr>
          <a:xfrm>
            <a:off x="2850985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5" name="Connecteur droit 3344"/>
          <xdr:cNvCxnSpPr/>
        </xdr:nvCxnSpPr>
        <xdr:spPr>
          <a:xfrm>
            <a:off x="2852432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6" name="Connecteur droit 3345"/>
          <xdr:cNvCxnSpPr/>
        </xdr:nvCxnSpPr>
        <xdr:spPr>
          <a:xfrm>
            <a:off x="2853880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7" name="Connecteur droit 3346"/>
          <xdr:cNvCxnSpPr/>
        </xdr:nvCxnSpPr>
        <xdr:spPr>
          <a:xfrm>
            <a:off x="2855328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8" name="Connecteur droit 3347"/>
          <xdr:cNvCxnSpPr/>
        </xdr:nvCxnSpPr>
        <xdr:spPr>
          <a:xfrm>
            <a:off x="2856776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49" name="Connecteur droit 3348"/>
          <xdr:cNvCxnSpPr/>
        </xdr:nvCxnSpPr>
        <xdr:spPr>
          <a:xfrm>
            <a:off x="2858224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0" name="Connecteur droit 3349"/>
          <xdr:cNvCxnSpPr/>
        </xdr:nvCxnSpPr>
        <xdr:spPr>
          <a:xfrm>
            <a:off x="2859671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1" name="Connecteur droit 3350"/>
          <xdr:cNvCxnSpPr/>
        </xdr:nvCxnSpPr>
        <xdr:spPr>
          <a:xfrm>
            <a:off x="2861119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2" name="Connecteur droit 3351"/>
          <xdr:cNvCxnSpPr/>
        </xdr:nvCxnSpPr>
        <xdr:spPr>
          <a:xfrm>
            <a:off x="2862567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3" name="Connecteur droit 3352"/>
          <xdr:cNvCxnSpPr/>
        </xdr:nvCxnSpPr>
        <xdr:spPr>
          <a:xfrm>
            <a:off x="28640150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4" name="Connecteur droit 3353"/>
          <xdr:cNvCxnSpPr/>
        </xdr:nvCxnSpPr>
        <xdr:spPr>
          <a:xfrm>
            <a:off x="2865462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5" name="Connecteur droit 3354"/>
          <xdr:cNvCxnSpPr/>
        </xdr:nvCxnSpPr>
        <xdr:spPr>
          <a:xfrm>
            <a:off x="2866910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6" name="Connecteur droit 3355"/>
          <xdr:cNvCxnSpPr/>
        </xdr:nvCxnSpPr>
        <xdr:spPr>
          <a:xfrm>
            <a:off x="28683586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7" name="Connecteur droit 3356"/>
          <xdr:cNvCxnSpPr/>
        </xdr:nvCxnSpPr>
        <xdr:spPr>
          <a:xfrm>
            <a:off x="2869806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8" name="Connecteur droit 3357"/>
          <xdr:cNvCxnSpPr/>
        </xdr:nvCxnSpPr>
        <xdr:spPr>
          <a:xfrm>
            <a:off x="28712542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59" name="Connecteur droit 3358"/>
          <xdr:cNvCxnSpPr/>
        </xdr:nvCxnSpPr>
        <xdr:spPr>
          <a:xfrm>
            <a:off x="28727019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0" name="Connecteur droit 3359"/>
          <xdr:cNvCxnSpPr/>
        </xdr:nvCxnSpPr>
        <xdr:spPr>
          <a:xfrm>
            <a:off x="2874149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1" name="Connecteur droit 3360"/>
          <xdr:cNvCxnSpPr/>
        </xdr:nvCxnSpPr>
        <xdr:spPr>
          <a:xfrm>
            <a:off x="28755975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2" name="Connecteur droit 3361"/>
          <xdr:cNvCxnSpPr/>
        </xdr:nvCxnSpPr>
        <xdr:spPr>
          <a:xfrm>
            <a:off x="28770452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3" name="Connecteur droit 3362"/>
          <xdr:cNvCxnSpPr/>
        </xdr:nvCxnSpPr>
        <xdr:spPr>
          <a:xfrm>
            <a:off x="2878493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4" name="Connecteur droit 3363"/>
          <xdr:cNvCxnSpPr/>
        </xdr:nvCxnSpPr>
        <xdr:spPr>
          <a:xfrm>
            <a:off x="2879940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5" name="Connecteur droit 3364"/>
          <xdr:cNvCxnSpPr/>
        </xdr:nvCxnSpPr>
        <xdr:spPr>
          <a:xfrm>
            <a:off x="28813888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6" name="Connecteur droit 3365"/>
          <xdr:cNvCxnSpPr/>
        </xdr:nvCxnSpPr>
        <xdr:spPr>
          <a:xfrm>
            <a:off x="2882836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7" name="Connecteur droit 3366"/>
          <xdr:cNvCxnSpPr/>
        </xdr:nvCxnSpPr>
        <xdr:spPr>
          <a:xfrm>
            <a:off x="2884284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8" name="Connecteur droit 3367"/>
          <xdr:cNvCxnSpPr/>
        </xdr:nvCxnSpPr>
        <xdr:spPr>
          <a:xfrm>
            <a:off x="28857321" y="2876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69" name="Connecteur droit 3368"/>
          <xdr:cNvCxnSpPr/>
        </xdr:nvCxnSpPr>
        <xdr:spPr>
          <a:xfrm>
            <a:off x="28871800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0" name="Connecteur droit 3369"/>
          <xdr:cNvCxnSpPr/>
        </xdr:nvCxnSpPr>
        <xdr:spPr>
          <a:xfrm>
            <a:off x="28886277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1" name="Connecteur droit 3370"/>
          <xdr:cNvCxnSpPr/>
        </xdr:nvCxnSpPr>
        <xdr:spPr>
          <a:xfrm>
            <a:off x="28900754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2" name="Connecteur droit 3371"/>
          <xdr:cNvCxnSpPr/>
        </xdr:nvCxnSpPr>
        <xdr:spPr>
          <a:xfrm>
            <a:off x="28915233" y="2876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3" name="Connecteur droit 3372"/>
          <xdr:cNvCxnSpPr/>
        </xdr:nvCxnSpPr>
        <xdr:spPr>
          <a:xfrm>
            <a:off x="2892971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4" name="Connecteur droit 3373"/>
          <xdr:cNvCxnSpPr/>
        </xdr:nvCxnSpPr>
        <xdr:spPr>
          <a:xfrm>
            <a:off x="28220290" y="2876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75" name="Connecteur droit 3374"/>
          <xdr:cNvCxnSpPr/>
        </xdr:nvCxnSpPr>
        <xdr:spPr>
          <a:xfrm>
            <a:off x="28220290" y="2876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6" name="Rectangle 3375"/>
          <xdr:cNvSpPr/>
        </xdr:nvSpPr>
        <xdr:spPr>
          <a:xfrm>
            <a:off x="28220290" y="2876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1,067</a:t>
            </a:r>
          </a:p>
        </xdr:txBody>
      </xdr:sp>
      <xdr:sp macro="" textlink="">
        <xdr:nvSpPr>
          <xdr:cNvPr id="3377" name="Rectangle 3376"/>
          <xdr:cNvSpPr/>
        </xdr:nvSpPr>
        <xdr:spPr>
          <a:xfrm>
            <a:off x="28220290" y="2876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1,895</a:t>
            </a:r>
          </a:p>
        </xdr:txBody>
      </xdr:sp>
      <xdr:cxnSp macro="">
        <xdr:nvCxnSpPr>
          <xdr:cNvPr id="3378" name="Connecteur droit 3377"/>
          <xdr:cNvCxnSpPr/>
        </xdr:nvCxnSpPr>
        <xdr:spPr>
          <a:xfrm>
            <a:off x="28466414" y="2857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79" name="Rectangle 3378"/>
          <xdr:cNvSpPr/>
        </xdr:nvSpPr>
        <xdr:spPr>
          <a:xfrm>
            <a:off x="28466414" y="2876550"/>
            <a:ext cx="46329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1,362</a:t>
            </a:r>
          </a:p>
        </xdr:txBody>
      </xdr:sp>
    </xdr:grpSp>
    <xdr:clientData/>
  </xdr:twoCellAnchor>
  <xdr:twoCellAnchor>
    <xdr:from>
      <xdr:col>37</xdr:col>
      <xdr:colOff>26290</xdr:colOff>
      <xdr:row>19</xdr:row>
      <xdr:rowOff>0</xdr:rowOff>
    </xdr:from>
    <xdr:to>
      <xdr:col>37</xdr:col>
      <xdr:colOff>735713</xdr:colOff>
      <xdr:row>19</xdr:row>
      <xdr:rowOff>171450</xdr:rowOff>
    </xdr:to>
    <xdr:grpSp>
      <xdr:nvGrpSpPr>
        <xdr:cNvPr id="3437" name="SprkR20C38Shape"/>
        <xdr:cNvGrpSpPr/>
      </xdr:nvGrpSpPr>
      <xdr:grpSpPr>
        <a:xfrm>
          <a:off x="32373190" y="4991100"/>
          <a:ext cx="709423" cy="171450"/>
          <a:chOff x="28220290" y="3619500"/>
          <a:chExt cx="709423" cy="171450"/>
        </a:xfrm>
      </xdr:grpSpPr>
      <xdr:cxnSp macro="">
        <xdr:nvCxnSpPr>
          <xdr:cNvPr id="3381" name="Connecteur droit 3380"/>
          <xdr:cNvCxnSpPr/>
        </xdr:nvCxnSpPr>
        <xdr:spPr>
          <a:xfrm>
            <a:off x="2822029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2" name="Connecteur droit 3381"/>
          <xdr:cNvCxnSpPr/>
        </xdr:nvCxnSpPr>
        <xdr:spPr>
          <a:xfrm>
            <a:off x="282347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3" name="Connecteur droit 3382"/>
          <xdr:cNvCxnSpPr/>
        </xdr:nvCxnSpPr>
        <xdr:spPr>
          <a:xfrm>
            <a:off x="2824924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4" name="Connecteur droit 3383"/>
          <xdr:cNvCxnSpPr/>
        </xdr:nvCxnSpPr>
        <xdr:spPr>
          <a:xfrm>
            <a:off x="282637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5" name="Connecteur droit 3384"/>
          <xdr:cNvCxnSpPr/>
        </xdr:nvCxnSpPr>
        <xdr:spPr>
          <a:xfrm>
            <a:off x="2827820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6" name="Connecteur droit 3385"/>
          <xdr:cNvCxnSpPr/>
        </xdr:nvCxnSpPr>
        <xdr:spPr>
          <a:xfrm>
            <a:off x="282926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7" name="Connecteur droit 3386"/>
          <xdr:cNvCxnSpPr/>
        </xdr:nvCxnSpPr>
        <xdr:spPr>
          <a:xfrm>
            <a:off x="28307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8" name="Connecteur droit 3387"/>
          <xdr:cNvCxnSpPr/>
        </xdr:nvCxnSpPr>
        <xdr:spPr>
          <a:xfrm>
            <a:off x="2832163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89" name="Connecteur droit 3388"/>
          <xdr:cNvCxnSpPr/>
        </xdr:nvCxnSpPr>
        <xdr:spPr>
          <a:xfrm>
            <a:off x="283361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0" name="Connecteur droit 3389"/>
          <xdr:cNvCxnSpPr/>
        </xdr:nvCxnSpPr>
        <xdr:spPr>
          <a:xfrm>
            <a:off x="2835059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1" name="Connecteur droit 3390"/>
          <xdr:cNvCxnSpPr/>
        </xdr:nvCxnSpPr>
        <xdr:spPr>
          <a:xfrm>
            <a:off x="283650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2" name="Connecteur droit 3391"/>
          <xdr:cNvCxnSpPr/>
        </xdr:nvCxnSpPr>
        <xdr:spPr>
          <a:xfrm>
            <a:off x="283795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3" name="Connecteur droit 3392"/>
          <xdr:cNvCxnSpPr/>
        </xdr:nvCxnSpPr>
        <xdr:spPr>
          <a:xfrm>
            <a:off x="283940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4" name="Connecteur droit 3393"/>
          <xdr:cNvCxnSpPr/>
        </xdr:nvCxnSpPr>
        <xdr:spPr>
          <a:xfrm>
            <a:off x="284085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5" name="Connecteur droit 3394"/>
          <xdr:cNvCxnSpPr/>
        </xdr:nvCxnSpPr>
        <xdr:spPr>
          <a:xfrm>
            <a:off x="284229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6" name="Connecteur droit 3395"/>
          <xdr:cNvCxnSpPr/>
        </xdr:nvCxnSpPr>
        <xdr:spPr>
          <a:xfrm>
            <a:off x="284374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7" name="Connecteur droit 3396"/>
          <xdr:cNvCxnSpPr/>
        </xdr:nvCxnSpPr>
        <xdr:spPr>
          <a:xfrm>
            <a:off x="2845193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8" name="Connecteur droit 3397"/>
          <xdr:cNvCxnSpPr/>
        </xdr:nvCxnSpPr>
        <xdr:spPr>
          <a:xfrm>
            <a:off x="2846641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399" name="Connecteur droit 3398"/>
          <xdr:cNvCxnSpPr/>
        </xdr:nvCxnSpPr>
        <xdr:spPr>
          <a:xfrm>
            <a:off x="284808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0" name="Connecteur droit 3399"/>
          <xdr:cNvCxnSpPr/>
        </xdr:nvCxnSpPr>
        <xdr:spPr>
          <a:xfrm>
            <a:off x="2849537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1" name="Connecteur droit 3400"/>
          <xdr:cNvCxnSpPr/>
        </xdr:nvCxnSpPr>
        <xdr:spPr>
          <a:xfrm>
            <a:off x="285098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2" name="Connecteur droit 3401"/>
          <xdr:cNvCxnSpPr/>
        </xdr:nvCxnSpPr>
        <xdr:spPr>
          <a:xfrm>
            <a:off x="285243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3" name="Connecteur droit 3402"/>
          <xdr:cNvCxnSpPr/>
        </xdr:nvCxnSpPr>
        <xdr:spPr>
          <a:xfrm>
            <a:off x="285388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4" name="Connecteur droit 3403"/>
          <xdr:cNvCxnSpPr/>
        </xdr:nvCxnSpPr>
        <xdr:spPr>
          <a:xfrm>
            <a:off x="285532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5" name="Connecteur droit 3404"/>
          <xdr:cNvCxnSpPr/>
        </xdr:nvCxnSpPr>
        <xdr:spPr>
          <a:xfrm>
            <a:off x="2856776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6" name="Connecteur droit 3405"/>
          <xdr:cNvCxnSpPr/>
        </xdr:nvCxnSpPr>
        <xdr:spPr>
          <a:xfrm>
            <a:off x="285822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7" name="Connecteur droit 3406"/>
          <xdr:cNvCxnSpPr/>
        </xdr:nvCxnSpPr>
        <xdr:spPr>
          <a:xfrm>
            <a:off x="285967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8" name="Connecteur droit 3407"/>
          <xdr:cNvCxnSpPr/>
        </xdr:nvCxnSpPr>
        <xdr:spPr>
          <a:xfrm>
            <a:off x="286111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09" name="Connecteur droit 3408"/>
          <xdr:cNvCxnSpPr/>
        </xdr:nvCxnSpPr>
        <xdr:spPr>
          <a:xfrm>
            <a:off x="286256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0" name="Connecteur droit 3409"/>
          <xdr:cNvCxnSpPr/>
        </xdr:nvCxnSpPr>
        <xdr:spPr>
          <a:xfrm>
            <a:off x="2864015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1" name="Connecteur droit 3410"/>
          <xdr:cNvCxnSpPr/>
        </xdr:nvCxnSpPr>
        <xdr:spPr>
          <a:xfrm>
            <a:off x="286546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2" name="Connecteur droit 3411"/>
          <xdr:cNvCxnSpPr/>
        </xdr:nvCxnSpPr>
        <xdr:spPr>
          <a:xfrm>
            <a:off x="286691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3" name="Connecteur droit 3412"/>
          <xdr:cNvCxnSpPr/>
        </xdr:nvCxnSpPr>
        <xdr:spPr>
          <a:xfrm>
            <a:off x="2868358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4" name="Connecteur droit 3413"/>
          <xdr:cNvCxnSpPr/>
        </xdr:nvCxnSpPr>
        <xdr:spPr>
          <a:xfrm>
            <a:off x="286980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5" name="Connecteur droit 3414"/>
          <xdr:cNvCxnSpPr/>
        </xdr:nvCxnSpPr>
        <xdr:spPr>
          <a:xfrm>
            <a:off x="2871254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6" name="Connecteur droit 3415"/>
          <xdr:cNvCxnSpPr/>
        </xdr:nvCxnSpPr>
        <xdr:spPr>
          <a:xfrm>
            <a:off x="287270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7" name="Connecteur droit 3416"/>
          <xdr:cNvCxnSpPr/>
        </xdr:nvCxnSpPr>
        <xdr:spPr>
          <a:xfrm>
            <a:off x="287414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8" name="Connecteur droit 3417"/>
          <xdr:cNvCxnSpPr/>
        </xdr:nvCxnSpPr>
        <xdr:spPr>
          <a:xfrm>
            <a:off x="287559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19" name="Connecteur droit 3418"/>
          <xdr:cNvCxnSpPr/>
        </xdr:nvCxnSpPr>
        <xdr:spPr>
          <a:xfrm>
            <a:off x="287704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0" name="Connecteur droit 3419"/>
          <xdr:cNvCxnSpPr/>
        </xdr:nvCxnSpPr>
        <xdr:spPr>
          <a:xfrm>
            <a:off x="2878493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1" name="Connecteur droit 3420"/>
          <xdr:cNvCxnSpPr/>
        </xdr:nvCxnSpPr>
        <xdr:spPr>
          <a:xfrm>
            <a:off x="287994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2" name="Connecteur droit 3421"/>
          <xdr:cNvCxnSpPr/>
        </xdr:nvCxnSpPr>
        <xdr:spPr>
          <a:xfrm>
            <a:off x="288138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3" name="Connecteur droit 3422"/>
          <xdr:cNvCxnSpPr/>
        </xdr:nvCxnSpPr>
        <xdr:spPr>
          <a:xfrm>
            <a:off x="288283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4" name="Connecteur droit 3423"/>
          <xdr:cNvCxnSpPr/>
        </xdr:nvCxnSpPr>
        <xdr:spPr>
          <a:xfrm>
            <a:off x="288428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5" name="Connecteur droit 3424"/>
          <xdr:cNvCxnSpPr/>
        </xdr:nvCxnSpPr>
        <xdr:spPr>
          <a:xfrm>
            <a:off x="2885732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6" name="Connecteur droit 3425"/>
          <xdr:cNvCxnSpPr/>
        </xdr:nvCxnSpPr>
        <xdr:spPr>
          <a:xfrm>
            <a:off x="288718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7" name="Connecteur droit 3426"/>
          <xdr:cNvCxnSpPr/>
        </xdr:nvCxnSpPr>
        <xdr:spPr>
          <a:xfrm>
            <a:off x="288862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8" name="Connecteur droit 3427"/>
          <xdr:cNvCxnSpPr/>
        </xdr:nvCxnSpPr>
        <xdr:spPr>
          <a:xfrm>
            <a:off x="289007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29" name="Connecteur droit 3428"/>
          <xdr:cNvCxnSpPr/>
        </xdr:nvCxnSpPr>
        <xdr:spPr>
          <a:xfrm>
            <a:off x="289152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0" name="Connecteur droit 3429"/>
          <xdr:cNvCxnSpPr/>
        </xdr:nvCxnSpPr>
        <xdr:spPr>
          <a:xfrm>
            <a:off x="2892971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1" name="Connecteur droit 3430"/>
          <xdr:cNvCxnSpPr/>
        </xdr:nvCxnSpPr>
        <xdr:spPr>
          <a:xfrm>
            <a:off x="28220290" y="3638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2" name="Connecteur droit 3431"/>
          <xdr:cNvCxnSpPr/>
        </xdr:nvCxnSpPr>
        <xdr:spPr>
          <a:xfrm>
            <a:off x="2822029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3" name="Rectangle 3432"/>
          <xdr:cNvSpPr/>
        </xdr:nvSpPr>
        <xdr:spPr>
          <a:xfrm>
            <a:off x="28220290" y="3638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0,284</a:t>
            </a:r>
          </a:p>
        </xdr:txBody>
      </xdr:sp>
      <xdr:sp macro="" textlink="">
        <xdr:nvSpPr>
          <xdr:cNvPr id="3434" name="Rectangle 3433"/>
          <xdr:cNvSpPr/>
        </xdr:nvSpPr>
        <xdr:spPr>
          <a:xfrm>
            <a:off x="28220290" y="3638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0,454</a:t>
            </a:r>
          </a:p>
        </xdr:txBody>
      </xdr:sp>
      <xdr:cxnSp macro="">
        <xdr:nvCxnSpPr>
          <xdr:cNvPr id="3435" name="Connecteur droit 3434"/>
          <xdr:cNvCxnSpPr/>
        </xdr:nvCxnSpPr>
        <xdr:spPr>
          <a:xfrm>
            <a:off x="28625673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36" name="Rectangle 3435"/>
          <xdr:cNvSpPr/>
        </xdr:nvSpPr>
        <xdr:spPr>
          <a:xfrm>
            <a:off x="28220290" y="3638550"/>
            <a:ext cx="40483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0,383</a:t>
            </a:r>
          </a:p>
        </xdr:txBody>
      </xdr:sp>
    </xdr:grpSp>
    <xdr:clientData/>
  </xdr:twoCellAnchor>
  <xdr:twoCellAnchor>
    <xdr:from>
      <xdr:col>37</xdr:col>
      <xdr:colOff>26290</xdr:colOff>
      <xdr:row>6</xdr:row>
      <xdr:rowOff>0</xdr:rowOff>
    </xdr:from>
    <xdr:to>
      <xdr:col>37</xdr:col>
      <xdr:colOff>735713</xdr:colOff>
      <xdr:row>6</xdr:row>
      <xdr:rowOff>171450</xdr:rowOff>
    </xdr:to>
    <xdr:grpSp>
      <xdr:nvGrpSpPr>
        <xdr:cNvPr id="3494" name="SprkR7C38Shape"/>
        <xdr:cNvGrpSpPr/>
      </xdr:nvGrpSpPr>
      <xdr:grpSpPr>
        <a:xfrm>
          <a:off x="32373190" y="1524000"/>
          <a:ext cx="709423" cy="171450"/>
          <a:chOff x="28220290" y="1143000"/>
          <a:chExt cx="709423" cy="171450"/>
        </a:xfrm>
      </xdr:grpSpPr>
      <xdr:cxnSp macro="">
        <xdr:nvCxnSpPr>
          <xdr:cNvPr id="3438" name="Connecteur droit 3437"/>
          <xdr:cNvCxnSpPr/>
        </xdr:nvCxnSpPr>
        <xdr:spPr>
          <a:xfrm>
            <a:off x="2822029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39" name="Connecteur droit 3438"/>
          <xdr:cNvCxnSpPr/>
        </xdr:nvCxnSpPr>
        <xdr:spPr>
          <a:xfrm>
            <a:off x="2823476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0" name="Connecteur droit 3439"/>
          <xdr:cNvCxnSpPr/>
        </xdr:nvCxnSpPr>
        <xdr:spPr>
          <a:xfrm>
            <a:off x="2824924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1" name="Connecteur droit 3440"/>
          <xdr:cNvCxnSpPr/>
        </xdr:nvCxnSpPr>
        <xdr:spPr>
          <a:xfrm>
            <a:off x="282637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2" name="Connecteur droit 3441"/>
          <xdr:cNvCxnSpPr/>
        </xdr:nvCxnSpPr>
        <xdr:spPr>
          <a:xfrm>
            <a:off x="2827820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3" name="Connecteur droit 3442"/>
          <xdr:cNvCxnSpPr/>
        </xdr:nvCxnSpPr>
        <xdr:spPr>
          <a:xfrm>
            <a:off x="282926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4" name="Connecteur droit 3443"/>
          <xdr:cNvCxnSpPr/>
        </xdr:nvCxnSpPr>
        <xdr:spPr>
          <a:xfrm>
            <a:off x="28307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5" name="Connecteur droit 3444"/>
          <xdr:cNvCxnSpPr/>
        </xdr:nvCxnSpPr>
        <xdr:spPr>
          <a:xfrm>
            <a:off x="2832163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6" name="Connecteur droit 3445"/>
          <xdr:cNvCxnSpPr/>
        </xdr:nvCxnSpPr>
        <xdr:spPr>
          <a:xfrm>
            <a:off x="2833611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7" name="Connecteur droit 3446"/>
          <xdr:cNvCxnSpPr/>
        </xdr:nvCxnSpPr>
        <xdr:spPr>
          <a:xfrm>
            <a:off x="2835059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8" name="Connecteur droit 3447"/>
          <xdr:cNvCxnSpPr/>
        </xdr:nvCxnSpPr>
        <xdr:spPr>
          <a:xfrm>
            <a:off x="283650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49" name="Connecteur droit 3448"/>
          <xdr:cNvCxnSpPr/>
        </xdr:nvCxnSpPr>
        <xdr:spPr>
          <a:xfrm>
            <a:off x="2837954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0" name="Connecteur droit 3449"/>
          <xdr:cNvCxnSpPr/>
        </xdr:nvCxnSpPr>
        <xdr:spPr>
          <a:xfrm>
            <a:off x="2839402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1" name="Connecteur droit 3450"/>
          <xdr:cNvCxnSpPr/>
        </xdr:nvCxnSpPr>
        <xdr:spPr>
          <a:xfrm>
            <a:off x="284085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2" name="Connecteur droit 3451"/>
          <xdr:cNvCxnSpPr/>
        </xdr:nvCxnSpPr>
        <xdr:spPr>
          <a:xfrm>
            <a:off x="284229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3" name="Connecteur droit 3452"/>
          <xdr:cNvCxnSpPr/>
        </xdr:nvCxnSpPr>
        <xdr:spPr>
          <a:xfrm>
            <a:off x="2843745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4" name="Connecteur droit 3453"/>
          <xdr:cNvCxnSpPr/>
        </xdr:nvCxnSpPr>
        <xdr:spPr>
          <a:xfrm>
            <a:off x="2845193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5" name="Connecteur droit 3454"/>
          <xdr:cNvCxnSpPr/>
        </xdr:nvCxnSpPr>
        <xdr:spPr>
          <a:xfrm>
            <a:off x="2846641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6" name="Connecteur droit 3455"/>
          <xdr:cNvCxnSpPr/>
        </xdr:nvCxnSpPr>
        <xdr:spPr>
          <a:xfrm>
            <a:off x="2848089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7" name="Connecteur droit 3456"/>
          <xdr:cNvCxnSpPr/>
        </xdr:nvCxnSpPr>
        <xdr:spPr>
          <a:xfrm>
            <a:off x="2849537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8" name="Connecteur droit 3457"/>
          <xdr:cNvCxnSpPr/>
        </xdr:nvCxnSpPr>
        <xdr:spPr>
          <a:xfrm>
            <a:off x="285098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59" name="Connecteur droit 3458"/>
          <xdr:cNvCxnSpPr/>
        </xdr:nvCxnSpPr>
        <xdr:spPr>
          <a:xfrm>
            <a:off x="2852432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0" name="Connecteur droit 3459"/>
          <xdr:cNvCxnSpPr/>
        </xdr:nvCxnSpPr>
        <xdr:spPr>
          <a:xfrm>
            <a:off x="2853880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1" name="Connecteur droit 3460"/>
          <xdr:cNvCxnSpPr/>
        </xdr:nvCxnSpPr>
        <xdr:spPr>
          <a:xfrm>
            <a:off x="285532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2" name="Connecteur droit 3461"/>
          <xdr:cNvCxnSpPr/>
        </xdr:nvCxnSpPr>
        <xdr:spPr>
          <a:xfrm>
            <a:off x="2856776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3" name="Connecteur droit 3462"/>
          <xdr:cNvCxnSpPr/>
        </xdr:nvCxnSpPr>
        <xdr:spPr>
          <a:xfrm>
            <a:off x="2858224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4" name="Connecteur droit 3463"/>
          <xdr:cNvCxnSpPr/>
        </xdr:nvCxnSpPr>
        <xdr:spPr>
          <a:xfrm>
            <a:off x="285967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5" name="Connecteur droit 3464"/>
          <xdr:cNvCxnSpPr/>
        </xdr:nvCxnSpPr>
        <xdr:spPr>
          <a:xfrm>
            <a:off x="286111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6" name="Connecteur droit 3465"/>
          <xdr:cNvCxnSpPr/>
        </xdr:nvCxnSpPr>
        <xdr:spPr>
          <a:xfrm>
            <a:off x="286256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7" name="Connecteur droit 3466"/>
          <xdr:cNvCxnSpPr/>
        </xdr:nvCxnSpPr>
        <xdr:spPr>
          <a:xfrm>
            <a:off x="2864015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8" name="Connecteur droit 3467"/>
          <xdr:cNvCxnSpPr/>
        </xdr:nvCxnSpPr>
        <xdr:spPr>
          <a:xfrm>
            <a:off x="286546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69" name="Connecteur droit 3468"/>
          <xdr:cNvCxnSpPr/>
        </xdr:nvCxnSpPr>
        <xdr:spPr>
          <a:xfrm>
            <a:off x="286691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0" name="Connecteur droit 3469"/>
          <xdr:cNvCxnSpPr/>
        </xdr:nvCxnSpPr>
        <xdr:spPr>
          <a:xfrm>
            <a:off x="2868358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1" name="Connecteur droit 3470"/>
          <xdr:cNvCxnSpPr/>
        </xdr:nvCxnSpPr>
        <xdr:spPr>
          <a:xfrm>
            <a:off x="2869806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2" name="Connecteur droit 3471"/>
          <xdr:cNvCxnSpPr/>
        </xdr:nvCxnSpPr>
        <xdr:spPr>
          <a:xfrm>
            <a:off x="2871254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3" name="Connecteur droit 3472"/>
          <xdr:cNvCxnSpPr/>
        </xdr:nvCxnSpPr>
        <xdr:spPr>
          <a:xfrm>
            <a:off x="287270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4" name="Connecteur droit 3473"/>
          <xdr:cNvCxnSpPr/>
        </xdr:nvCxnSpPr>
        <xdr:spPr>
          <a:xfrm>
            <a:off x="2874149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5" name="Connecteur droit 3474"/>
          <xdr:cNvCxnSpPr/>
        </xdr:nvCxnSpPr>
        <xdr:spPr>
          <a:xfrm>
            <a:off x="287559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6" name="Connecteur droit 3475"/>
          <xdr:cNvCxnSpPr/>
        </xdr:nvCxnSpPr>
        <xdr:spPr>
          <a:xfrm>
            <a:off x="287704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7" name="Connecteur droit 3476"/>
          <xdr:cNvCxnSpPr/>
        </xdr:nvCxnSpPr>
        <xdr:spPr>
          <a:xfrm>
            <a:off x="2878493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8" name="Connecteur droit 3477"/>
          <xdr:cNvCxnSpPr/>
        </xdr:nvCxnSpPr>
        <xdr:spPr>
          <a:xfrm>
            <a:off x="287994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79" name="Connecteur droit 3478"/>
          <xdr:cNvCxnSpPr/>
        </xdr:nvCxnSpPr>
        <xdr:spPr>
          <a:xfrm>
            <a:off x="288138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0" name="Connecteur droit 3479"/>
          <xdr:cNvCxnSpPr/>
        </xdr:nvCxnSpPr>
        <xdr:spPr>
          <a:xfrm>
            <a:off x="288283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1" name="Connecteur droit 3480"/>
          <xdr:cNvCxnSpPr/>
        </xdr:nvCxnSpPr>
        <xdr:spPr>
          <a:xfrm>
            <a:off x="288428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2" name="Connecteur droit 3481"/>
          <xdr:cNvCxnSpPr/>
        </xdr:nvCxnSpPr>
        <xdr:spPr>
          <a:xfrm>
            <a:off x="2885732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3" name="Connecteur droit 3482"/>
          <xdr:cNvCxnSpPr/>
        </xdr:nvCxnSpPr>
        <xdr:spPr>
          <a:xfrm>
            <a:off x="288718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4" name="Connecteur droit 3483"/>
          <xdr:cNvCxnSpPr/>
        </xdr:nvCxnSpPr>
        <xdr:spPr>
          <a:xfrm>
            <a:off x="288862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5" name="Connecteur droit 3484"/>
          <xdr:cNvCxnSpPr/>
        </xdr:nvCxnSpPr>
        <xdr:spPr>
          <a:xfrm>
            <a:off x="2890075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6" name="Connecteur droit 3485"/>
          <xdr:cNvCxnSpPr/>
        </xdr:nvCxnSpPr>
        <xdr:spPr>
          <a:xfrm>
            <a:off x="289152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7" name="Connecteur droit 3486"/>
          <xdr:cNvCxnSpPr/>
        </xdr:nvCxnSpPr>
        <xdr:spPr>
          <a:xfrm>
            <a:off x="2892971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8" name="Connecteur droit 3487"/>
          <xdr:cNvCxnSpPr/>
        </xdr:nvCxnSpPr>
        <xdr:spPr>
          <a:xfrm>
            <a:off x="28220290" y="1162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89" name="Connecteur droit 3488"/>
          <xdr:cNvCxnSpPr/>
        </xdr:nvCxnSpPr>
        <xdr:spPr>
          <a:xfrm>
            <a:off x="2822029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0" name="Rectangle 3489"/>
          <xdr:cNvSpPr/>
        </xdr:nvSpPr>
        <xdr:spPr>
          <a:xfrm>
            <a:off x="28220290" y="1162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8,752</a:t>
            </a:r>
          </a:p>
        </xdr:txBody>
      </xdr:sp>
      <xdr:sp macro="" textlink="">
        <xdr:nvSpPr>
          <xdr:cNvPr id="3491" name="Rectangle 3490"/>
          <xdr:cNvSpPr/>
        </xdr:nvSpPr>
        <xdr:spPr>
          <a:xfrm>
            <a:off x="28220290" y="1162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14,358</a:t>
            </a:r>
          </a:p>
        </xdr:txBody>
      </xdr:sp>
      <xdr:cxnSp macro="">
        <xdr:nvCxnSpPr>
          <xdr:cNvPr id="3492" name="Connecteur droit 3491"/>
          <xdr:cNvCxnSpPr/>
        </xdr:nvCxnSpPr>
        <xdr:spPr>
          <a:xfrm>
            <a:off x="28466414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493" name="Rectangle 3492"/>
          <xdr:cNvSpPr/>
        </xdr:nvSpPr>
        <xdr:spPr>
          <a:xfrm>
            <a:off x="28466414" y="1162050"/>
            <a:ext cx="463296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10,78</a:t>
            </a:r>
          </a:p>
        </xdr:txBody>
      </xdr:sp>
    </xdr:grpSp>
    <xdr:clientData/>
  </xdr:twoCellAnchor>
  <xdr:twoCellAnchor>
    <xdr:from>
      <xdr:col>37</xdr:col>
      <xdr:colOff>26290</xdr:colOff>
      <xdr:row>22</xdr:row>
      <xdr:rowOff>0</xdr:rowOff>
    </xdr:from>
    <xdr:to>
      <xdr:col>37</xdr:col>
      <xdr:colOff>735713</xdr:colOff>
      <xdr:row>22</xdr:row>
      <xdr:rowOff>171450</xdr:rowOff>
    </xdr:to>
    <xdr:grpSp>
      <xdr:nvGrpSpPr>
        <xdr:cNvPr id="3606" name="SprkR23C38Shape"/>
        <xdr:cNvGrpSpPr/>
      </xdr:nvGrpSpPr>
      <xdr:grpSpPr>
        <a:xfrm>
          <a:off x="32373190" y="5791200"/>
          <a:ext cx="709423" cy="171450"/>
          <a:chOff x="28220290" y="4191000"/>
          <a:chExt cx="709423" cy="171450"/>
        </a:xfrm>
      </xdr:grpSpPr>
      <xdr:cxnSp macro="">
        <xdr:nvCxnSpPr>
          <xdr:cNvPr id="3550" name="Connecteur droit 3549"/>
          <xdr:cNvCxnSpPr/>
        </xdr:nvCxnSpPr>
        <xdr:spPr>
          <a:xfrm>
            <a:off x="2822029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1" name="Connecteur droit 3550"/>
          <xdr:cNvCxnSpPr/>
        </xdr:nvCxnSpPr>
        <xdr:spPr>
          <a:xfrm>
            <a:off x="282347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2" name="Connecteur droit 3551"/>
          <xdr:cNvCxnSpPr/>
        </xdr:nvCxnSpPr>
        <xdr:spPr>
          <a:xfrm>
            <a:off x="2824924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3" name="Connecteur droit 3552"/>
          <xdr:cNvCxnSpPr/>
        </xdr:nvCxnSpPr>
        <xdr:spPr>
          <a:xfrm>
            <a:off x="282637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4" name="Connecteur droit 3553"/>
          <xdr:cNvCxnSpPr/>
        </xdr:nvCxnSpPr>
        <xdr:spPr>
          <a:xfrm>
            <a:off x="2827820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5" name="Connecteur droit 3554"/>
          <xdr:cNvCxnSpPr/>
        </xdr:nvCxnSpPr>
        <xdr:spPr>
          <a:xfrm>
            <a:off x="282926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6" name="Connecteur droit 3555"/>
          <xdr:cNvCxnSpPr/>
        </xdr:nvCxnSpPr>
        <xdr:spPr>
          <a:xfrm>
            <a:off x="28307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7" name="Connecteur droit 3556"/>
          <xdr:cNvCxnSpPr/>
        </xdr:nvCxnSpPr>
        <xdr:spPr>
          <a:xfrm>
            <a:off x="2832163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8" name="Connecteur droit 3557"/>
          <xdr:cNvCxnSpPr/>
        </xdr:nvCxnSpPr>
        <xdr:spPr>
          <a:xfrm>
            <a:off x="283361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59" name="Connecteur droit 3558"/>
          <xdr:cNvCxnSpPr/>
        </xdr:nvCxnSpPr>
        <xdr:spPr>
          <a:xfrm>
            <a:off x="2835059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0" name="Connecteur droit 3559"/>
          <xdr:cNvCxnSpPr/>
        </xdr:nvCxnSpPr>
        <xdr:spPr>
          <a:xfrm>
            <a:off x="283650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1" name="Connecteur droit 3560"/>
          <xdr:cNvCxnSpPr/>
        </xdr:nvCxnSpPr>
        <xdr:spPr>
          <a:xfrm>
            <a:off x="283795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2" name="Connecteur droit 3561"/>
          <xdr:cNvCxnSpPr/>
        </xdr:nvCxnSpPr>
        <xdr:spPr>
          <a:xfrm>
            <a:off x="283940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3" name="Connecteur droit 3562"/>
          <xdr:cNvCxnSpPr/>
        </xdr:nvCxnSpPr>
        <xdr:spPr>
          <a:xfrm>
            <a:off x="284085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4" name="Connecteur droit 3563"/>
          <xdr:cNvCxnSpPr/>
        </xdr:nvCxnSpPr>
        <xdr:spPr>
          <a:xfrm>
            <a:off x="284229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5" name="Connecteur droit 3564"/>
          <xdr:cNvCxnSpPr/>
        </xdr:nvCxnSpPr>
        <xdr:spPr>
          <a:xfrm>
            <a:off x="284374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6" name="Connecteur droit 3565"/>
          <xdr:cNvCxnSpPr/>
        </xdr:nvCxnSpPr>
        <xdr:spPr>
          <a:xfrm>
            <a:off x="2845193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7" name="Connecteur droit 3566"/>
          <xdr:cNvCxnSpPr/>
        </xdr:nvCxnSpPr>
        <xdr:spPr>
          <a:xfrm>
            <a:off x="2846641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8" name="Connecteur droit 3567"/>
          <xdr:cNvCxnSpPr/>
        </xdr:nvCxnSpPr>
        <xdr:spPr>
          <a:xfrm>
            <a:off x="284808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69" name="Connecteur droit 3568"/>
          <xdr:cNvCxnSpPr/>
        </xdr:nvCxnSpPr>
        <xdr:spPr>
          <a:xfrm>
            <a:off x="2849537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0" name="Connecteur droit 3569"/>
          <xdr:cNvCxnSpPr/>
        </xdr:nvCxnSpPr>
        <xdr:spPr>
          <a:xfrm>
            <a:off x="285098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1" name="Connecteur droit 3570"/>
          <xdr:cNvCxnSpPr/>
        </xdr:nvCxnSpPr>
        <xdr:spPr>
          <a:xfrm>
            <a:off x="285243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2" name="Connecteur droit 3571"/>
          <xdr:cNvCxnSpPr/>
        </xdr:nvCxnSpPr>
        <xdr:spPr>
          <a:xfrm>
            <a:off x="285388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3" name="Connecteur droit 3572"/>
          <xdr:cNvCxnSpPr/>
        </xdr:nvCxnSpPr>
        <xdr:spPr>
          <a:xfrm>
            <a:off x="285532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4" name="Connecteur droit 3573"/>
          <xdr:cNvCxnSpPr/>
        </xdr:nvCxnSpPr>
        <xdr:spPr>
          <a:xfrm>
            <a:off x="2856776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5" name="Connecteur droit 3574"/>
          <xdr:cNvCxnSpPr/>
        </xdr:nvCxnSpPr>
        <xdr:spPr>
          <a:xfrm>
            <a:off x="285822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6" name="Connecteur droit 3575"/>
          <xdr:cNvCxnSpPr/>
        </xdr:nvCxnSpPr>
        <xdr:spPr>
          <a:xfrm>
            <a:off x="285967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7" name="Connecteur droit 3576"/>
          <xdr:cNvCxnSpPr/>
        </xdr:nvCxnSpPr>
        <xdr:spPr>
          <a:xfrm>
            <a:off x="286111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8" name="Connecteur droit 3577"/>
          <xdr:cNvCxnSpPr/>
        </xdr:nvCxnSpPr>
        <xdr:spPr>
          <a:xfrm>
            <a:off x="286256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79" name="Connecteur droit 3578"/>
          <xdr:cNvCxnSpPr/>
        </xdr:nvCxnSpPr>
        <xdr:spPr>
          <a:xfrm>
            <a:off x="2864015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0" name="Connecteur droit 3579"/>
          <xdr:cNvCxnSpPr/>
        </xdr:nvCxnSpPr>
        <xdr:spPr>
          <a:xfrm>
            <a:off x="286546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1" name="Connecteur droit 3580"/>
          <xdr:cNvCxnSpPr/>
        </xdr:nvCxnSpPr>
        <xdr:spPr>
          <a:xfrm>
            <a:off x="286691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2" name="Connecteur droit 3581"/>
          <xdr:cNvCxnSpPr/>
        </xdr:nvCxnSpPr>
        <xdr:spPr>
          <a:xfrm>
            <a:off x="2868358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3" name="Connecteur droit 3582"/>
          <xdr:cNvCxnSpPr/>
        </xdr:nvCxnSpPr>
        <xdr:spPr>
          <a:xfrm>
            <a:off x="286980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4" name="Connecteur droit 3583"/>
          <xdr:cNvCxnSpPr/>
        </xdr:nvCxnSpPr>
        <xdr:spPr>
          <a:xfrm>
            <a:off x="2871254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5" name="Connecteur droit 3584"/>
          <xdr:cNvCxnSpPr/>
        </xdr:nvCxnSpPr>
        <xdr:spPr>
          <a:xfrm>
            <a:off x="287270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6" name="Connecteur droit 3585"/>
          <xdr:cNvCxnSpPr/>
        </xdr:nvCxnSpPr>
        <xdr:spPr>
          <a:xfrm>
            <a:off x="287414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7" name="Connecteur droit 3586"/>
          <xdr:cNvCxnSpPr/>
        </xdr:nvCxnSpPr>
        <xdr:spPr>
          <a:xfrm>
            <a:off x="287559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8" name="Connecteur droit 3587"/>
          <xdr:cNvCxnSpPr/>
        </xdr:nvCxnSpPr>
        <xdr:spPr>
          <a:xfrm>
            <a:off x="287704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89" name="Connecteur droit 3588"/>
          <xdr:cNvCxnSpPr/>
        </xdr:nvCxnSpPr>
        <xdr:spPr>
          <a:xfrm>
            <a:off x="2878493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0" name="Connecteur droit 3589"/>
          <xdr:cNvCxnSpPr/>
        </xdr:nvCxnSpPr>
        <xdr:spPr>
          <a:xfrm>
            <a:off x="287994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1" name="Connecteur droit 3590"/>
          <xdr:cNvCxnSpPr/>
        </xdr:nvCxnSpPr>
        <xdr:spPr>
          <a:xfrm>
            <a:off x="288138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2" name="Connecteur droit 3591"/>
          <xdr:cNvCxnSpPr/>
        </xdr:nvCxnSpPr>
        <xdr:spPr>
          <a:xfrm>
            <a:off x="288283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3" name="Connecteur droit 3592"/>
          <xdr:cNvCxnSpPr/>
        </xdr:nvCxnSpPr>
        <xdr:spPr>
          <a:xfrm>
            <a:off x="288428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4" name="Connecteur droit 3593"/>
          <xdr:cNvCxnSpPr/>
        </xdr:nvCxnSpPr>
        <xdr:spPr>
          <a:xfrm>
            <a:off x="2885732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5" name="Connecteur droit 3594"/>
          <xdr:cNvCxnSpPr/>
        </xdr:nvCxnSpPr>
        <xdr:spPr>
          <a:xfrm>
            <a:off x="288718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6" name="Connecteur droit 3595"/>
          <xdr:cNvCxnSpPr/>
        </xdr:nvCxnSpPr>
        <xdr:spPr>
          <a:xfrm>
            <a:off x="288862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7" name="Connecteur droit 3596"/>
          <xdr:cNvCxnSpPr/>
        </xdr:nvCxnSpPr>
        <xdr:spPr>
          <a:xfrm>
            <a:off x="289007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8" name="Connecteur droit 3597"/>
          <xdr:cNvCxnSpPr/>
        </xdr:nvCxnSpPr>
        <xdr:spPr>
          <a:xfrm>
            <a:off x="289152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99" name="Connecteur droit 3598"/>
          <xdr:cNvCxnSpPr/>
        </xdr:nvCxnSpPr>
        <xdr:spPr>
          <a:xfrm>
            <a:off x="2892971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0" name="Connecteur droit 3599"/>
          <xdr:cNvCxnSpPr/>
        </xdr:nvCxnSpPr>
        <xdr:spPr>
          <a:xfrm>
            <a:off x="28220290" y="42100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601" name="Connecteur droit 3600"/>
          <xdr:cNvCxnSpPr/>
        </xdr:nvCxnSpPr>
        <xdr:spPr>
          <a:xfrm>
            <a:off x="2822029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2" name="Rectangle 3601"/>
          <xdr:cNvSpPr/>
        </xdr:nvSpPr>
        <xdr:spPr>
          <a:xfrm>
            <a:off x="28220290" y="4210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-0,242</a:t>
            </a:r>
          </a:p>
        </xdr:txBody>
      </xdr:sp>
      <xdr:sp macro="" textlink="">
        <xdr:nvSpPr>
          <xdr:cNvPr id="3603" name="Rectangle 3602"/>
          <xdr:cNvSpPr/>
        </xdr:nvSpPr>
        <xdr:spPr>
          <a:xfrm>
            <a:off x="28220290" y="42100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  <xdr:cxnSp macro="">
        <xdr:nvCxnSpPr>
          <xdr:cNvPr id="3604" name="Connecteur droit 3603"/>
          <xdr:cNvCxnSpPr/>
        </xdr:nvCxnSpPr>
        <xdr:spPr>
          <a:xfrm>
            <a:off x="28611196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05" name="Rectangle 3604"/>
          <xdr:cNvSpPr/>
        </xdr:nvSpPr>
        <xdr:spPr>
          <a:xfrm>
            <a:off x="28220290" y="4210050"/>
            <a:ext cx="39572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-0,161</a:t>
            </a:r>
          </a:p>
        </xdr:txBody>
      </xdr:sp>
    </xdr:grpSp>
    <xdr:clientData/>
  </xdr:twoCellAnchor>
  <xdr:twoCellAnchor>
    <xdr:from>
      <xdr:col>34</xdr:col>
      <xdr:colOff>26288</xdr:colOff>
      <xdr:row>6</xdr:row>
      <xdr:rowOff>0</xdr:rowOff>
    </xdr:from>
    <xdr:to>
      <xdr:col>34</xdr:col>
      <xdr:colOff>735710</xdr:colOff>
      <xdr:row>6</xdr:row>
      <xdr:rowOff>171450</xdr:rowOff>
    </xdr:to>
    <xdr:grpSp>
      <xdr:nvGrpSpPr>
        <xdr:cNvPr id="3794" name="SprkR7C35Shape"/>
        <xdr:cNvGrpSpPr/>
      </xdr:nvGrpSpPr>
      <xdr:grpSpPr>
        <a:xfrm>
          <a:off x="30190602" y="1524000"/>
          <a:ext cx="709422" cy="171450"/>
          <a:chOff x="25934288" y="1143000"/>
          <a:chExt cx="709422" cy="171450"/>
        </a:xfrm>
      </xdr:grpSpPr>
      <xdr:cxnSp macro="">
        <xdr:nvCxnSpPr>
          <xdr:cNvPr id="3738" name="Connecteur droit 3737"/>
          <xdr:cNvCxnSpPr/>
        </xdr:nvCxnSpPr>
        <xdr:spPr>
          <a:xfrm>
            <a:off x="259342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39" name="Connecteur droit 3738"/>
          <xdr:cNvCxnSpPr/>
        </xdr:nvCxnSpPr>
        <xdr:spPr>
          <a:xfrm>
            <a:off x="2594876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0" name="Connecteur droit 3739"/>
          <xdr:cNvCxnSpPr/>
        </xdr:nvCxnSpPr>
        <xdr:spPr>
          <a:xfrm>
            <a:off x="2596324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1" name="Connecteur droit 3740"/>
          <xdr:cNvCxnSpPr/>
        </xdr:nvCxnSpPr>
        <xdr:spPr>
          <a:xfrm>
            <a:off x="2597772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2" name="Connecteur droit 3741"/>
          <xdr:cNvCxnSpPr/>
        </xdr:nvCxnSpPr>
        <xdr:spPr>
          <a:xfrm>
            <a:off x="2599220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3" name="Connecteur droit 3742"/>
          <xdr:cNvCxnSpPr/>
        </xdr:nvCxnSpPr>
        <xdr:spPr>
          <a:xfrm>
            <a:off x="2600667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4" name="Connecteur droit 3743"/>
          <xdr:cNvCxnSpPr/>
        </xdr:nvCxnSpPr>
        <xdr:spPr>
          <a:xfrm>
            <a:off x="2602115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5" name="Connecteur droit 3744"/>
          <xdr:cNvCxnSpPr/>
        </xdr:nvCxnSpPr>
        <xdr:spPr>
          <a:xfrm>
            <a:off x="2603563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6" name="Connecteur droit 3745"/>
          <xdr:cNvCxnSpPr/>
        </xdr:nvCxnSpPr>
        <xdr:spPr>
          <a:xfrm>
            <a:off x="2605011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7" name="Connecteur droit 3746"/>
          <xdr:cNvCxnSpPr/>
        </xdr:nvCxnSpPr>
        <xdr:spPr>
          <a:xfrm>
            <a:off x="2606459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8" name="Connecteur droit 3747"/>
          <xdr:cNvCxnSpPr/>
        </xdr:nvCxnSpPr>
        <xdr:spPr>
          <a:xfrm>
            <a:off x="2607906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49" name="Connecteur droit 3748"/>
          <xdr:cNvCxnSpPr/>
        </xdr:nvCxnSpPr>
        <xdr:spPr>
          <a:xfrm>
            <a:off x="2609354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0" name="Connecteur droit 3749"/>
          <xdr:cNvCxnSpPr/>
        </xdr:nvCxnSpPr>
        <xdr:spPr>
          <a:xfrm>
            <a:off x="2610802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1" name="Connecteur droit 3750"/>
          <xdr:cNvCxnSpPr/>
        </xdr:nvCxnSpPr>
        <xdr:spPr>
          <a:xfrm>
            <a:off x="2612250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2" name="Connecteur droit 3751"/>
          <xdr:cNvCxnSpPr/>
        </xdr:nvCxnSpPr>
        <xdr:spPr>
          <a:xfrm>
            <a:off x="2613698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3" name="Connecteur droit 3752"/>
          <xdr:cNvCxnSpPr/>
        </xdr:nvCxnSpPr>
        <xdr:spPr>
          <a:xfrm>
            <a:off x="2615145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4" name="Connecteur droit 3753"/>
          <xdr:cNvCxnSpPr/>
        </xdr:nvCxnSpPr>
        <xdr:spPr>
          <a:xfrm>
            <a:off x="2616593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5" name="Connecteur droit 3754"/>
          <xdr:cNvCxnSpPr/>
        </xdr:nvCxnSpPr>
        <xdr:spPr>
          <a:xfrm>
            <a:off x="2618041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6" name="Connecteur droit 3755"/>
          <xdr:cNvCxnSpPr/>
        </xdr:nvCxnSpPr>
        <xdr:spPr>
          <a:xfrm>
            <a:off x="2619489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7" name="Connecteur droit 3756"/>
          <xdr:cNvCxnSpPr/>
        </xdr:nvCxnSpPr>
        <xdr:spPr>
          <a:xfrm>
            <a:off x="2620937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8" name="Connecteur droit 3757"/>
          <xdr:cNvCxnSpPr/>
        </xdr:nvCxnSpPr>
        <xdr:spPr>
          <a:xfrm>
            <a:off x="2622385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59" name="Connecteur droit 3758"/>
          <xdr:cNvCxnSpPr/>
        </xdr:nvCxnSpPr>
        <xdr:spPr>
          <a:xfrm>
            <a:off x="2623832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0" name="Connecteur droit 3759"/>
          <xdr:cNvCxnSpPr/>
        </xdr:nvCxnSpPr>
        <xdr:spPr>
          <a:xfrm>
            <a:off x="2625280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1" name="Connecteur droit 3760"/>
          <xdr:cNvCxnSpPr/>
        </xdr:nvCxnSpPr>
        <xdr:spPr>
          <a:xfrm>
            <a:off x="2626728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2" name="Connecteur droit 3761"/>
          <xdr:cNvCxnSpPr/>
        </xdr:nvCxnSpPr>
        <xdr:spPr>
          <a:xfrm>
            <a:off x="2628176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3" name="Connecteur droit 3762"/>
          <xdr:cNvCxnSpPr/>
        </xdr:nvCxnSpPr>
        <xdr:spPr>
          <a:xfrm>
            <a:off x="2629624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4" name="Connecteur droit 3763"/>
          <xdr:cNvCxnSpPr/>
        </xdr:nvCxnSpPr>
        <xdr:spPr>
          <a:xfrm>
            <a:off x="2631071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5" name="Connecteur droit 3764"/>
          <xdr:cNvCxnSpPr/>
        </xdr:nvCxnSpPr>
        <xdr:spPr>
          <a:xfrm>
            <a:off x="2632519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6" name="Connecteur droit 3765"/>
          <xdr:cNvCxnSpPr/>
        </xdr:nvCxnSpPr>
        <xdr:spPr>
          <a:xfrm>
            <a:off x="2633967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7" name="Connecteur droit 3766"/>
          <xdr:cNvCxnSpPr/>
        </xdr:nvCxnSpPr>
        <xdr:spPr>
          <a:xfrm>
            <a:off x="26354150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8" name="Connecteur droit 3767"/>
          <xdr:cNvCxnSpPr/>
        </xdr:nvCxnSpPr>
        <xdr:spPr>
          <a:xfrm>
            <a:off x="2636862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69" name="Connecteur droit 3768"/>
          <xdr:cNvCxnSpPr/>
        </xdr:nvCxnSpPr>
        <xdr:spPr>
          <a:xfrm>
            <a:off x="2638310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0" name="Connecteur droit 3769"/>
          <xdr:cNvCxnSpPr/>
        </xdr:nvCxnSpPr>
        <xdr:spPr>
          <a:xfrm>
            <a:off x="26397586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1" name="Connecteur droit 3770"/>
          <xdr:cNvCxnSpPr/>
        </xdr:nvCxnSpPr>
        <xdr:spPr>
          <a:xfrm>
            <a:off x="2641206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2" name="Connecteur droit 3771"/>
          <xdr:cNvCxnSpPr/>
        </xdr:nvCxnSpPr>
        <xdr:spPr>
          <a:xfrm>
            <a:off x="26426542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3" name="Connecteur droit 3772"/>
          <xdr:cNvCxnSpPr/>
        </xdr:nvCxnSpPr>
        <xdr:spPr>
          <a:xfrm>
            <a:off x="26441019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4" name="Connecteur droit 3773"/>
          <xdr:cNvCxnSpPr/>
        </xdr:nvCxnSpPr>
        <xdr:spPr>
          <a:xfrm>
            <a:off x="2645549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5" name="Connecteur droit 3774"/>
          <xdr:cNvCxnSpPr/>
        </xdr:nvCxnSpPr>
        <xdr:spPr>
          <a:xfrm>
            <a:off x="26469975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6" name="Connecteur droit 3775"/>
          <xdr:cNvCxnSpPr/>
        </xdr:nvCxnSpPr>
        <xdr:spPr>
          <a:xfrm>
            <a:off x="26484452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7" name="Connecteur droit 3776"/>
          <xdr:cNvCxnSpPr/>
        </xdr:nvCxnSpPr>
        <xdr:spPr>
          <a:xfrm>
            <a:off x="2649893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8" name="Connecteur droit 3777"/>
          <xdr:cNvCxnSpPr/>
        </xdr:nvCxnSpPr>
        <xdr:spPr>
          <a:xfrm>
            <a:off x="2651340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79" name="Connecteur droit 3778"/>
          <xdr:cNvCxnSpPr/>
        </xdr:nvCxnSpPr>
        <xdr:spPr>
          <a:xfrm>
            <a:off x="26527888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0" name="Connecteur droit 3779"/>
          <xdr:cNvCxnSpPr/>
        </xdr:nvCxnSpPr>
        <xdr:spPr>
          <a:xfrm>
            <a:off x="2654236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1" name="Connecteur droit 3780"/>
          <xdr:cNvCxnSpPr/>
        </xdr:nvCxnSpPr>
        <xdr:spPr>
          <a:xfrm>
            <a:off x="2655684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2" name="Connecteur droit 3781"/>
          <xdr:cNvCxnSpPr/>
        </xdr:nvCxnSpPr>
        <xdr:spPr>
          <a:xfrm>
            <a:off x="26571321" y="1162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3" name="Connecteur droit 3782"/>
          <xdr:cNvCxnSpPr/>
        </xdr:nvCxnSpPr>
        <xdr:spPr>
          <a:xfrm>
            <a:off x="26585800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4" name="Connecteur droit 3783"/>
          <xdr:cNvCxnSpPr/>
        </xdr:nvCxnSpPr>
        <xdr:spPr>
          <a:xfrm>
            <a:off x="26600277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5" name="Connecteur droit 3784"/>
          <xdr:cNvCxnSpPr/>
        </xdr:nvCxnSpPr>
        <xdr:spPr>
          <a:xfrm>
            <a:off x="26614754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6" name="Connecteur droit 3785"/>
          <xdr:cNvCxnSpPr/>
        </xdr:nvCxnSpPr>
        <xdr:spPr>
          <a:xfrm>
            <a:off x="26629233" y="1162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7" name="Connecteur droit 3786"/>
          <xdr:cNvCxnSpPr/>
        </xdr:nvCxnSpPr>
        <xdr:spPr>
          <a:xfrm>
            <a:off x="26643710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8" name="Connecteur droit 3787"/>
          <xdr:cNvCxnSpPr/>
        </xdr:nvCxnSpPr>
        <xdr:spPr>
          <a:xfrm>
            <a:off x="25934288" y="1162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789" name="Connecteur droit 3788"/>
          <xdr:cNvCxnSpPr/>
        </xdr:nvCxnSpPr>
        <xdr:spPr>
          <a:xfrm>
            <a:off x="25934288" y="1162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90" name="Rectangle 3789"/>
          <xdr:cNvSpPr/>
        </xdr:nvSpPr>
        <xdr:spPr>
          <a:xfrm>
            <a:off x="25934288" y="1162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3791" name="Rectangle 3790"/>
          <xdr:cNvSpPr/>
        </xdr:nvSpPr>
        <xdr:spPr>
          <a:xfrm>
            <a:off x="25934288" y="1162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  <xdr:cxnSp macro="">
        <xdr:nvCxnSpPr>
          <xdr:cNvPr id="3792" name="Connecteur droit 3791"/>
          <xdr:cNvCxnSpPr/>
        </xdr:nvCxnSpPr>
        <xdr:spPr>
          <a:xfrm>
            <a:off x="26325196" y="1143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793" name="Rectangle 3792"/>
          <xdr:cNvSpPr/>
        </xdr:nvSpPr>
        <xdr:spPr>
          <a:xfrm>
            <a:off x="25934288" y="1162050"/>
            <a:ext cx="38993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15,16</a:t>
            </a:r>
          </a:p>
        </xdr:txBody>
      </xdr:sp>
    </xdr:grpSp>
    <xdr:clientData/>
  </xdr:twoCellAnchor>
  <xdr:twoCellAnchor>
    <xdr:from>
      <xdr:col>37</xdr:col>
      <xdr:colOff>26290</xdr:colOff>
      <xdr:row>9</xdr:row>
      <xdr:rowOff>0</xdr:rowOff>
    </xdr:from>
    <xdr:to>
      <xdr:col>37</xdr:col>
      <xdr:colOff>735713</xdr:colOff>
      <xdr:row>9</xdr:row>
      <xdr:rowOff>171450</xdr:rowOff>
    </xdr:to>
    <xdr:grpSp>
      <xdr:nvGrpSpPr>
        <xdr:cNvPr id="3858" name="SprkR10C38Shape"/>
        <xdr:cNvGrpSpPr/>
      </xdr:nvGrpSpPr>
      <xdr:grpSpPr>
        <a:xfrm>
          <a:off x="32373190" y="2324100"/>
          <a:ext cx="709423" cy="171450"/>
          <a:chOff x="28220290" y="1714500"/>
          <a:chExt cx="709423" cy="171450"/>
        </a:xfrm>
      </xdr:grpSpPr>
      <xdr:cxnSp macro="">
        <xdr:nvCxnSpPr>
          <xdr:cNvPr id="3802" name="Connecteur droit 3801"/>
          <xdr:cNvCxnSpPr/>
        </xdr:nvCxnSpPr>
        <xdr:spPr>
          <a:xfrm>
            <a:off x="2822029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3" name="Connecteur droit 3802"/>
          <xdr:cNvCxnSpPr/>
        </xdr:nvCxnSpPr>
        <xdr:spPr>
          <a:xfrm>
            <a:off x="2823476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4" name="Connecteur droit 3803"/>
          <xdr:cNvCxnSpPr/>
        </xdr:nvCxnSpPr>
        <xdr:spPr>
          <a:xfrm>
            <a:off x="2824924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5" name="Connecteur droit 3804"/>
          <xdr:cNvCxnSpPr/>
        </xdr:nvCxnSpPr>
        <xdr:spPr>
          <a:xfrm>
            <a:off x="2826372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6" name="Connecteur droit 3805"/>
          <xdr:cNvCxnSpPr/>
        </xdr:nvCxnSpPr>
        <xdr:spPr>
          <a:xfrm>
            <a:off x="2827820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7" name="Connecteur droit 3806"/>
          <xdr:cNvCxnSpPr/>
        </xdr:nvCxnSpPr>
        <xdr:spPr>
          <a:xfrm>
            <a:off x="2829267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8" name="Connecteur droit 3807"/>
          <xdr:cNvCxnSpPr/>
        </xdr:nvCxnSpPr>
        <xdr:spPr>
          <a:xfrm>
            <a:off x="2830715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09" name="Connecteur droit 3808"/>
          <xdr:cNvCxnSpPr/>
        </xdr:nvCxnSpPr>
        <xdr:spPr>
          <a:xfrm>
            <a:off x="2832163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0" name="Connecteur droit 3809"/>
          <xdr:cNvCxnSpPr/>
        </xdr:nvCxnSpPr>
        <xdr:spPr>
          <a:xfrm>
            <a:off x="2833611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1" name="Connecteur droit 3810"/>
          <xdr:cNvCxnSpPr/>
        </xdr:nvCxnSpPr>
        <xdr:spPr>
          <a:xfrm>
            <a:off x="2835059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2" name="Connecteur droit 3811"/>
          <xdr:cNvCxnSpPr/>
        </xdr:nvCxnSpPr>
        <xdr:spPr>
          <a:xfrm>
            <a:off x="2836506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3" name="Connecteur droit 3812"/>
          <xdr:cNvCxnSpPr/>
        </xdr:nvCxnSpPr>
        <xdr:spPr>
          <a:xfrm>
            <a:off x="2837954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4" name="Connecteur droit 3813"/>
          <xdr:cNvCxnSpPr/>
        </xdr:nvCxnSpPr>
        <xdr:spPr>
          <a:xfrm>
            <a:off x="2839402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5" name="Connecteur droit 3814"/>
          <xdr:cNvCxnSpPr/>
        </xdr:nvCxnSpPr>
        <xdr:spPr>
          <a:xfrm>
            <a:off x="2840850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6" name="Connecteur droit 3815"/>
          <xdr:cNvCxnSpPr/>
        </xdr:nvCxnSpPr>
        <xdr:spPr>
          <a:xfrm>
            <a:off x="2842298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7" name="Connecteur droit 3816"/>
          <xdr:cNvCxnSpPr/>
        </xdr:nvCxnSpPr>
        <xdr:spPr>
          <a:xfrm>
            <a:off x="2843745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8" name="Connecteur droit 3817"/>
          <xdr:cNvCxnSpPr/>
        </xdr:nvCxnSpPr>
        <xdr:spPr>
          <a:xfrm>
            <a:off x="2845193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19" name="Connecteur droit 3818"/>
          <xdr:cNvCxnSpPr/>
        </xdr:nvCxnSpPr>
        <xdr:spPr>
          <a:xfrm>
            <a:off x="2846641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0" name="Connecteur droit 3819"/>
          <xdr:cNvCxnSpPr/>
        </xdr:nvCxnSpPr>
        <xdr:spPr>
          <a:xfrm>
            <a:off x="2848089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1" name="Connecteur droit 3820"/>
          <xdr:cNvCxnSpPr/>
        </xdr:nvCxnSpPr>
        <xdr:spPr>
          <a:xfrm>
            <a:off x="2849537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2" name="Connecteur droit 3821"/>
          <xdr:cNvCxnSpPr/>
        </xdr:nvCxnSpPr>
        <xdr:spPr>
          <a:xfrm>
            <a:off x="2850985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3" name="Connecteur droit 3822"/>
          <xdr:cNvCxnSpPr/>
        </xdr:nvCxnSpPr>
        <xdr:spPr>
          <a:xfrm>
            <a:off x="2852432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4" name="Connecteur droit 3823"/>
          <xdr:cNvCxnSpPr/>
        </xdr:nvCxnSpPr>
        <xdr:spPr>
          <a:xfrm>
            <a:off x="2853880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5" name="Connecteur droit 3824"/>
          <xdr:cNvCxnSpPr/>
        </xdr:nvCxnSpPr>
        <xdr:spPr>
          <a:xfrm>
            <a:off x="2855328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6" name="Connecteur droit 3825"/>
          <xdr:cNvCxnSpPr/>
        </xdr:nvCxnSpPr>
        <xdr:spPr>
          <a:xfrm>
            <a:off x="2856776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7" name="Connecteur droit 3826"/>
          <xdr:cNvCxnSpPr/>
        </xdr:nvCxnSpPr>
        <xdr:spPr>
          <a:xfrm>
            <a:off x="2858224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8" name="Connecteur droit 3827"/>
          <xdr:cNvCxnSpPr/>
        </xdr:nvCxnSpPr>
        <xdr:spPr>
          <a:xfrm>
            <a:off x="2859671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29" name="Connecteur droit 3828"/>
          <xdr:cNvCxnSpPr/>
        </xdr:nvCxnSpPr>
        <xdr:spPr>
          <a:xfrm>
            <a:off x="2861119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0" name="Connecteur droit 3829"/>
          <xdr:cNvCxnSpPr/>
        </xdr:nvCxnSpPr>
        <xdr:spPr>
          <a:xfrm>
            <a:off x="2862567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1" name="Connecteur droit 3830"/>
          <xdr:cNvCxnSpPr/>
        </xdr:nvCxnSpPr>
        <xdr:spPr>
          <a:xfrm>
            <a:off x="28640150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2" name="Connecteur droit 3831"/>
          <xdr:cNvCxnSpPr/>
        </xdr:nvCxnSpPr>
        <xdr:spPr>
          <a:xfrm>
            <a:off x="2865462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3" name="Connecteur droit 3832"/>
          <xdr:cNvCxnSpPr/>
        </xdr:nvCxnSpPr>
        <xdr:spPr>
          <a:xfrm>
            <a:off x="2866910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4" name="Connecteur droit 3833"/>
          <xdr:cNvCxnSpPr/>
        </xdr:nvCxnSpPr>
        <xdr:spPr>
          <a:xfrm>
            <a:off x="28683586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5" name="Connecteur droit 3834"/>
          <xdr:cNvCxnSpPr/>
        </xdr:nvCxnSpPr>
        <xdr:spPr>
          <a:xfrm>
            <a:off x="2869806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6" name="Connecteur droit 3835"/>
          <xdr:cNvCxnSpPr/>
        </xdr:nvCxnSpPr>
        <xdr:spPr>
          <a:xfrm>
            <a:off x="28712542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7" name="Connecteur droit 3836"/>
          <xdr:cNvCxnSpPr/>
        </xdr:nvCxnSpPr>
        <xdr:spPr>
          <a:xfrm>
            <a:off x="28727019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8" name="Connecteur droit 3837"/>
          <xdr:cNvCxnSpPr/>
        </xdr:nvCxnSpPr>
        <xdr:spPr>
          <a:xfrm>
            <a:off x="2874149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39" name="Connecteur droit 3838"/>
          <xdr:cNvCxnSpPr/>
        </xdr:nvCxnSpPr>
        <xdr:spPr>
          <a:xfrm>
            <a:off x="28755975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0" name="Connecteur droit 3839"/>
          <xdr:cNvCxnSpPr/>
        </xdr:nvCxnSpPr>
        <xdr:spPr>
          <a:xfrm>
            <a:off x="28770452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1" name="Connecteur droit 3840"/>
          <xdr:cNvCxnSpPr/>
        </xdr:nvCxnSpPr>
        <xdr:spPr>
          <a:xfrm>
            <a:off x="2878493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2" name="Connecteur droit 3841"/>
          <xdr:cNvCxnSpPr/>
        </xdr:nvCxnSpPr>
        <xdr:spPr>
          <a:xfrm>
            <a:off x="2879940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3" name="Connecteur droit 3842"/>
          <xdr:cNvCxnSpPr/>
        </xdr:nvCxnSpPr>
        <xdr:spPr>
          <a:xfrm>
            <a:off x="28813888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4" name="Connecteur droit 3843"/>
          <xdr:cNvCxnSpPr/>
        </xdr:nvCxnSpPr>
        <xdr:spPr>
          <a:xfrm>
            <a:off x="2882836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5" name="Connecteur droit 3844"/>
          <xdr:cNvCxnSpPr/>
        </xdr:nvCxnSpPr>
        <xdr:spPr>
          <a:xfrm>
            <a:off x="2884284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6" name="Connecteur droit 3845"/>
          <xdr:cNvCxnSpPr/>
        </xdr:nvCxnSpPr>
        <xdr:spPr>
          <a:xfrm>
            <a:off x="28857321" y="173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7" name="Connecteur droit 3846"/>
          <xdr:cNvCxnSpPr/>
        </xdr:nvCxnSpPr>
        <xdr:spPr>
          <a:xfrm>
            <a:off x="28871800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8" name="Connecteur droit 3847"/>
          <xdr:cNvCxnSpPr/>
        </xdr:nvCxnSpPr>
        <xdr:spPr>
          <a:xfrm>
            <a:off x="28886277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49" name="Connecteur droit 3848"/>
          <xdr:cNvCxnSpPr/>
        </xdr:nvCxnSpPr>
        <xdr:spPr>
          <a:xfrm>
            <a:off x="28900754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0" name="Connecteur droit 3849"/>
          <xdr:cNvCxnSpPr/>
        </xdr:nvCxnSpPr>
        <xdr:spPr>
          <a:xfrm>
            <a:off x="28915233" y="173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1" name="Connecteur droit 3850"/>
          <xdr:cNvCxnSpPr/>
        </xdr:nvCxnSpPr>
        <xdr:spPr>
          <a:xfrm>
            <a:off x="2892971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2" name="Connecteur droit 3851"/>
          <xdr:cNvCxnSpPr/>
        </xdr:nvCxnSpPr>
        <xdr:spPr>
          <a:xfrm>
            <a:off x="28220290" y="1733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853" name="Connecteur droit 3852"/>
          <xdr:cNvCxnSpPr/>
        </xdr:nvCxnSpPr>
        <xdr:spPr>
          <a:xfrm>
            <a:off x="28220290" y="173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4" name="Rectangle 3853"/>
          <xdr:cNvSpPr/>
        </xdr:nvSpPr>
        <xdr:spPr>
          <a:xfrm>
            <a:off x="28220290" y="1733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0,139</a:t>
            </a:r>
          </a:p>
        </xdr:txBody>
      </xdr:sp>
      <xdr:sp macro="" textlink="">
        <xdr:nvSpPr>
          <xdr:cNvPr id="3855" name="Rectangle 3854"/>
          <xdr:cNvSpPr/>
        </xdr:nvSpPr>
        <xdr:spPr>
          <a:xfrm>
            <a:off x="28220290" y="1733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0,229</a:t>
            </a:r>
          </a:p>
        </xdr:txBody>
      </xdr:sp>
      <xdr:cxnSp macro="">
        <xdr:nvCxnSpPr>
          <xdr:cNvPr id="3856" name="Connecteur droit 3855"/>
          <xdr:cNvCxnSpPr/>
        </xdr:nvCxnSpPr>
        <xdr:spPr>
          <a:xfrm>
            <a:off x="28625673" y="1714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57" name="Rectangle 3856"/>
          <xdr:cNvSpPr/>
        </xdr:nvSpPr>
        <xdr:spPr>
          <a:xfrm>
            <a:off x="28220290" y="1733550"/>
            <a:ext cx="409277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0,192</a:t>
            </a:r>
          </a:p>
        </xdr:txBody>
      </xdr:sp>
    </xdr:grpSp>
    <xdr:clientData/>
  </xdr:twoCellAnchor>
  <xdr:twoCellAnchor>
    <xdr:from>
      <xdr:col>37</xdr:col>
      <xdr:colOff>26290</xdr:colOff>
      <xdr:row>3</xdr:row>
      <xdr:rowOff>0</xdr:rowOff>
    </xdr:from>
    <xdr:to>
      <xdr:col>37</xdr:col>
      <xdr:colOff>735713</xdr:colOff>
      <xdr:row>3</xdr:row>
      <xdr:rowOff>171450</xdr:rowOff>
    </xdr:to>
    <xdr:grpSp>
      <xdr:nvGrpSpPr>
        <xdr:cNvPr id="3977" name="SprkR4C38Shape"/>
        <xdr:cNvGrpSpPr/>
      </xdr:nvGrpSpPr>
      <xdr:grpSpPr>
        <a:xfrm>
          <a:off x="32373190" y="723900"/>
          <a:ext cx="709423" cy="171450"/>
          <a:chOff x="28220290" y="571500"/>
          <a:chExt cx="709423" cy="171450"/>
        </a:xfrm>
      </xdr:grpSpPr>
      <xdr:cxnSp macro="">
        <xdr:nvCxnSpPr>
          <xdr:cNvPr id="3921" name="Connecteur droit 3920"/>
          <xdr:cNvCxnSpPr/>
        </xdr:nvCxnSpPr>
        <xdr:spPr>
          <a:xfrm>
            <a:off x="2822029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2" name="Connecteur droit 3921"/>
          <xdr:cNvCxnSpPr/>
        </xdr:nvCxnSpPr>
        <xdr:spPr>
          <a:xfrm>
            <a:off x="2823476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3" name="Connecteur droit 3922"/>
          <xdr:cNvCxnSpPr/>
        </xdr:nvCxnSpPr>
        <xdr:spPr>
          <a:xfrm>
            <a:off x="2824924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4" name="Connecteur droit 3923"/>
          <xdr:cNvCxnSpPr/>
        </xdr:nvCxnSpPr>
        <xdr:spPr>
          <a:xfrm>
            <a:off x="2826372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5" name="Connecteur droit 3924"/>
          <xdr:cNvCxnSpPr/>
        </xdr:nvCxnSpPr>
        <xdr:spPr>
          <a:xfrm>
            <a:off x="2827820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6" name="Connecteur droit 3925"/>
          <xdr:cNvCxnSpPr/>
        </xdr:nvCxnSpPr>
        <xdr:spPr>
          <a:xfrm>
            <a:off x="2829267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7" name="Connecteur droit 3926"/>
          <xdr:cNvCxnSpPr/>
        </xdr:nvCxnSpPr>
        <xdr:spPr>
          <a:xfrm>
            <a:off x="2830715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8" name="Connecteur droit 3927"/>
          <xdr:cNvCxnSpPr/>
        </xdr:nvCxnSpPr>
        <xdr:spPr>
          <a:xfrm>
            <a:off x="2832163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29" name="Connecteur droit 3928"/>
          <xdr:cNvCxnSpPr/>
        </xdr:nvCxnSpPr>
        <xdr:spPr>
          <a:xfrm>
            <a:off x="2833611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0" name="Connecteur droit 3929"/>
          <xdr:cNvCxnSpPr/>
        </xdr:nvCxnSpPr>
        <xdr:spPr>
          <a:xfrm>
            <a:off x="2835059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1" name="Connecteur droit 3930"/>
          <xdr:cNvCxnSpPr/>
        </xdr:nvCxnSpPr>
        <xdr:spPr>
          <a:xfrm>
            <a:off x="2836506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2" name="Connecteur droit 3931"/>
          <xdr:cNvCxnSpPr/>
        </xdr:nvCxnSpPr>
        <xdr:spPr>
          <a:xfrm>
            <a:off x="2837954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3" name="Connecteur droit 3932"/>
          <xdr:cNvCxnSpPr/>
        </xdr:nvCxnSpPr>
        <xdr:spPr>
          <a:xfrm>
            <a:off x="2839402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4" name="Connecteur droit 3933"/>
          <xdr:cNvCxnSpPr/>
        </xdr:nvCxnSpPr>
        <xdr:spPr>
          <a:xfrm>
            <a:off x="2840850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5" name="Connecteur droit 3934"/>
          <xdr:cNvCxnSpPr/>
        </xdr:nvCxnSpPr>
        <xdr:spPr>
          <a:xfrm>
            <a:off x="2842298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6" name="Connecteur droit 3935"/>
          <xdr:cNvCxnSpPr/>
        </xdr:nvCxnSpPr>
        <xdr:spPr>
          <a:xfrm>
            <a:off x="2843745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7" name="Connecteur droit 3936"/>
          <xdr:cNvCxnSpPr/>
        </xdr:nvCxnSpPr>
        <xdr:spPr>
          <a:xfrm>
            <a:off x="2845193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8" name="Connecteur droit 3937"/>
          <xdr:cNvCxnSpPr/>
        </xdr:nvCxnSpPr>
        <xdr:spPr>
          <a:xfrm>
            <a:off x="2846641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39" name="Connecteur droit 3938"/>
          <xdr:cNvCxnSpPr/>
        </xdr:nvCxnSpPr>
        <xdr:spPr>
          <a:xfrm>
            <a:off x="2848089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0" name="Connecteur droit 3939"/>
          <xdr:cNvCxnSpPr/>
        </xdr:nvCxnSpPr>
        <xdr:spPr>
          <a:xfrm>
            <a:off x="2849537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1" name="Connecteur droit 3940"/>
          <xdr:cNvCxnSpPr/>
        </xdr:nvCxnSpPr>
        <xdr:spPr>
          <a:xfrm>
            <a:off x="2850985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2" name="Connecteur droit 3941"/>
          <xdr:cNvCxnSpPr/>
        </xdr:nvCxnSpPr>
        <xdr:spPr>
          <a:xfrm>
            <a:off x="2852432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3" name="Connecteur droit 3942"/>
          <xdr:cNvCxnSpPr/>
        </xdr:nvCxnSpPr>
        <xdr:spPr>
          <a:xfrm>
            <a:off x="2853880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4" name="Connecteur droit 3943"/>
          <xdr:cNvCxnSpPr/>
        </xdr:nvCxnSpPr>
        <xdr:spPr>
          <a:xfrm>
            <a:off x="2855328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5" name="Connecteur droit 3944"/>
          <xdr:cNvCxnSpPr/>
        </xdr:nvCxnSpPr>
        <xdr:spPr>
          <a:xfrm>
            <a:off x="2856776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6" name="Connecteur droit 3945"/>
          <xdr:cNvCxnSpPr/>
        </xdr:nvCxnSpPr>
        <xdr:spPr>
          <a:xfrm>
            <a:off x="2858224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7" name="Connecteur droit 3946"/>
          <xdr:cNvCxnSpPr/>
        </xdr:nvCxnSpPr>
        <xdr:spPr>
          <a:xfrm>
            <a:off x="2859671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8" name="Connecteur droit 3947"/>
          <xdr:cNvCxnSpPr/>
        </xdr:nvCxnSpPr>
        <xdr:spPr>
          <a:xfrm>
            <a:off x="2861119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49" name="Connecteur droit 3948"/>
          <xdr:cNvCxnSpPr/>
        </xdr:nvCxnSpPr>
        <xdr:spPr>
          <a:xfrm>
            <a:off x="2862567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0" name="Connecteur droit 3949"/>
          <xdr:cNvCxnSpPr/>
        </xdr:nvCxnSpPr>
        <xdr:spPr>
          <a:xfrm>
            <a:off x="28640150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1" name="Connecteur droit 3950"/>
          <xdr:cNvCxnSpPr/>
        </xdr:nvCxnSpPr>
        <xdr:spPr>
          <a:xfrm>
            <a:off x="2865462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2" name="Connecteur droit 3951"/>
          <xdr:cNvCxnSpPr/>
        </xdr:nvCxnSpPr>
        <xdr:spPr>
          <a:xfrm>
            <a:off x="2866910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3" name="Connecteur droit 3952"/>
          <xdr:cNvCxnSpPr/>
        </xdr:nvCxnSpPr>
        <xdr:spPr>
          <a:xfrm>
            <a:off x="28683586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4" name="Connecteur droit 3953"/>
          <xdr:cNvCxnSpPr/>
        </xdr:nvCxnSpPr>
        <xdr:spPr>
          <a:xfrm>
            <a:off x="2869806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5" name="Connecteur droit 3954"/>
          <xdr:cNvCxnSpPr/>
        </xdr:nvCxnSpPr>
        <xdr:spPr>
          <a:xfrm>
            <a:off x="28712542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6" name="Connecteur droit 3955"/>
          <xdr:cNvCxnSpPr/>
        </xdr:nvCxnSpPr>
        <xdr:spPr>
          <a:xfrm>
            <a:off x="28727019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7" name="Connecteur droit 3956"/>
          <xdr:cNvCxnSpPr/>
        </xdr:nvCxnSpPr>
        <xdr:spPr>
          <a:xfrm>
            <a:off x="2874149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8" name="Connecteur droit 3957"/>
          <xdr:cNvCxnSpPr/>
        </xdr:nvCxnSpPr>
        <xdr:spPr>
          <a:xfrm>
            <a:off x="28755975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59" name="Connecteur droit 3958"/>
          <xdr:cNvCxnSpPr/>
        </xdr:nvCxnSpPr>
        <xdr:spPr>
          <a:xfrm>
            <a:off x="28770452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0" name="Connecteur droit 3959"/>
          <xdr:cNvCxnSpPr/>
        </xdr:nvCxnSpPr>
        <xdr:spPr>
          <a:xfrm>
            <a:off x="2878493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1" name="Connecteur droit 3960"/>
          <xdr:cNvCxnSpPr/>
        </xdr:nvCxnSpPr>
        <xdr:spPr>
          <a:xfrm>
            <a:off x="2879940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2" name="Connecteur droit 3961"/>
          <xdr:cNvCxnSpPr/>
        </xdr:nvCxnSpPr>
        <xdr:spPr>
          <a:xfrm>
            <a:off x="28813888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3" name="Connecteur droit 3962"/>
          <xdr:cNvCxnSpPr/>
        </xdr:nvCxnSpPr>
        <xdr:spPr>
          <a:xfrm>
            <a:off x="2882836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4" name="Connecteur droit 3963"/>
          <xdr:cNvCxnSpPr/>
        </xdr:nvCxnSpPr>
        <xdr:spPr>
          <a:xfrm>
            <a:off x="2884284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5" name="Connecteur droit 3964"/>
          <xdr:cNvCxnSpPr/>
        </xdr:nvCxnSpPr>
        <xdr:spPr>
          <a:xfrm>
            <a:off x="28857321" y="590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6" name="Connecteur droit 3965"/>
          <xdr:cNvCxnSpPr/>
        </xdr:nvCxnSpPr>
        <xdr:spPr>
          <a:xfrm>
            <a:off x="28871800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7" name="Connecteur droit 3966"/>
          <xdr:cNvCxnSpPr/>
        </xdr:nvCxnSpPr>
        <xdr:spPr>
          <a:xfrm>
            <a:off x="28886277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8" name="Connecteur droit 3967"/>
          <xdr:cNvCxnSpPr/>
        </xdr:nvCxnSpPr>
        <xdr:spPr>
          <a:xfrm>
            <a:off x="28900754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69" name="Connecteur droit 3968"/>
          <xdr:cNvCxnSpPr/>
        </xdr:nvCxnSpPr>
        <xdr:spPr>
          <a:xfrm>
            <a:off x="28915233" y="590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0" name="Connecteur droit 3969"/>
          <xdr:cNvCxnSpPr/>
        </xdr:nvCxnSpPr>
        <xdr:spPr>
          <a:xfrm>
            <a:off x="2892971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1" name="Connecteur droit 3970"/>
          <xdr:cNvCxnSpPr/>
        </xdr:nvCxnSpPr>
        <xdr:spPr>
          <a:xfrm>
            <a:off x="28220290" y="590550"/>
            <a:ext cx="709420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72" name="Connecteur droit 3971"/>
          <xdr:cNvCxnSpPr/>
        </xdr:nvCxnSpPr>
        <xdr:spPr>
          <a:xfrm>
            <a:off x="28220290" y="590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3" name="Rectangle 3972"/>
          <xdr:cNvSpPr/>
        </xdr:nvSpPr>
        <xdr:spPr>
          <a:xfrm>
            <a:off x="28220290" y="590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0,116</a:t>
            </a:r>
          </a:p>
        </xdr:txBody>
      </xdr:sp>
      <xdr:sp macro="" textlink="">
        <xdr:nvSpPr>
          <xdr:cNvPr id="3974" name="Rectangle 3973"/>
          <xdr:cNvSpPr/>
        </xdr:nvSpPr>
        <xdr:spPr>
          <a:xfrm>
            <a:off x="28220290" y="590550"/>
            <a:ext cx="709423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0,158</a:t>
            </a:r>
          </a:p>
        </xdr:txBody>
      </xdr:sp>
      <xdr:cxnSp macro="">
        <xdr:nvCxnSpPr>
          <xdr:cNvPr id="3975" name="Connecteur droit 3974"/>
          <xdr:cNvCxnSpPr/>
        </xdr:nvCxnSpPr>
        <xdr:spPr>
          <a:xfrm>
            <a:off x="28408502" y="571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976" name="Rectangle 3975"/>
          <xdr:cNvSpPr/>
        </xdr:nvSpPr>
        <xdr:spPr>
          <a:xfrm>
            <a:off x="28408502" y="590550"/>
            <a:ext cx="521208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0,128</a:t>
            </a:r>
          </a:p>
        </xdr:txBody>
      </xdr:sp>
    </xdr:grpSp>
    <xdr:clientData/>
  </xdr:twoCellAnchor>
  <xdr:twoCellAnchor>
    <xdr:from>
      <xdr:col>34</xdr:col>
      <xdr:colOff>26288</xdr:colOff>
      <xdr:row>19</xdr:row>
      <xdr:rowOff>0</xdr:rowOff>
    </xdr:from>
    <xdr:to>
      <xdr:col>34</xdr:col>
      <xdr:colOff>735713</xdr:colOff>
      <xdr:row>19</xdr:row>
      <xdr:rowOff>171450</xdr:rowOff>
    </xdr:to>
    <xdr:grpSp>
      <xdr:nvGrpSpPr>
        <xdr:cNvPr id="4041" name="SprkR20C35Shape"/>
        <xdr:cNvGrpSpPr/>
      </xdr:nvGrpSpPr>
      <xdr:grpSpPr>
        <a:xfrm>
          <a:off x="30190602" y="4991100"/>
          <a:ext cx="709425" cy="171450"/>
          <a:chOff x="25934288" y="3619500"/>
          <a:chExt cx="709425" cy="171450"/>
        </a:xfrm>
      </xdr:grpSpPr>
      <xdr:cxnSp macro="">
        <xdr:nvCxnSpPr>
          <xdr:cNvPr id="3985" name="Connecteur droit 3984"/>
          <xdr:cNvCxnSpPr/>
        </xdr:nvCxnSpPr>
        <xdr:spPr>
          <a:xfrm>
            <a:off x="259342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6" name="Connecteur droit 3985"/>
          <xdr:cNvCxnSpPr/>
        </xdr:nvCxnSpPr>
        <xdr:spPr>
          <a:xfrm>
            <a:off x="2594876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7" name="Connecteur droit 3986"/>
          <xdr:cNvCxnSpPr/>
        </xdr:nvCxnSpPr>
        <xdr:spPr>
          <a:xfrm>
            <a:off x="2596324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8" name="Connecteur droit 3987"/>
          <xdr:cNvCxnSpPr/>
        </xdr:nvCxnSpPr>
        <xdr:spPr>
          <a:xfrm>
            <a:off x="2597772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89" name="Connecteur droit 3988"/>
          <xdr:cNvCxnSpPr/>
        </xdr:nvCxnSpPr>
        <xdr:spPr>
          <a:xfrm>
            <a:off x="2599220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0" name="Connecteur droit 3989"/>
          <xdr:cNvCxnSpPr/>
        </xdr:nvCxnSpPr>
        <xdr:spPr>
          <a:xfrm>
            <a:off x="2600667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1" name="Connecteur droit 3990"/>
          <xdr:cNvCxnSpPr/>
        </xdr:nvCxnSpPr>
        <xdr:spPr>
          <a:xfrm>
            <a:off x="2602115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2" name="Connecteur droit 3991"/>
          <xdr:cNvCxnSpPr/>
        </xdr:nvCxnSpPr>
        <xdr:spPr>
          <a:xfrm>
            <a:off x="2603563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3" name="Connecteur droit 3992"/>
          <xdr:cNvCxnSpPr/>
        </xdr:nvCxnSpPr>
        <xdr:spPr>
          <a:xfrm>
            <a:off x="2605011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4" name="Connecteur droit 3993"/>
          <xdr:cNvCxnSpPr/>
        </xdr:nvCxnSpPr>
        <xdr:spPr>
          <a:xfrm>
            <a:off x="2606459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5" name="Connecteur droit 3994"/>
          <xdr:cNvCxnSpPr/>
        </xdr:nvCxnSpPr>
        <xdr:spPr>
          <a:xfrm>
            <a:off x="2607906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6" name="Connecteur droit 3995"/>
          <xdr:cNvCxnSpPr/>
        </xdr:nvCxnSpPr>
        <xdr:spPr>
          <a:xfrm>
            <a:off x="2609354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7" name="Connecteur droit 3996"/>
          <xdr:cNvCxnSpPr/>
        </xdr:nvCxnSpPr>
        <xdr:spPr>
          <a:xfrm>
            <a:off x="2610802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8" name="Connecteur droit 3997"/>
          <xdr:cNvCxnSpPr/>
        </xdr:nvCxnSpPr>
        <xdr:spPr>
          <a:xfrm>
            <a:off x="2612250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999" name="Connecteur droit 3998"/>
          <xdr:cNvCxnSpPr/>
        </xdr:nvCxnSpPr>
        <xdr:spPr>
          <a:xfrm>
            <a:off x="2613698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0" name="Connecteur droit 3999"/>
          <xdr:cNvCxnSpPr/>
        </xdr:nvCxnSpPr>
        <xdr:spPr>
          <a:xfrm>
            <a:off x="2615145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1" name="Connecteur droit 4000"/>
          <xdr:cNvCxnSpPr/>
        </xdr:nvCxnSpPr>
        <xdr:spPr>
          <a:xfrm>
            <a:off x="2616593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2" name="Connecteur droit 4001"/>
          <xdr:cNvCxnSpPr/>
        </xdr:nvCxnSpPr>
        <xdr:spPr>
          <a:xfrm>
            <a:off x="2618041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3" name="Connecteur droit 4002"/>
          <xdr:cNvCxnSpPr/>
        </xdr:nvCxnSpPr>
        <xdr:spPr>
          <a:xfrm>
            <a:off x="2619489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4" name="Connecteur droit 4003"/>
          <xdr:cNvCxnSpPr/>
        </xdr:nvCxnSpPr>
        <xdr:spPr>
          <a:xfrm>
            <a:off x="2620937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5" name="Connecteur droit 4004"/>
          <xdr:cNvCxnSpPr/>
        </xdr:nvCxnSpPr>
        <xdr:spPr>
          <a:xfrm>
            <a:off x="2622385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6" name="Connecteur droit 4005"/>
          <xdr:cNvCxnSpPr/>
        </xdr:nvCxnSpPr>
        <xdr:spPr>
          <a:xfrm>
            <a:off x="2623832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7" name="Connecteur droit 4006"/>
          <xdr:cNvCxnSpPr/>
        </xdr:nvCxnSpPr>
        <xdr:spPr>
          <a:xfrm>
            <a:off x="2625280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8" name="Connecteur droit 4007"/>
          <xdr:cNvCxnSpPr/>
        </xdr:nvCxnSpPr>
        <xdr:spPr>
          <a:xfrm>
            <a:off x="2626728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09" name="Connecteur droit 4008"/>
          <xdr:cNvCxnSpPr/>
        </xdr:nvCxnSpPr>
        <xdr:spPr>
          <a:xfrm>
            <a:off x="2628176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0" name="Connecteur droit 4009"/>
          <xdr:cNvCxnSpPr/>
        </xdr:nvCxnSpPr>
        <xdr:spPr>
          <a:xfrm>
            <a:off x="2629624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1" name="Connecteur droit 4010"/>
          <xdr:cNvCxnSpPr/>
        </xdr:nvCxnSpPr>
        <xdr:spPr>
          <a:xfrm>
            <a:off x="2631071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2" name="Connecteur droit 4011"/>
          <xdr:cNvCxnSpPr/>
        </xdr:nvCxnSpPr>
        <xdr:spPr>
          <a:xfrm>
            <a:off x="2632519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3" name="Connecteur droit 4012"/>
          <xdr:cNvCxnSpPr/>
        </xdr:nvCxnSpPr>
        <xdr:spPr>
          <a:xfrm>
            <a:off x="2633967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4" name="Connecteur droit 4013"/>
          <xdr:cNvCxnSpPr/>
        </xdr:nvCxnSpPr>
        <xdr:spPr>
          <a:xfrm>
            <a:off x="26354150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5" name="Connecteur droit 4014"/>
          <xdr:cNvCxnSpPr/>
        </xdr:nvCxnSpPr>
        <xdr:spPr>
          <a:xfrm>
            <a:off x="2636862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6" name="Connecteur droit 4015"/>
          <xdr:cNvCxnSpPr/>
        </xdr:nvCxnSpPr>
        <xdr:spPr>
          <a:xfrm>
            <a:off x="2638310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7" name="Connecteur droit 4016"/>
          <xdr:cNvCxnSpPr/>
        </xdr:nvCxnSpPr>
        <xdr:spPr>
          <a:xfrm>
            <a:off x="26397586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8" name="Connecteur droit 4017"/>
          <xdr:cNvCxnSpPr/>
        </xdr:nvCxnSpPr>
        <xdr:spPr>
          <a:xfrm>
            <a:off x="2641206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19" name="Connecteur droit 4018"/>
          <xdr:cNvCxnSpPr/>
        </xdr:nvCxnSpPr>
        <xdr:spPr>
          <a:xfrm>
            <a:off x="26426542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0" name="Connecteur droit 4019"/>
          <xdr:cNvCxnSpPr/>
        </xdr:nvCxnSpPr>
        <xdr:spPr>
          <a:xfrm>
            <a:off x="26441019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1" name="Connecteur droit 4020"/>
          <xdr:cNvCxnSpPr/>
        </xdr:nvCxnSpPr>
        <xdr:spPr>
          <a:xfrm>
            <a:off x="2645549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2" name="Connecteur droit 4021"/>
          <xdr:cNvCxnSpPr/>
        </xdr:nvCxnSpPr>
        <xdr:spPr>
          <a:xfrm>
            <a:off x="26469975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3" name="Connecteur droit 4022"/>
          <xdr:cNvCxnSpPr/>
        </xdr:nvCxnSpPr>
        <xdr:spPr>
          <a:xfrm>
            <a:off x="26484452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4" name="Connecteur droit 4023"/>
          <xdr:cNvCxnSpPr/>
        </xdr:nvCxnSpPr>
        <xdr:spPr>
          <a:xfrm>
            <a:off x="2649893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5" name="Connecteur droit 4024"/>
          <xdr:cNvCxnSpPr/>
        </xdr:nvCxnSpPr>
        <xdr:spPr>
          <a:xfrm>
            <a:off x="2651340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6" name="Connecteur droit 4025"/>
          <xdr:cNvCxnSpPr/>
        </xdr:nvCxnSpPr>
        <xdr:spPr>
          <a:xfrm>
            <a:off x="26527888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7" name="Connecteur droit 4026"/>
          <xdr:cNvCxnSpPr/>
        </xdr:nvCxnSpPr>
        <xdr:spPr>
          <a:xfrm>
            <a:off x="2654236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8" name="Connecteur droit 4027"/>
          <xdr:cNvCxnSpPr/>
        </xdr:nvCxnSpPr>
        <xdr:spPr>
          <a:xfrm>
            <a:off x="2655684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29" name="Connecteur droit 4028"/>
          <xdr:cNvCxnSpPr/>
        </xdr:nvCxnSpPr>
        <xdr:spPr>
          <a:xfrm>
            <a:off x="26571321" y="3638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0" name="Connecteur droit 4029"/>
          <xdr:cNvCxnSpPr/>
        </xdr:nvCxnSpPr>
        <xdr:spPr>
          <a:xfrm>
            <a:off x="26585800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1" name="Connecteur droit 4030"/>
          <xdr:cNvCxnSpPr/>
        </xdr:nvCxnSpPr>
        <xdr:spPr>
          <a:xfrm>
            <a:off x="26600277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2" name="Connecteur droit 4031"/>
          <xdr:cNvCxnSpPr/>
        </xdr:nvCxnSpPr>
        <xdr:spPr>
          <a:xfrm>
            <a:off x="26614754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3" name="Connecteur droit 4032"/>
          <xdr:cNvCxnSpPr/>
        </xdr:nvCxnSpPr>
        <xdr:spPr>
          <a:xfrm>
            <a:off x="26629233" y="3638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4" name="Connecteur droit 4033"/>
          <xdr:cNvCxnSpPr/>
        </xdr:nvCxnSpPr>
        <xdr:spPr>
          <a:xfrm>
            <a:off x="26643710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5" name="Connecteur droit 4034"/>
          <xdr:cNvCxnSpPr/>
        </xdr:nvCxnSpPr>
        <xdr:spPr>
          <a:xfrm>
            <a:off x="25934288" y="36385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36" name="Connecteur droit 4035"/>
          <xdr:cNvCxnSpPr/>
        </xdr:nvCxnSpPr>
        <xdr:spPr>
          <a:xfrm>
            <a:off x="25934288" y="3638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37" name="Rectangle 4036"/>
          <xdr:cNvSpPr/>
        </xdr:nvSpPr>
        <xdr:spPr>
          <a:xfrm>
            <a:off x="25934288" y="3638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4038" name="Rectangle 4037"/>
          <xdr:cNvSpPr/>
        </xdr:nvSpPr>
        <xdr:spPr>
          <a:xfrm>
            <a:off x="25934288" y="36385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  <xdr:cxnSp macro="">
        <xdr:nvCxnSpPr>
          <xdr:cNvPr id="4039" name="Connecteur droit 4038"/>
          <xdr:cNvCxnSpPr/>
        </xdr:nvCxnSpPr>
        <xdr:spPr>
          <a:xfrm>
            <a:off x="26194894" y="36195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40" name="Rectangle 4039"/>
          <xdr:cNvSpPr/>
        </xdr:nvSpPr>
        <xdr:spPr>
          <a:xfrm>
            <a:off x="26194894" y="3638550"/>
            <a:ext cx="448819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25400" tIns="0" rIns="0" bIns="0" rtlCol="0" anchor="b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0,271</a:t>
            </a:r>
          </a:p>
        </xdr:txBody>
      </xdr:sp>
    </xdr:grpSp>
    <xdr:clientData/>
  </xdr:twoCellAnchor>
  <xdr:twoCellAnchor>
    <xdr:from>
      <xdr:col>34</xdr:col>
      <xdr:colOff>26288</xdr:colOff>
      <xdr:row>22</xdr:row>
      <xdr:rowOff>0</xdr:rowOff>
    </xdr:from>
    <xdr:to>
      <xdr:col>34</xdr:col>
      <xdr:colOff>735710</xdr:colOff>
      <xdr:row>22</xdr:row>
      <xdr:rowOff>171450</xdr:rowOff>
    </xdr:to>
    <xdr:grpSp>
      <xdr:nvGrpSpPr>
        <xdr:cNvPr id="4098" name="SprkR23C35Shape"/>
        <xdr:cNvGrpSpPr/>
      </xdr:nvGrpSpPr>
      <xdr:grpSpPr>
        <a:xfrm>
          <a:off x="30190602" y="5791200"/>
          <a:ext cx="709422" cy="171450"/>
          <a:chOff x="25934288" y="4191000"/>
          <a:chExt cx="709422" cy="171450"/>
        </a:xfrm>
      </xdr:grpSpPr>
      <xdr:cxnSp macro="">
        <xdr:nvCxnSpPr>
          <xdr:cNvPr id="4042" name="Connecteur droit 4041"/>
          <xdr:cNvCxnSpPr/>
        </xdr:nvCxnSpPr>
        <xdr:spPr>
          <a:xfrm>
            <a:off x="259342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3" name="Connecteur droit 4042"/>
          <xdr:cNvCxnSpPr/>
        </xdr:nvCxnSpPr>
        <xdr:spPr>
          <a:xfrm>
            <a:off x="2594876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4" name="Connecteur droit 4043"/>
          <xdr:cNvCxnSpPr/>
        </xdr:nvCxnSpPr>
        <xdr:spPr>
          <a:xfrm>
            <a:off x="2596324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5" name="Connecteur droit 4044"/>
          <xdr:cNvCxnSpPr/>
        </xdr:nvCxnSpPr>
        <xdr:spPr>
          <a:xfrm>
            <a:off x="2597772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6" name="Connecteur droit 4045"/>
          <xdr:cNvCxnSpPr/>
        </xdr:nvCxnSpPr>
        <xdr:spPr>
          <a:xfrm>
            <a:off x="2599220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7" name="Connecteur droit 4046"/>
          <xdr:cNvCxnSpPr/>
        </xdr:nvCxnSpPr>
        <xdr:spPr>
          <a:xfrm>
            <a:off x="2600667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8" name="Connecteur droit 4047"/>
          <xdr:cNvCxnSpPr/>
        </xdr:nvCxnSpPr>
        <xdr:spPr>
          <a:xfrm>
            <a:off x="2602115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49" name="Connecteur droit 4048"/>
          <xdr:cNvCxnSpPr/>
        </xdr:nvCxnSpPr>
        <xdr:spPr>
          <a:xfrm>
            <a:off x="2603563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0" name="Connecteur droit 4049"/>
          <xdr:cNvCxnSpPr/>
        </xdr:nvCxnSpPr>
        <xdr:spPr>
          <a:xfrm>
            <a:off x="2605011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1" name="Connecteur droit 4050"/>
          <xdr:cNvCxnSpPr/>
        </xdr:nvCxnSpPr>
        <xdr:spPr>
          <a:xfrm>
            <a:off x="2606459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2" name="Connecteur droit 4051"/>
          <xdr:cNvCxnSpPr/>
        </xdr:nvCxnSpPr>
        <xdr:spPr>
          <a:xfrm>
            <a:off x="2607906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3" name="Connecteur droit 4052"/>
          <xdr:cNvCxnSpPr/>
        </xdr:nvCxnSpPr>
        <xdr:spPr>
          <a:xfrm>
            <a:off x="2609354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4" name="Connecteur droit 4053"/>
          <xdr:cNvCxnSpPr/>
        </xdr:nvCxnSpPr>
        <xdr:spPr>
          <a:xfrm>
            <a:off x="2610802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5" name="Connecteur droit 4054"/>
          <xdr:cNvCxnSpPr/>
        </xdr:nvCxnSpPr>
        <xdr:spPr>
          <a:xfrm>
            <a:off x="2612250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6" name="Connecteur droit 4055"/>
          <xdr:cNvCxnSpPr/>
        </xdr:nvCxnSpPr>
        <xdr:spPr>
          <a:xfrm>
            <a:off x="2613698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7" name="Connecteur droit 4056"/>
          <xdr:cNvCxnSpPr/>
        </xdr:nvCxnSpPr>
        <xdr:spPr>
          <a:xfrm>
            <a:off x="2615145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8" name="Connecteur droit 4057"/>
          <xdr:cNvCxnSpPr/>
        </xdr:nvCxnSpPr>
        <xdr:spPr>
          <a:xfrm>
            <a:off x="2616593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59" name="Connecteur droit 4058"/>
          <xdr:cNvCxnSpPr/>
        </xdr:nvCxnSpPr>
        <xdr:spPr>
          <a:xfrm>
            <a:off x="2618041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0" name="Connecteur droit 4059"/>
          <xdr:cNvCxnSpPr/>
        </xdr:nvCxnSpPr>
        <xdr:spPr>
          <a:xfrm>
            <a:off x="2619489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1" name="Connecteur droit 4060"/>
          <xdr:cNvCxnSpPr/>
        </xdr:nvCxnSpPr>
        <xdr:spPr>
          <a:xfrm>
            <a:off x="2620937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2" name="Connecteur droit 4061"/>
          <xdr:cNvCxnSpPr/>
        </xdr:nvCxnSpPr>
        <xdr:spPr>
          <a:xfrm>
            <a:off x="2622385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3" name="Connecteur droit 4062"/>
          <xdr:cNvCxnSpPr/>
        </xdr:nvCxnSpPr>
        <xdr:spPr>
          <a:xfrm>
            <a:off x="2623832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4" name="Connecteur droit 4063"/>
          <xdr:cNvCxnSpPr/>
        </xdr:nvCxnSpPr>
        <xdr:spPr>
          <a:xfrm>
            <a:off x="2625280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5" name="Connecteur droit 4064"/>
          <xdr:cNvCxnSpPr/>
        </xdr:nvCxnSpPr>
        <xdr:spPr>
          <a:xfrm>
            <a:off x="2626728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6" name="Connecteur droit 4065"/>
          <xdr:cNvCxnSpPr/>
        </xdr:nvCxnSpPr>
        <xdr:spPr>
          <a:xfrm>
            <a:off x="2628176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7" name="Connecteur droit 4066"/>
          <xdr:cNvCxnSpPr/>
        </xdr:nvCxnSpPr>
        <xdr:spPr>
          <a:xfrm>
            <a:off x="2629624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8" name="Connecteur droit 4067"/>
          <xdr:cNvCxnSpPr/>
        </xdr:nvCxnSpPr>
        <xdr:spPr>
          <a:xfrm>
            <a:off x="2631071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69" name="Connecteur droit 4068"/>
          <xdr:cNvCxnSpPr/>
        </xdr:nvCxnSpPr>
        <xdr:spPr>
          <a:xfrm>
            <a:off x="2632519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0" name="Connecteur droit 4069"/>
          <xdr:cNvCxnSpPr/>
        </xdr:nvCxnSpPr>
        <xdr:spPr>
          <a:xfrm>
            <a:off x="2633967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1" name="Connecteur droit 4070"/>
          <xdr:cNvCxnSpPr/>
        </xdr:nvCxnSpPr>
        <xdr:spPr>
          <a:xfrm>
            <a:off x="26354150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2" name="Connecteur droit 4071"/>
          <xdr:cNvCxnSpPr/>
        </xdr:nvCxnSpPr>
        <xdr:spPr>
          <a:xfrm>
            <a:off x="2636862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3" name="Connecteur droit 4072"/>
          <xdr:cNvCxnSpPr/>
        </xdr:nvCxnSpPr>
        <xdr:spPr>
          <a:xfrm>
            <a:off x="2638310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4" name="Connecteur droit 4073"/>
          <xdr:cNvCxnSpPr/>
        </xdr:nvCxnSpPr>
        <xdr:spPr>
          <a:xfrm>
            <a:off x="26397586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5" name="Connecteur droit 4074"/>
          <xdr:cNvCxnSpPr/>
        </xdr:nvCxnSpPr>
        <xdr:spPr>
          <a:xfrm>
            <a:off x="2641206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6" name="Connecteur droit 4075"/>
          <xdr:cNvCxnSpPr/>
        </xdr:nvCxnSpPr>
        <xdr:spPr>
          <a:xfrm>
            <a:off x="26426542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7" name="Connecteur droit 4076"/>
          <xdr:cNvCxnSpPr/>
        </xdr:nvCxnSpPr>
        <xdr:spPr>
          <a:xfrm>
            <a:off x="26441019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8" name="Connecteur droit 4077"/>
          <xdr:cNvCxnSpPr/>
        </xdr:nvCxnSpPr>
        <xdr:spPr>
          <a:xfrm>
            <a:off x="2645549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79" name="Connecteur droit 4078"/>
          <xdr:cNvCxnSpPr/>
        </xdr:nvCxnSpPr>
        <xdr:spPr>
          <a:xfrm>
            <a:off x="26469975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0" name="Connecteur droit 4079"/>
          <xdr:cNvCxnSpPr/>
        </xdr:nvCxnSpPr>
        <xdr:spPr>
          <a:xfrm>
            <a:off x="26484452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1" name="Connecteur droit 4080"/>
          <xdr:cNvCxnSpPr/>
        </xdr:nvCxnSpPr>
        <xdr:spPr>
          <a:xfrm>
            <a:off x="2649893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2" name="Connecteur droit 4081"/>
          <xdr:cNvCxnSpPr/>
        </xdr:nvCxnSpPr>
        <xdr:spPr>
          <a:xfrm>
            <a:off x="2651340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3" name="Connecteur droit 4082"/>
          <xdr:cNvCxnSpPr/>
        </xdr:nvCxnSpPr>
        <xdr:spPr>
          <a:xfrm>
            <a:off x="26527888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4" name="Connecteur droit 4083"/>
          <xdr:cNvCxnSpPr/>
        </xdr:nvCxnSpPr>
        <xdr:spPr>
          <a:xfrm>
            <a:off x="2654236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5" name="Connecteur droit 4084"/>
          <xdr:cNvCxnSpPr/>
        </xdr:nvCxnSpPr>
        <xdr:spPr>
          <a:xfrm>
            <a:off x="2655684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6" name="Connecteur droit 4085"/>
          <xdr:cNvCxnSpPr/>
        </xdr:nvCxnSpPr>
        <xdr:spPr>
          <a:xfrm>
            <a:off x="26571321" y="4210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7" name="Connecteur droit 4086"/>
          <xdr:cNvCxnSpPr/>
        </xdr:nvCxnSpPr>
        <xdr:spPr>
          <a:xfrm>
            <a:off x="26585800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8" name="Connecteur droit 4087"/>
          <xdr:cNvCxnSpPr/>
        </xdr:nvCxnSpPr>
        <xdr:spPr>
          <a:xfrm>
            <a:off x="26600277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89" name="Connecteur droit 4088"/>
          <xdr:cNvCxnSpPr/>
        </xdr:nvCxnSpPr>
        <xdr:spPr>
          <a:xfrm>
            <a:off x="26614754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0" name="Connecteur droit 4089"/>
          <xdr:cNvCxnSpPr/>
        </xdr:nvCxnSpPr>
        <xdr:spPr>
          <a:xfrm>
            <a:off x="26629233" y="4210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1" name="Connecteur droit 4090"/>
          <xdr:cNvCxnSpPr/>
        </xdr:nvCxnSpPr>
        <xdr:spPr>
          <a:xfrm>
            <a:off x="26643710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2" name="Connecteur droit 4091"/>
          <xdr:cNvCxnSpPr/>
        </xdr:nvCxnSpPr>
        <xdr:spPr>
          <a:xfrm>
            <a:off x="25934288" y="4210050"/>
            <a:ext cx="709422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093" name="Connecteur droit 4092"/>
          <xdr:cNvCxnSpPr/>
        </xdr:nvCxnSpPr>
        <xdr:spPr>
          <a:xfrm>
            <a:off x="25934288" y="4210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4" name="Rectangle 4093"/>
          <xdr:cNvSpPr/>
        </xdr:nvSpPr>
        <xdr:spPr>
          <a:xfrm>
            <a:off x="25934288" y="4210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5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4095" name="Rectangle 4094"/>
          <xdr:cNvSpPr/>
        </xdr:nvSpPr>
        <xdr:spPr>
          <a:xfrm>
            <a:off x="25934288" y="4210050"/>
            <a:ext cx="709422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-0,282</a:t>
            </a:r>
          </a:p>
        </xdr:txBody>
      </xdr:sp>
      <xdr:cxnSp macro="">
        <xdr:nvCxnSpPr>
          <xdr:cNvPr id="4096" name="Connecteur droit 4095"/>
          <xdr:cNvCxnSpPr/>
        </xdr:nvCxnSpPr>
        <xdr:spPr>
          <a:xfrm>
            <a:off x="26354150" y="4191000"/>
            <a:ext cx="0" cy="171450"/>
          </a:xfrm>
          <a:prstGeom prst="line">
            <a:avLst/>
          </a:prstGeom>
          <a:ln w="635">
            <a:solidFill>
              <a:srgbClr val="CB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097" name="Rectangle 4096"/>
          <xdr:cNvSpPr/>
        </xdr:nvSpPr>
        <xdr:spPr>
          <a:xfrm>
            <a:off x="25934288" y="4210050"/>
            <a:ext cx="42559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25400" bIns="0" rtlCol="0" anchor="b"/>
          <a:lstStyle/>
          <a:p>
            <a:pPr algn="r"/>
            <a:r>
              <a:rPr lang="fr-FR" sz="500">
                <a:solidFill>
                  <a:srgbClr val="000000"/>
                </a:solidFill>
                <a:latin typeface="Trebuchet MS"/>
              </a:rPr>
              <a:t>-3,565</a:t>
            </a:r>
          </a:p>
        </xdr:txBody>
      </xdr:sp>
    </xdr:grpSp>
    <xdr:clientData/>
  </xdr:twoCellAnchor>
  <xdr:twoCellAnchor>
    <xdr:from>
      <xdr:col>41</xdr:col>
      <xdr:colOff>5013</xdr:colOff>
      <xdr:row>2</xdr:row>
      <xdr:rowOff>39139</xdr:rowOff>
    </xdr:from>
    <xdr:to>
      <xdr:col>43</xdr:col>
      <xdr:colOff>756556</xdr:colOff>
      <xdr:row>2</xdr:row>
      <xdr:rowOff>190500</xdr:rowOff>
    </xdr:to>
    <xdr:grpSp>
      <xdr:nvGrpSpPr>
        <xdr:cNvPr id="4954" name="SprkR3C42Shape"/>
        <xdr:cNvGrpSpPr/>
      </xdr:nvGrpSpPr>
      <xdr:grpSpPr>
        <a:xfrm>
          <a:off x="36058499" y="496339"/>
          <a:ext cx="4316614" cy="151361"/>
          <a:chOff x="31632525" y="415290"/>
          <a:chExt cx="2762250" cy="106680"/>
        </a:xfrm>
      </xdr:grpSpPr>
      <xdr:cxnSp macro="">
        <xdr:nvCxnSpPr>
          <xdr:cNvPr id="4948" name="Connecteur droit 4947"/>
          <xdr:cNvCxnSpPr/>
        </xdr:nvCxnSpPr>
        <xdr:spPr>
          <a:xfrm>
            <a:off x="31632525" y="468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49" name="Rectangle 4948"/>
          <xdr:cNvSpPr/>
        </xdr:nvSpPr>
        <xdr:spPr>
          <a:xfrm>
            <a:off x="32282833" y="415290"/>
            <a:ext cx="137169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50" name="Connecteur droit 4949"/>
          <xdr:cNvCxnSpPr/>
        </xdr:nvCxnSpPr>
        <xdr:spPr>
          <a:xfrm>
            <a:off x="33001595" y="41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1" name="Connecteur droit 4950"/>
          <xdr:cNvCxnSpPr/>
        </xdr:nvCxnSpPr>
        <xdr:spPr>
          <a:xfrm>
            <a:off x="34394775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2" name="Connecteur droit 4951"/>
          <xdr:cNvCxnSpPr/>
        </xdr:nvCxnSpPr>
        <xdr:spPr>
          <a:xfrm>
            <a:off x="31632525" y="44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3" name="Connecteur droit 4952"/>
          <xdr:cNvCxnSpPr/>
        </xdr:nvCxnSpPr>
        <xdr:spPr>
          <a:xfrm>
            <a:off x="32957753" y="43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9293</xdr:colOff>
      <xdr:row>3</xdr:row>
      <xdr:rowOff>34288</xdr:rowOff>
    </xdr:from>
    <xdr:to>
      <xdr:col>43</xdr:col>
      <xdr:colOff>746961</xdr:colOff>
      <xdr:row>3</xdr:row>
      <xdr:rowOff>160421</xdr:rowOff>
    </xdr:to>
    <xdr:grpSp>
      <xdr:nvGrpSpPr>
        <xdr:cNvPr id="4961" name="SprkR4C42Shape"/>
        <xdr:cNvGrpSpPr/>
      </xdr:nvGrpSpPr>
      <xdr:grpSpPr>
        <a:xfrm>
          <a:off x="36062779" y="758188"/>
          <a:ext cx="4302739" cy="126133"/>
          <a:chOff x="31632525" y="605790"/>
          <a:chExt cx="2762250" cy="106680"/>
        </a:xfrm>
      </xdr:grpSpPr>
      <xdr:cxnSp macro="">
        <xdr:nvCxnSpPr>
          <xdr:cNvPr id="4955" name="Connecteur droit 4954"/>
          <xdr:cNvCxnSpPr/>
        </xdr:nvCxnSpPr>
        <xdr:spPr>
          <a:xfrm>
            <a:off x="31632525" y="6591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56" name="Rectangle 4955"/>
          <xdr:cNvSpPr/>
        </xdr:nvSpPr>
        <xdr:spPr>
          <a:xfrm>
            <a:off x="31850474" y="605790"/>
            <a:ext cx="49482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4957" name="Connecteur droit 4956"/>
          <xdr:cNvCxnSpPr/>
        </xdr:nvCxnSpPr>
        <xdr:spPr>
          <a:xfrm>
            <a:off x="32112034" y="605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8" name="Connecteur droit 4957"/>
          <xdr:cNvCxnSpPr/>
        </xdr:nvCxnSpPr>
        <xdr:spPr>
          <a:xfrm>
            <a:off x="34394775" y="63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59" name="Connecteur droit 4958"/>
          <xdr:cNvCxnSpPr/>
        </xdr:nvCxnSpPr>
        <xdr:spPr>
          <a:xfrm>
            <a:off x="31632525" y="63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0" name="Connecteur droit 4959"/>
          <xdr:cNvCxnSpPr/>
        </xdr:nvCxnSpPr>
        <xdr:spPr>
          <a:xfrm>
            <a:off x="32406286" y="627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9292</xdr:colOff>
      <xdr:row>4</xdr:row>
      <xdr:rowOff>19050</xdr:rowOff>
    </xdr:from>
    <xdr:to>
      <xdr:col>43</xdr:col>
      <xdr:colOff>761999</xdr:colOff>
      <xdr:row>4</xdr:row>
      <xdr:rowOff>171450</xdr:rowOff>
    </xdr:to>
    <xdr:grpSp>
      <xdr:nvGrpSpPr>
        <xdr:cNvPr id="5016" name="SprkR5C42Shape"/>
        <xdr:cNvGrpSpPr/>
      </xdr:nvGrpSpPr>
      <xdr:grpSpPr>
        <a:xfrm>
          <a:off x="36062778" y="1009650"/>
          <a:ext cx="4317778" cy="152400"/>
          <a:chOff x="31660148" y="781050"/>
          <a:chExt cx="2707004" cy="152400"/>
        </a:xfrm>
      </xdr:grpSpPr>
      <xdr:cxnSp macro="">
        <xdr:nvCxnSpPr>
          <xdr:cNvPr id="4962" name="Connecteur droit 4961"/>
          <xdr:cNvCxnSpPr/>
        </xdr:nvCxnSpPr>
        <xdr:spPr>
          <a:xfrm>
            <a:off x="316601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3" name="Connecteur droit 4962"/>
          <xdr:cNvCxnSpPr/>
        </xdr:nvCxnSpPr>
        <xdr:spPr>
          <a:xfrm>
            <a:off x="317153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4" name="Connecteur droit 4963"/>
          <xdr:cNvCxnSpPr/>
        </xdr:nvCxnSpPr>
        <xdr:spPr>
          <a:xfrm>
            <a:off x="317706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5" name="Connecteur droit 4964"/>
          <xdr:cNvCxnSpPr/>
        </xdr:nvCxnSpPr>
        <xdr:spPr>
          <a:xfrm>
            <a:off x="318258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6" name="Connecteur droit 4965"/>
          <xdr:cNvCxnSpPr/>
        </xdr:nvCxnSpPr>
        <xdr:spPr>
          <a:xfrm>
            <a:off x="3188112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7" name="Connecteur droit 4966"/>
          <xdr:cNvCxnSpPr/>
        </xdr:nvCxnSpPr>
        <xdr:spPr>
          <a:xfrm>
            <a:off x="319363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8" name="Connecteur droit 4967"/>
          <xdr:cNvCxnSpPr/>
        </xdr:nvCxnSpPr>
        <xdr:spPr>
          <a:xfrm>
            <a:off x="319916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69" name="Connecteur droit 4968"/>
          <xdr:cNvCxnSpPr/>
        </xdr:nvCxnSpPr>
        <xdr:spPr>
          <a:xfrm>
            <a:off x="320468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0" name="Connecteur droit 4969"/>
          <xdr:cNvCxnSpPr/>
        </xdr:nvCxnSpPr>
        <xdr:spPr>
          <a:xfrm>
            <a:off x="321021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1" name="Connecteur droit 4970"/>
          <xdr:cNvCxnSpPr/>
        </xdr:nvCxnSpPr>
        <xdr:spPr>
          <a:xfrm>
            <a:off x="3215735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2" name="Connecteur droit 4971"/>
          <xdr:cNvCxnSpPr/>
        </xdr:nvCxnSpPr>
        <xdr:spPr>
          <a:xfrm>
            <a:off x="322125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3" name="Connecteur droit 4972"/>
          <xdr:cNvCxnSpPr/>
        </xdr:nvCxnSpPr>
        <xdr:spPr>
          <a:xfrm>
            <a:off x="3226784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4" name="Connecteur droit 4973"/>
          <xdr:cNvCxnSpPr/>
        </xdr:nvCxnSpPr>
        <xdr:spPr>
          <a:xfrm>
            <a:off x="3232308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5" name="Connecteur droit 4974"/>
          <xdr:cNvCxnSpPr/>
        </xdr:nvCxnSpPr>
        <xdr:spPr>
          <a:xfrm>
            <a:off x="3237833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6" name="Connecteur droit 4975"/>
          <xdr:cNvCxnSpPr/>
        </xdr:nvCxnSpPr>
        <xdr:spPr>
          <a:xfrm>
            <a:off x="3243357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7" name="Connecteur droit 4976"/>
          <xdr:cNvCxnSpPr/>
        </xdr:nvCxnSpPr>
        <xdr:spPr>
          <a:xfrm>
            <a:off x="3248882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8" name="Connecteur droit 4977"/>
          <xdr:cNvCxnSpPr/>
        </xdr:nvCxnSpPr>
        <xdr:spPr>
          <a:xfrm>
            <a:off x="3254406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79" name="Connecteur droit 4978"/>
          <xdr:cNvCxnSpPr/>
        </xdr:nvCxnSpPr>
        <xdr:spPr>
          <a:xfrm>
            <a:off x="3259931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0" name="Connecteur droit 4979"/>
          <xdr:cNvCxnSpPr/>
        </xdr:nvCxnSpPr>
        <xdr:spPr>
          <a:xfrm>
            <a:off x="3265455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1" name="Connecteur droit 4980"/>
          <xdr:cNvCxnSpPr/>
        </xdr:nvCxnSpPr>
        <xdr:spPr>
          <a:xfrm>
            <a:off x="3270980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2" name="Connecteur droit 4981"/>
          <xdr:cNvCxnSpPr/>
        </xdr:nvCxnSpPr>
        <xdr:spPr>
          <a:xfrm>
            <a:off x="327650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3" name="Connecteur droit 4982"/>
          <xdr:cNvCxnSpPr/>
        </xdr:nvCxnSpPr>
        <xdr:spPr>
          <a:xfrm>
            <a:off x="328202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4" name="Connecteur droit 4983"/>
          <xdr:cNvCxnSpPr/>
        </xdr:nvCxnSpPr>
        <xdr:spPr>
          <a:xfrm>
            <a:off x="328755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5" name="Connecteur droit 4984"/>
          <xdr:cNvCxnSpPr/>
        </xdr:nvCxnSpPr>
        <xdr:spPr>
          <a:xfrm>
            <a:off x="329307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6" name="Connecteur droit 4985"/>
          <xdr:cNvCxnSpPr/>
        </xdr:nvCxnSpPr>
        <xdr:spPr>
          <a:xfrm>
            <a:off x="32986027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7" name="Connecteur droit 4986"/>
          <xdr:cNvCxnSpPr/>
        </xdr:nvCxnSpPr>
        <xdr:spPr>
          <a:xfrm>
            <a:off x="330412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8" name="Connecteur droit 4987"/>
          <xdr:cNvCxnSpPr/>
        </xdr:nvCxnSpPr>
        <xdr:spPr>
          <a:xfrm>
            <a:off x="330965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89" name="Connecteur droit 4988"/>
          <xdr:cNvCxnSpPr/>
        </xdr:nvCxnSpPr>
        <xdr:spPr>
          <a:xfrm>
            <a:off x="331517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0" name="Connecteur droit 4989"/>
          <xdr:cNvCxnSpPr/>
        </xdr:nvCxnSpPr>
        <xdr:spPr>
          <a:xfrm>
            <a:off x="332070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1" name="Connecteur droit 4990"/>
          <xdr:cNvCxnSpPr/>
        </xdr:nvCxnSpPr>
        <xdr:spPr>
          <a:xfrm>
            <a:off x="3326225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2" name="Connecteur droit 4991"/>
          <xdr:cNvCxnSpPr/>
        </xdr:nvCxnSpPr>
        <xdr:spPr>
          <a:xfrm>
            <a:off x="3331749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3" name="Connecteur droit 4992"/>
          <xdr:cNvCxnSpPr/>
        </xdr:nvCxnSpPr>
        <xdr:spPr>
          <a:xfrm>
            <a:off x="3337274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4" name="Connecteur droit 4993"/>
          <xdr:cNvCxnSpPr/>
        </xdr:nvCxnSpPr>
        <xdr:spPr>
          <a:xfrm>
            <a:off x="3342798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5" name="Connecteur droit 4994"/>
          <xdr:cNvCxnSpPr/>
        </xdr:nvCxnSpPr>
        <xdr:spPr>
          <a:xfrm>
            <a:off x="3348323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6" name="Connecteur droit 4995"/>
          <xdr:cNvCxnSpPr/>
        </xdr:nvCxnSpPr>
        <xdr:spPr>
          <a:xfrm>
            <a:off x="3353847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7" name="Connecteur droit 4996"/>
          <xdr:cNvCxnSpPr/>
        </xdr:nvCxnSpPr>
        <xdr:spPr>
          <a:xfrm>
            <a:off x="3359372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8" name="Connecteur droit 4997"/>
          <xdr:cNvCxnSpPr/>
        </xdr:nvCxnSpPr>
        <xdr:spPr>
          <a:xfrm>
            <a:off x="3364896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99" name="Connecteur droit 4998"/>
          <xdr:cNvCxnSpPr/>
        </xdr:nvCxnSpPr>
        <xdr:spPr>
          <a:xfrm>
            <a:off x="3370421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0" name="Connecteur droit 4999"/>
          <xdr:cNvCxnSpPr/>
        </xdr:nvCxnSpPr>
        <xdr:spPr>
          <a:xfrm>
            <a:off x="3375945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1" name="Connecteur droit 5000"/>
          <xdr:cNvCxnSpPr/>
        </xdr:nvCxnSpPr>
        <xdr:spPr>
          <a:xfrm>
            <a:off x="33814702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2" name="Connecteur droit 5001"/>
          <xdr:cNvCxnSpPr/>
        </xdr:nvCxnSpPr>
        <xdr:spPr>
          <a:xfrm>
            <a:off x="3386994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3" name="Connecteur droit 5002"/>
          <xdr:cNvCxnSpPr/>
        </xdr:nvCxnSpPr>
        <xdr:spPr>
          <a:xfrm>
            <a:off x="33925191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4" name="Connecteur droit 5003"/>
          <xdr:cNvCxnSpPr/>
        </xdr:nvCxnSpPr>
        <xdr:spPr>
          <a:xfrm>
            <a:off x="33980438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5" name="Connecteur droit 5004"/>
          <xdr:cNvCxnSpPr/>
        </xdr:nvCxnSpPr>
        <xdr:spPr>
          <a:xfrm>
            <a:off x="34035684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6" name="Connecteur droit 5005"/>
          <xdr:cNvCxnSpPr/>
        </xdr:nvCxnSpPr>
        <xdr:spPr>
          <a:xfrm>
            <a:off x="34090927" y="78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7" name="Connecteur droit 5006"/>
          <xdr:cNvCxnSpPr/>
        </xdr:nvCxnSpPr>
        <xdr:spPr>
          <a:xfrm>
            <a:off x="3414617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8" name="Connecteur droit 5007"/>
          <xdr:cNvCxnSpPr/>
        </xdr:nvCxnSpPr>
        <xdr:spPr>
          <a:xfrm>
            <a:off x="34201416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09" name="Connecteur droit 5008"/>
          <xdr:cNvCxnSpPr/>
        </xdr:nvCxnSpPr>
        <xdr:spPr>
          <a:xfrm>
            <a:off x="34256663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0" name="Connecteur droit 5009"/>
          <xdr:cNvCxnSpPr/>
        </xdr:nvCxnSpPr>
        <xdr:spPr>
          <a:xfrm>
            <a:off x="34311909" y="78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1" name="Connecteur droit 5010"/>
          <xdr:cNvCxnSpPr/>
        </xdr:nvCxnSpPr>
        <xdr:spPr>
          <a:xfrm>
            <a:off x="34367152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2" name="Connecteur droit 5011"/>
          <xdr:cNvCxnSpPr/>
        </xdr:nvCxnSpPr>
        <xdr:spPr>
          <a:xfrm>
            <a:off x="31660148" y="781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13" name="Connecteur droit 5012"/>
          <xdr:cNvCxnSpPr/>
        </xdr:nvCxnSpPr>
        <xdr:spPr>
          <a:xfrm>
            <a:off x="31660148" y="78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4" name="Rectangle 5013"/>
          <xdr:cNvSpPr/>
        </xdr:nvSpPr>
        <xdr:spPr>
          <a:xfrm>
            <a:off x="31660148" y="78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0,039</a:t>
            </a:r>
          </a:p>
        </xdr:txBody>
      </xdr:sp>
      <xdr:sp macro="" textlink="">
        <xdr:nvSpPr>
          <xdr:cNvPr id="5015" name="Rectangle 5014"/>
          <xdr:cNvSpPr/>
        </xdr:nvSpPr>
        <xdr:spPr>
          <a:xfrm>
            <a:off x="31660148" y="78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0,286</a:t>
            </a:r>
          </a:p>
        </xdr:txBody>
      </xdr:sp>
    </xdr:grpSp>
    <xdr:clientData/>
  </xdr:twoCellAnchor>
  <xdr:twoCellAnchor>
    <xdr:from>
      <xdr:col>41</xdr:col>
      <xdr:colOff>5014</xdr:colOff>
      <xdr:row>6</xdr:row>
      <xdr:rowOff>34289</xdr:rowOff>
    </xdr:from>
    <xdr:to>
      <xdr:col>44</xdr:col>
      <xdr:colOff>1</xdr:colOff>
      <xdr:row>6</xdr:row>
      <xdr:rowOff>175460</xdr:rowOff>
    </xdr:to>
    <xdr:grpSp>
      <xdr:nvGrpSpPr>
        <xdr:cNvPr id="5023" name="SprkR7C42Shape"/>
        <xdr:cNvGrpSpPr/>
      </xdr:nvGrpSpPr>
      <xdr:grpSpPr>
        <a:xfrm>
          <a:off x="36058500" y="1558289"/>
          <a:ext cx="4322058" cy="141171"/>
          <a:chOff x="31632525" y="1177290"/>
          <a:chExt cx="2762250" cy="106680"/>
        </a:xfrm>
      </xdr:grpSpPr>
      <xdr:cxnSp macro="">
        <xdr:nvCxnSpPr>
          <xdr:cNvPr id="5017" name="Connecteur droit 5016"/>
          <xdr:cNvCxnSpPr/>
        </xdr:nvCxnSpPr>
        <xdr:spPr>
          <a:xfrm>
            <a:off x="31632525" y="1230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18" name="Rectangle 5017"/>
          <xdr:cNvSpPr/>
        </xdr:nvSpPr>
        <xdr:spPr>
          <a:xfrm>
            <a:off x="32586715" y="1177290"/>
            <a:ext cx="118628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19" name="Connecteur droit 5018"/>
          <xdr:cNvCxnSpPr/>
        </xdr:nvCxnSpPr>
        <xdr:spPr>
          <a:xfrm>
            <a:off x="33233144" y="1177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0" name="Connecteur droit 5019"/>
          <xdr:cNvCxnSpPr/>
        </xdr:nvCxnSpPr>
        <xdr:spPr>
          <a:xfrm>
            <a:off x="34394775" y="120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1" name="Connecteur droit 5020"/>
          <xdr:cNvCxnSpPr/>
        </xdr:nvCxnSpPr>
        <xdr:spPr>
          <a:xfrm>
            <a:off x="31632525" y="120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2" name="Connecteur droit 5021"/>
          <xdr:cNvCxnSpPr/>
        </xdr:nvCxnSpPr>
        <xdr:spPr>
          <a:xfrm>
            <a:off x="33175665" y="1198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350921</xdr:colOff>
      <xdr:row>7</xdr:row>
      <xdr:rowOff>39302</xdr:rowOff>
    </xdr:from>
    <xdr:to>
      <xdr:col>41</xdr:col>
      <xdr:colOff>2190750</xdr:colOff>
      <xdr:row>7</xdr:row>
      <xdr:rowOff>180473</xdr:rowOff>
    </xdr:to>
    <xdr:grpSp>
      <xdr:nvGrpSpPr>
        <xdr:cNvPr id="5030" name="SprkR8C42Shape"/>
        <xdr:cNvGrpSpPr/>
      </xdr:nvGrpSpPr>
      <xdr:grpSpPr>
        <a:xfrm>
          <a:off x="36404407" y="1830002"/>
          <a:ext cx="1839829" cy="141171"/>
          <a:chOff x="31904484" y="1367790"/>
          <a:chExt cx="1112043" cy="106680"/>
        </a:xfrm>
      </xdr:grpSpPr>
      <xdr:cxnSp macro="">
        <xdr:nvCxnSpPr>
          <xdr:cNvPr id="5024" name="Connecteur droit 5023"/>
          <xdr:cNvCxnSpPr/>
        </xdr:nvCxnSpPr>
        <xdr:spPr>
          <a:xfrm>
            <a:off x="31904484" y="1421130"/>
            <a:ext cx="111204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25" name="Rectangle 5024"/>
          <xdr:cNvSpPr/>
        </xdr:nvSpPr>
        <xdr:spPr>
          <a:xfrm>
            <a:off x="31987551" y="1367790"/>
            <a:ext cx="55508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26" name="Connecteur droit 5025"/>
          <xdr:cNvCxnSpPr/>
        </xdr:nvCxnSpPr>
        <xdr:spPr>
          <a:xfrm>
            <a:off x="32159088" y="1367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7" name="Connecteur droit 5026"/>
          <xdr:cNvCxnSpPr/>
        </xdr:nvCxnSpPr>
        <xdr:spPr>
          <a:xfrm>
            <a:off x="33016527" y="139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8" name="Connecteur droit 5027"/>
          <xdr:cNvCxnSpPr/>
        </xdr:nvCxnSpPr>
        <xdr:spPr>
          <a:xfrm>
            <a:off x="31904484" y="139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29" name="Connecteur droit 5028"/>
          <xdr:cNvCxnSpPr/>
        </xdr:nvCxnSpPr>
        <xdr:spPr>
          <a:xfrm>
            <a:off x="32306673" y="1389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0</xdr:colOff>
      <xdr:row>8</xdr:row>
      <xdr:rowOff>19050</xdr:rowOff>
    </xdr:from>
    <xdr:to>
      <xdr:col>43</xdr:col>
      <xdr:colOff>761999</xdr:colOff>
      <xdr:row>8</xdr:row>
      <xdr:rowOff>171450</xdr:rowOff>
    </xdr:to>
    <xdr:grpSp>
      <xdr:nvGrpSpPr>
        <xdr:cNvPr id="5085" name="SprkR9C42Shape"/>
        <xdr:cNvGrpSpPr/>
      </xdr:nvGrpSpPr>
      <xdr:grpSpPr>
        <a:xfrm>
          <a:off x="36053486" y="2076450"/>
          <a:ext cx="4327070" cy="152400"/>
          <a:chOff x="31660148" y="1543050"/>
          <a:chExt cx="2707004" cy="152400"/>
        </a:xfrm>
      </xdr:grpSpPr>
      <xdr:cxnSp macro="">
        <xdr:nvCxnSpPr>
          <xdr:cNvPr id="5031" name="Connecteur droit 5030"/>
          <xdr:cNvCxnSpPr/>
        </xdr:nvCxnSpPr>
        <xdr:spPr>
          <a:xfrm>
            <a:off x="316601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2" name="Connecteur droit 5031"/>
          <xdr:cNvCxnSpPr/>
        </xdr:nvCxnSpPr>
        <xdr:spPr>
          <a:xfrm>
            <a:off x="317153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3" name="Connecteur droit 5032"/>
          <xdr:cNvCxnSpPr/>
        </xdr:nvCxnSpPr>
        <xdr:spPr>
          <a:xfrm>
            <a:off x="317706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4" name="Connecteur droit 5033"/>
          <xdr:cNvCxnSpPr/>
        </xdr:nvCxnSpPr>
        <xdr:spPr>
          <a:xfrm>
            <a:off x="318258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5" name="Connecteur droit 5034"/>
          <xdr:cNvCxnSpPr/>
        </xdr:nvCxnSpPr>
        <xdr:spPr>
          <a:xfrm>
            <a:off x="3188112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6" name="Connecteur droit 5035"/>
          <xdr:cNvCxnSpPr/>
        </xdr:nvCxnSpPr>
        <xdr:spPr>
          <a:xfrm>
            <a:off x="319363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7" name="Connecteur droit 5036"/>
          <xdr:cNvCxnSpPr/>
        </xdr:nvCxnSpPr>
        <xdr:spPr>
          <a:xfrm>
            <a:off x="319916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8" name="Connecteur droit 5037"/>
          <xdr:cNvCxnSpPr/>
        </xdr:nvCxnSpPr>
        <xdr:spPr>
          <a:xfrm>
            <a:off x="320468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39" name="Connecteur droit 5038"/>
          <xdr:cNvCxnSpPr/>
        </xdr:nvCxnSpPr>
        <xdr:spPr>
          <a:xfrm>
            <a:off x="321021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0" name="Connecteur droit 5039"/>
          <xdr:cNvCxnSpPr/>
        </xdr:nvCxnSpPr>
        <xdr:spPr>
          <a:xfrm>
            <a:off x="3215735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1" name="Connecteur droit 5040"/>
          <xdr:cNvCxnSpPr/>
        </xdr:nvCxnSpPr>
        <xdr:spPr>
          <a:xfrm>
            <a:off x="322125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2" name="Connecteur droit 5041"/>
          <xdr:cNvCxnSpPr/>
        </xdr:nvCxnSpPr>
        <xdr:spPr>
          <a:xfrm>
            <a:off x="3226784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3" name="Connecteur droit 5042"/>
          <xdr:cNvCxnSpPr/>
        </xdr:nvCxnSpPr>
        <xdr:spPr>
          <a:xfrm>
            <a:off x="3232308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4" name="Connecteur droit 5043"/>
          <xdr:cNvCxnSpPr/>
        </xdr:nvCxnSpPr>
        <xdr:spPr>
          <a:xfrm>
            <a:off x="3237833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5" name="Connecteur droit 5044"/>
          <xdr:cNvCxnSpPr/>
        </xdr:nvCxnSpPr>
        <xdr:spPr>
          <a:xfrm>
            <a:off x="3243357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6" name="Connecteur droit 5045"/>
          <xdr:cNvCxnSpPr/>
        </xdr:nvCxnSpPr>
        <xdr:spPr>
          <a:xfrm>
            <a:off x="3248882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7" name="Connecteur droit 5046"/>
          <xdr:cNvCxnSpPr/>
        </xdr:nvCxnSpPr>
        <xdr:spPr>
          <a:xfrm>
            <a:off x="3254406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8" name="Connecteur droit 5047"/>
          <xdr:cNvCxnSpPr/>
        </xdr:nvCxnSpPr>
        <xdr:spPr>
          <a:xfrm>
            <a:off x="3259931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49" name="Connecteur droit 5048"/>
          <xdr:cNvCxnSpPr/>
        </xdr:nvCxnSpPr>
        <xdr:spPr>
          <a:xfrm>
            <a:off x="3265455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0" name="Connecteur droit 5049"/>
          <xdr:cNvCxnSpPr/>
        </xdr:nvCxnSpPr>
        <xdr:spPr>
          <a:xfrm>
            <a:off x="3270980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1" name="Connecteur droit 5050"/>
          <xdr:cNvCxnSpPr/>
        </xdr:nvCxnSpPr>
        <xdr:spPr>
          <a:xfrm>
            <a:off x="327650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2" name="Connecteur droit 5051"/>
          <xdr:cNvCxnSpPr/>
        </xdr:nvCxnSpPr>
        <xdr:spPr>
          <a:xfrm>
            <a:off x="328202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3" name="Connecteur droit 5052"/>
          <xdr:cNvCxnSpPr/>
        </xdr:nvCxnSpPr>
        <xdr:spPr>
          <a:xfrm>
            <a:off x="328755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4" name="Connecteur droit 5053"/>
          <xdr:cNvCxnSpPr/>
        </xdr:nvCxnSpPr>
        <xdr:spPr>
          <a:xfrm>
            <a:off x="329307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5" name="Connecteur droit 5054"/>
          <xdr:cNvCxnSpPr/>
        </xdr:nvCxnSpPr>
        <xdr:spPr>
          <a:xfrm>
            <a:off x="32986027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6" name="Connecteur droit 5055"/>
          <xdr:cNvCxnSpPr/>
        </xdr:nvCxnSpPr>
        <xdr:spPr>
          <a:xfrm>
            <a:off x="330412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7" name="Connecteur droit 5056"/>
          <xdr:cNvCxnSpPr/>
        </xdr:nvCxnSpPr>
        <xdr:spPr>
          <a:xfrm>
            <a:off x="330965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8" name="Connecteur droit 5057"/>
          <xdr:cNvCxnSpPr/>
        </xdr:nvCxnSpPr>
        <xdr:spPr>
          <a:xfrm>
            <a:off x="331517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59" name="Connecteur droit 5058"/>
          <xdr:cNvCxnSpPr/>
        </xdr:nvCxnSpPr>
        <xdr:spPr>
          <a:xfrm>
            <a:off x="332070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0" name="Connecteur droit 5059"/>
          <xdr:cNvCxnSpPr/>
        </xdr:nvCxnSpPr>
        <xdr:spPr>
          <a:xfrm>
            <a:off x="3326225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1" name="Connecteur droit 5060"/>
          <xdr:cNvCxnSpPr/>
        </xdr:nvCxnSpPr>
        <xdr:spPr>
          <a:xfrm>
            <a:off x="3331749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2" name="Connecteur droit 5061"/>
          <xdr:cNvCxnSpPr/>
        </xdr:nvCxnSpPr>
        <xdr:spPr>
          <a:xfrm>
            <a:off x="3337274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3" name="Connecteur droit 5062"/>
          <xdr:cNvCxnSpPr/>
        </xdr:nvCxnSpPr>
        <xdr:spPr>
          <a:xfrm>
            <a:off x="3342798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4" name="Connecteur droit 5063"/>
          <xdr:cNvCxnSpPr/>
        </xdr:nvCxnSpPr>
        <xdr:spPr>
          <a:xfrm>
            <a:off x="3348323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5" name="Connecteur droit 5064"/>
          <xdr:cNvCxnSpPr/>
        </xdr:nvCxnSpPr>
        <xdr:spPr>
          <a:xfrm>
            <a:off x="3353847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6" name="Connecteur droit 5065"/>
          <xdr:cNvCxnSpPr/>
        </xdr:nvCxnSpPr>
        <xdr:spPr>
          <a:xfrm>
            <a:off x="3359372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7" name="Connecteur droit 5066"/>
          <xdr:cNvCxnSpPr/>
        </xdr:nvCxnSpPr>
        <xdr:spPr>
          <a:xfrm>
            <a:off x="3364896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8" name="Connecteur droit 5067"/>
          <xdr:cNvCxnSpPr/>
        </xdr:nvCxnSpPr>
        <xdr:spPr>
          <a:xfrm>
            <a:off x="3370421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69" name="Connecteur droit 5068"/>
          <xdr:cNvCxnSpPr/>
        </xdr:nvCxnSpPr>
        <xdr:spPr>
          <a:xfrm>
            <a:off x="3375945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0" name="Connecteur droit 5069"/>
          <xdr:cNvCxnSpPr/>
        </xdr:nvCxnSpPr>
        <xdr:spPr>
          <a:xfrm>
            <a:off x="33814702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1" name="Connecteur droit 5070"/>
          <xdr:cNvCxnSpPr/>
        </xdr:nvCxnSpPr>
        <xdr:spPr>
          <a:xfrm>
            <a:off x="3386994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2" name="Connecteur droit 5071"/>
          <xdr:cNvCxnSpPr/>
        </xdr:nvCxnSpPr>
        <xdr:spPr>
          <a:xfrm>
            <a:off x="33925191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3" name="Connecteur droit 5072"/>
          <xdr:cNvCxnSpPr/>
        </xdr:nvCxnSpPr>
        <xdr:spPr>
          <a:xfrm>
            <a:off x="33980438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4" name="Connecteur droit 5073"/>
          <xdr:cNvCxnSpPr/>
        </xdr:nvCxnSpPr>
        <xdr:spPr>
          <a:xfrm>
            <a:off x="34035684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5" name="Connecteur droit 5074"/>
          <xdr:cNvCxnSpPr/>
        </xdr:nvCxnSpPr>
        <xdr:spPr>
          <a:xfrm>
            <a:off x="34090927" y="1543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6" name="Connecteur droit 5075"/>
          <xdr:cNvCxnSpPr/>
        </xdr:nvCxnSpPr>
        <xdr:spPr>
          <a:xfrm>
            <a:off x="3414617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7" name="Connecteur droit 5076"/>
          <xdr:cNvCxnSpPr/>
        </xdr:nvCxnSpPr>
        <xdr:spPr>
          <a:xfrm>
            <a:off x="34201416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8" name="Connecteur droit 5077"/>
          <xdr:cNvCxnSpPr/>
        </xdr:nvCxnSpPr>
        <xdr:spPr>
          <a:xfrm>
            <a:off x="34256663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79" name="Connecteur droit 5078"/>
          <xdr:cNvCxnSpPr/>
        </xdr:nvCxnSpPr>
        <xdr:spPr>
          <a:xfrm>
            <a:off x="34311909" y="1543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0" name="Connecteur droit 5079"/>
          <xdr:cNvCxnSpPr/>
        </xdr:nvCxnSpPr>
        <xdr:spPr>
          <a:xfrm>
            <a:off x="34367152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1" name="Connecteur droit 5080"/>
          <xdr:cNvCxnSpPr/>
        </xdr:nvCxnSpPr>
        <xdr:spPr>
          <a:xfrm>
            <a:off x="31660148" y="1543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2" name="Connecteur droit 5081"/>
          <xdr:cNvCxnSpPr/>
        </xdr:nvCxnSpPr>
        <xdr:spPr>
          <a:xfrm>
            <a:off x="31660148" y="1543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3" name="Rectangle 5082"/>
          <xdr:cNvSpPr/>
        </xdr:nvSpPr>
        <xdr:spPr>
          <a:xfrm>
            <a:off x="31660148" y="154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7,381</a:t>
            </a:r>
          </a:p>
        </xdr:txBody>
      </xdr:sp>
      <xdr:sp macro="" textlink="">
        <xdr:nvSpPr>
          <xdr:cNvPr id="5084" name="Rectangle 5083"/>
          <xdr:cNvSpPr/>
        </xdr:nvSpPr>
        <xdr:spPr>
          <a:xfrm>
            <a:off x="31660148" y="1543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21,306</a:t>
            </a:r>
          </a:p>
        </xdr:txBody>
      </xdr:sp>
    </xdr:grpSp>
    <xdr:clientData/>
  </xdr:twoCellAnchor>
  <xdr:twoCellAnchor>
    <xdr:from>
      <xdr:col>41</xdr:col>
      <xdr:colOff>19050</xdr:colOff>
      <xdr:row>10</xdr:row>
      <xdr:rowOff>34289</xdr:rowOff>
    </xdr:from>
    <xdr:to>
      <xdr:col>43</xdr:col>
      <xdr:colOff>762000</xdr:colOff>
      <xdr:row>10</xdr:row>
      <xdr:rowOff>170446</xdr:rowOff>
    </xdr:to>
    <xdr:grpSp>
      <xdr:nvGrpSpPr>
        <xdr:cNvPr id="5092" name="SprkR11C42Shape"/>
        <xdr:cNvGrpSpPr/>
      </xdr:nvGrpSpPr>
      <xdr:grpSpPr>
        <a:xfrm>
          <a:off x="36072536" y="2625089"/>
          <a:ext cx="4308021" cy="136157"/>
          <a:chOff x="31632525" y="1939290"/>
          <a:chExt cx="2762250" cy="106680"/>
        </a:xfrm>
      </xdr:grpSpPr>
      <xdr:cxnSp macro="">
        <xdr:nvCxnSpPr>
          <xdr:cNvPr id="5086" name="Connecteur droit 5085"/>
          <xdr:cNvCxnSpPr/>
        </xdr:nvCxnSpPr>
        <xdr:spPr>
          <a:xfrm>
            <a:off x="31632525" y="1992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87" name="Rectangle 5086"/>
          <xdr:cNvSpPr/>
        </xdr:nvSpPr>
        <xdr:spPr>
          <a:xfrm>
            <a:off x="31884420" y="1939290"/>
            <a:ext cx="841855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88" name="Connecteur droit 5087"/>
          <xdr:cNvCxnSpPr/>
        </xdr:nvCxnSpPr>
        <xdr:spPr>
          <a:xfrm>
            <a:off x="32200261" y="1939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89" name="Connecteur droit 5088"/>
          <xdr:cNvCxnSpPr/>
        </xdr:nvCxnSpPr>
        <xdr:spPr>
          <a:xfrm>
            <a:off x="34394775" y="197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0" name="Connecteur droit 5089"/>
          <xdr:cNvCxnSpPr/>
        </xdr:nvCxnSpPr>
        <xdr:spPr>
          <a:xfrm>
            <a:off x="31632525" y="1971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1" name="Connecteur droit 5090"/>
          <xdr:cNvCxnSpPr/>
        </xdr:nvCxnSpPr>
        <xdr:spPr>
          <a:xfrm>
            <a:off x="32399514" y="1960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1105829</xdr:colOff>
      <xdr:row>11</xdr:row>
      <xdr:rowOff>34290</xdr:rowOff>
    </xdr:from>
    <xdr:to>
      <xdr:col>42</xdr:col>
      <xdr:colOff>486278</xdr:colOff>
      <xdr:row>11</xdr:row>
      <xdr:rowOff>162622</xdr:rowOff>
    </xdr:to>
    <xdr:grpSp>
      <xdr:nvGrpSpPr>
        <xdr:cNvPr id="5099" name="SprkR12C42Shape"/>
        <xdr:cNvGrpSpPr/>
      </xdr:nvGrpSpPr>
      <xdr:grpSpPr>
        <a:xfrm>
          <a:off x="37159315" y="2891790"/>
          <a:ext cx="2183520" cy="128332"/>
          <a:chOff x="32340634" y="2129790"/>
          <a:chExt cx="1391264" cy="106680"/>
        </a:xfrm>
      </xdr:grpSpPr>
      <xdr:cxnSp macro="">
        <xdr:nvCxnSpPr>
          <xdr:cNvPr id="5093" name="Connecteur droit 5092"/>
          <xdr:cNvCxnSpPr/>
        </xdr:nvCxnSpPr>
        <xdr:spPr>
          <a:xfrm>
            <a:off x="32340634" y="2183130"/>
            <a:ext cx="1391264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94" name="Rectangle 5093"/>
          <xdr:cNvSpPr/>
        </xdr:nvSpPr>
        <xdr:spPr>
          <a:xfrm>
            <a:off x="32786712" y="2129790"/>
            <a:ext cx="783366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095" name="Connecteur droit 5094"/>
          <xdr:cNvCxnSpPr/>
        </xdr:nvCxnSpPr>
        <xdr:spPr>
          <a:xfrm>
            <a:off x="33286601" y="2129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6" name="Connecteur droit 5095"/>
          <xdr:cNvCxnSpPr/>
        </xdr:nvCxnSpPr>
        <xdr:spPr>
          <a:xfrm>
            <a:off x="33731898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7" name="Connecteur droit 5096"/>
          <xdr:cNvCxnSpPr/>
        </xdr:nvCxnSpPr>
        <xdr:spPr>
          <a:xfrm>
            <a:off x="32340634" y="2161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98" name="Connecteur droit 5097"/>
          <xdr:cNvCxnSpPr/>
        </xdr:nvCxnSpPr>
        <xdr:spPr>
          <a:xfrm>
            <a:off x="33155065" y="2151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10026</xdr:colOff>
      <xdr:row>12</xdr:row>
      <xdr:rowOff>19050</xdr:rowOff>
    </xdr:from>
    <xdr:to>
      <xdr:col>43</xdr:col>
      <xdr:colOff>761999</xdr:colOff>
      <xdr:row>12</xdr:row>
      <xdr:rowOff>171450</xdr:rowOff>
    </xdr:to>
    <xdr:grpSp>
      <xdr:nvGrpSpPr>
        <xdr:cNvPr id="5154" name="SprkR13C42Shape"/>
        <xdr:cNvGrpSpPr/>
      </xdr:nvGrpSpPr>
      <xdr:grpSpPr>
        <a:xfrm>
          <a:off x="36063512" y="3143250"/>
          <a:ext cx="4317044" cy="152400"/>
          <a:chOff x="31660148" y="2305050"/>
          <a:chExt cx="2707004" cy="152400"/>
        </a:xfrm>
      </xdr:grpSpPr>
      <xdr:cxnSp macro="">
        <xdr:nvCxnSpPr>
          <xdr:cNvPr id="5100" name="Connecteur droit 5099"/>
          <xdr:cNvCxnSpPr/>
        </xdr:nvCxnSpPr>
        <xdr:spPr>
          <a:xfrm>
            <a:off x="316601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1" name="Connecteur droit 5100"/>
          <xdr:cNvCxnSpPr/>
        </xdr:nvCxnSpPr>
        <xdr:spPr>
          <a:xfrm>
            <a:off x="317153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2" name="Connecteur droit 5101"/>
          <xdr:cNvCxnSpPr/>
        </xdr:nvCxnSpPr>
        <xdr:spPr>
          <a:xfrm>
            <a:off x="317706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3" name="Connecteur droit 5102"/>
          <xdr:cNvCxnSpPr/>
        </xdr:nvCxnSpPr>
        <xdr:spPr>
          <a:xfrm>
            <a:off x="318258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4" name="Connecteur droit 5103"/>
          <xdr:cNvCxnSpPr/>
        </xdr:nvCxnSpPr>
        <xdr:spPr>
          <a:xfrm>
            <a:off x="3188112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5" name="Connecteur droit 5104"/>
          <xdr:cNvCxnSpPr/>
        </xdr:nvCxnSpPr>
        <xdr:spPr>
          <a:xfrm>
            <a:off x="319363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6" name="Connecteur droit 5105"/>
          <xdr:cNvCxnSpPr/>
        </xdr:nvCxnSpPr>
        <xdr:spPr>
          <a:xfrm>
            <a:off x="319916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7" name="Connecteur droit 5106"/>
          <xdr:cNvCxnSpPr/>
        </xdr:nvCxnSpPr>
        <xdr:spPr>
          <a:xfrm>
            <a:off x="320468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8" name="Connecteur droit 5107"/>
          <xdr:cNvCxnSpPr/>
        </xdr:nvCxnSpPr>
        <xdr:spPr>
          <a:xfrm>
            <a:off x="321021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09" name="Connecteur droit 5108"/>
          <xdr:cNvCxnSpPr/>
        </xdr:nvCxnSpPr>
        <xdr:spPr>
          <a:xfrm>
            <a:off x="3215735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0" name="Connecteur droit 5109"/>
          <xdr:cNvCxnSpPr/>
        </xdr:nvCxnSpPr>
        <xdr:spPr>
          <a:xfrm>
            <a:off x="322125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1" name="Connecteur droit 5110"/>
          <xdr:cNvCxnSpPr/>
        </xdr:nvCxnSpPr>
        <xdr:spPr>
          <a:xfrm>
            <a:off x="3226784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2" name="Connecteur droit 5111"/>
          <xdr:cNvCxnSpPr/>
        </xdr:nvCxnSpPr>
        <xdr:spPr>
          <a:xfrm>
            <a:off x="323230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3" name="Connecteur droit 5112"/>
          <xdr:cNvCxnSpPr/>
        </xdr:nvCxnSpPr>
        <xdr:spPr>
          <a:xfrm>
            <a:off x="323783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4" name="Connecteur droit 5113"/>
          <xdr:cNvCxnSpPr/>
        </xdr:nvCxnSpPr>
        <xdr:spPr>
          <a:xfrm>
            <a:off x="3243357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5" name="Connecteur droit 5114"/>
          <xdr:cNvCxnSpPr/>
        </xdr:nvCxnSpPr>
        <xdr:spPr>
          <a:xfrm>
            <a:off x="324888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6" name="Connecteur droit 5115"/>
          <xdr:cNvCxnSpPr/>
        </xdr:nvCxnSpPr>
        <xdr:spPr>
          <a:xfrm>
            <a:off x="3254406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7" name="Connecteur droit 5116"/>
          <xdr:cNvCxnSpPr/>
        </xdr:nvCxnSpPr>
        <xdr:spPr>
          <a:xfrm>
            <a:off x="3259931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8" name="Connecteur droit 5117"/>
          <xdr:cNvCxnSpPr/>
        </xdr:nvCxnSpPr>
        <xdr:spPr>
          <a:xfrm>
            <a:off x="3265455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19" name="Connecteur droit 5118"/>
          <xdr:cNvCxnSpPr/>
        </xdr:nvCxnSpPr>
        <xdr:spPr>
          <a:xfrm>
            <a:off x="3270980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0" name="Connecteur droit 5119"/>
          <xdr:cNvCxnSpPr/>
        </xdr:nvCxnSpPr>
        <xdr:spPr>
          <a:xfrm>
            <a:off x="327650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1" name="Connecteur droit 5120"/>
          <xdr:cNvCxnSpPr/>
        </xdr:nvCxnSpPr>
        <xdr:spPr>
          <a:xfrm>
            <a:off x="328202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2" name="Connecteur droit 5121"/>
          <xdr:cNvCxnSpPr/>
        </xdr:nvCxnSpPr>
        <xdr:spPr>
          <a:xfrm>
            <a:off x="328755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3" name="Connecteur droit 5122"/>
          <xdr:cNvCxnSpPr/>
        </xdr:nvCxnSpPr>
        <xdr:spPr>
          <a:xfrm>
            <a:off x="329307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4" name="Connecteur droit 5123"/>
          <xdr:cNvCxnSpPr/>
        </xdr:nvCxnSpPr>
        <xdr:spPr>
          <a:xfrm>
            <a:off x="32986027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5" name="Connecteur droit 5124"/>
          <xdr:cNvCxnSpPr/>
        </xdr:nvCxnSpPr>
        <xdr:spPr>
          <a:xfrm>
            <a:off x="330412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6" name="Connecteur droit 5125"/>
          <xdr:cNvCxnSpPr/>
        </xdr:nvCxnSpPr>
        <xdr:spPr>
          <a:xfrm>
            <a:off x="330965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7" name="Connecteur droit 5126"/>
          <xdr:cNvCxnSpPr/>
        </xdr:nvCxnSpPr>
        <xdr:spPr>
          <a:xfrm>
            <a:off x="331517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8" name="Connecteur droit 5127"/>
          <xdr:cNvCxnSpPr/>
        </xdr:nvCxnSpPr>
        <xdr:spPr>
          <a:xfrm>
            <a:off x="332070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29" name="Connecteur droit 5128"/>
          <xdr:cNvCxnSpPr/>
        </xdr:nvCxnSpPr>
        <xdr:spPr>
          <a:xfrm>
            <a:off x="3326225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0" name="Connecteur droit 5129"/>
          <xdr:cNvCxnSpPr/>
        </xdr:nvCxnSpPr>
        <xdr:spPr>
          <a:xfrm>
            <a:off x="3331749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1" name="Connecteur droit 5130"/>
          <xdr:cNvCxnSpPr/>
        </xdr:nvCxnSpPr>
        <xdr:spPr>
          <a:xfrm>
            <a:off x="3337274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2" name="Connecteur droit 5131"/>
          <xdr:cNvCxnSpPr/>
        </xdr:nvCxnSpPr>
        <xdr:spPr>
          <a:xfrm>
            <a:off x="3342798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3" name="Connecteur droit 5132"/>
          <xdr:cNvCxnSpPr/>
        </xdr:nvCxnSpPr>
        <xdr:spPr>
          <a:xfrm>
            <a:off x="3348323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4" name="Connecteur droit 5133"/>
          <xdr:cNvCxnSpPr/>
        </xdr:nvCxnSpPr>
        <xdr:spPr>
          <a:xfrm>
            <a:off x="3353847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5" name="Connecteur droit 5134"/>
          <xdr:cNvCxnSpPr/>
        </xdr:nvCxnSpPr>
        <xdr:spPr>
          <a:xfrm>
            <a:off x="3359372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6" name="Connecteur droit 5135"/>
          <xdr:cNvCxnSpPr/>
        </xdr:nvCxnSpPr>
        <xdr:spPr>
          <a:xfrm>
            <a:off x="3364896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7" name="Connecteur droit 5136"/>
          <xdr:cNvCxnSpPr/>
        </xdr:nvCxnSpPr>
        <xdr:spPr>
          <a:xfrm>
            <a:off x="3370421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8" name="Connecteur droit 5137"/>
          <xdr:cNvCxnSpPr/>
        </xdr:nvCxnSpPr>
        <xdr:spPr>
          <a:xfrm>
            <a:off x="3375945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39" name="Connecteur droit 5138"/>
          <xdr:cNvCxnSpPr/>
        </xdr:nvCxnSpPr>
        <xdr:spPr>
          <a:xfrm>
            <a:off x="33814702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0" name="Connecteur droit 5139"/>
          <xdr:cNvCxnSpPr/>
        </xdr:nvCxnSpPr>
        <xdr:spPr>
          <a:xfrm>
            <a:off x="3386994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1" name="Connecteur droit 5140"/>
          <xdr:cNvCxnSpPr/>
        </xdr:nvCxnSpPr>
        <xdr:spPr>
          <a:xfrm>
            <a:off x="33925191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2" name="Connecteur droit 5141"/>
          <xdr:cNvCxnSpPr/>
        </xdr:nvCxnSpPr>
        <xdr:spPr>
          <a:xfrm>
            <a:off x="33980438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3" name="Connecteur droit 5142"/>
          <xdr:cNvCxnSpPr/>
        </xdr:nvCxnSpPr>
        <xdr:spPr>
          <a:xfrm>
            <a:off x="34035684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4" name="Connecteur droit 5143"/>
          <xdr:cNvCxnSpPr/>
        </xdr:nvCxnSpPr>
        <xdr:spPr>
          <a:xfrm>
            <a:off x="34090927" y="2305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5" name="Connecteur droit 5144"/>
          <xdr:cNvCxnSpPr/>
        </xdr:nvCxnSpPr>
        <xdr:spPr>
          <a:xfrm>
            <a:off x="3414617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6" name="Connecteur droit 5145"/>
          <xdr:cNvCxnSpPr/>
        </xdr:nvCxnSpPr>
        <xdr:spPr>
          <a:xfrm>
            <a:off x="34201416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7" name="Connecteur droit 5146"/>
          <xdr:cNvCxnSpPr/>
        </xdr:nvCxnSpPr>
        <xdr:spPr>
          <a:xfrm>
            <a:off x="34256663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8" name="Connecteur droit 5147"/>
          <xdr:cNvCxnSpPr/>
        </xdr:nvCxnSpPr>
        <xdr:spPr>
          <a:xfrm>
            <a:off x="34311909" y="2305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49" name="Connecteur droit 5148"/>
          <xdr:cNvCxnSpPr/>
        </xdr:nvCxnSpPr>
        <xdr:spPr>
          <a:xfrm>
            <a:off x="34367152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0" name="Connecteur droit 5149"/>
          <xdr:cNvCxnSpPr/>
        </xdr:nvCxnSpPr>
        <xdr:spPr>
          <a:xfrm>
            <a:off x="31660148" y="2305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1" name="Connecteur droit 5150"/>
          <xdr:cNvCxnSpPr/>
        </xdr:nvCxnSpPr>
        <xdr:spPr>
          <a:xfrm>
            <a:off x="31660148" y="2305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2" name="Rectangle 5151"/>
          <xdr:cNvSpPr/>
        </xdr:nvSpPr>
        <xdr:spPr>
          <a:xfrm>
            <a:off x="31660148" y="2305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0,094</a:t>
            </a:r>
          </a:p>
        </xdr:txBody>
      </xdr:sp>
      <xdr:sp macro="" textlink="">
        <xdr:nvSpPr>
          <xdr:cNvPr id="5153" name="Rectangle 5152"/>
          <xdr:cNvSpPr/>
        </xdr:nvSpPr>
        <xdr:spPr>
          <a:xfrm>
            <a:off x="31660148" y="2305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0,271  </a:t>
            </a:r>
          </a:p>
        </xdr:txBody>
      </xdr:sp>
    </xdr:grpSp>
    <xdr:clientData/>
  </xdr:twoCellAnchor>
  <xdr:twoCellAnchor>
    <xdr:from>
      <xdr:col>41</xdr:col>
      <xdr:colOff>10027</xdr:colOff>
      <xdr:row>14</xdr:row>
      <xdr:rowOff>34290</xdr:rowOff>
    </xdr:from>
    <xdr:to>
      <xdr:col>43</xdr:col>
      <xdr:colOff>756988</xdr:colOff>
      <xdr:row>14</xdr:row>
      <xdr:rowOff>190500</xdr:rowOff>
    </xdr:to>
    <xdr:grpSp>
      <xdr:nvGrpSpPr>
        <xdr:cNvPr id="5161" name="SprkR15C42Shape"/>
        <xdr:cNvGrpSpPr/>
      </xdr:nvGrpSpPr>
      <xdr:grpSpPr>
        <a:xfrm>
          <a:off x="36063513" y="3691890"/>
          <a:ext cx="4312032" cy="156210"/>
          <a:chOff x="31632525" y="2701290"/>
          <a:chExt cx="2762250" cy="106680"/>
        </a:xfrm>
      </xdr:grpSpPr>
      <xdr:cxnSp macro="">
        <xdr:nvCxnSpPr>
          <xdr:cNvPr id="5155" name="Connecteur droit 5154"/>
          <xdr:cNvCxnSpPr/>
        </xdr:nvCxnSpPr>
        <xdr:spPr>
          <a:xfrm>
            <a:off x="31632525" y="2754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56" name="Rectangle 5155"/>
          <xdr:cNvSpPr/>
        </xdr:nvSpPr>
        <xdr:spPr>
          <a:xfrm>
            <a:off x="32334997" y="2701290"/>
            <a:ext cx="1416797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57" name="Connecteur droit 5156"/>
          <xdr:cNvCxnSpPr/>
        </xdr:nvCxnSpPr>
        <xdr:spPr>
          <a:xfrm>
            <a:off x="32826554" y="2701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8" name="Connecteur droit 5157"/>
          <xdr:cNvCxnSpPr/>
        </xdr:nvCxnSpPr>
        <xdr:spPr>
          <a:xfrm>
            <a:off x="34394775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59" name="Connecteur droit 5158"/>
          <xdr:cNvCxnSpPr/>
        </xdr:nvCxnSpPr>
        <xdr:spPr>
          <a:xfrm>
            <a:off x="31632525" y="2733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0" name="Connecteur droit 5159"/>
          <xdr:cNvCxnSpPr/>
        </xdr:nvCxnSpPr>
        <xdr:spPr>
          <a:xfrm>
            <a:off x="32992302" y="2722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370974</xdr:colOff>
      <xdr:row>15</xdr:row>
      <xdr:rowOff>39304</xdr:rowOff>
    </xdr:from>
    <xdr:to>
      <xdr:col>41</xdr:col>
      <xdr:colOff>1529013</xdr:colOff>
      <xdr:row>15</xdr:row>
      <xdr:rowOff>180474</xdr:rowOff>
    </xdr:to>
    <xdr:grpSp>
      <xdr:nvGrpSpPr>
        <xdr:cNvPr id="5168" name="SprkR16C42Shape"/>
        <xdr:cNvGrpSpPr/>
      </xdr:nvGrpSpPr>
      <xdr:grpSpPr>
        <a:xfrm>
          <a:off x="36424460" y="3963604"/>
          <a:ext cx="1158039" cy="141170"/>
          <a:chOff x="31864653" y="2891790"/>
          <a:chExt cx="736740" cy="106680"/>
        </a:xfrm>
      </xdr:grpSpPr>
      <xdr:cxnSp macro="">
        <xdr:nvCxnSpPr>
          <xdr:cNvPr id="5162" name="Connecteur droit 5161"/>
          <xdr:cNvCxnSpPr/>
        </xdr:nvCxnSpPr>
        <xdr:spPr>
          <a:xfrm>
            <a:off x="31864653" y="2945130"/>
            <a:ext cx="73674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163" name="Rectangle 5162"/>
          <xdr:cNvSpPr/>
        </xdr:nvSpPr>
        <xdr:spPr>
          <a:xfrm>
            <a:off x="32160899" y="2891790"/>
            <a:ext cx="190010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164" name="Connecteur droit 5163"/>
          <xdr:cNvCxnSpPr/>
        </xdr:nvCxnSpPr>
        <xdr:spPr>
          <a:xfrm>
            <a:off x="32294280" y="2891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5" name="Connecteur droit 5164"/>
          <xdr:cNvCxnSpPr/>
        </xdr:nvCxnSpPr>
        <xdr:spPr>
          <a:xfrm>
            <a:off x="32601393" y="292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6" name="Connecteur droit 5165"/>
          <xdr:cNvCxnSpPr/>
        </xdr:nvCxnSpPr>
        <xdr:spPr>
          <a:xfrm>
            <a:off x="31864653" y="2923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67" name="Connecteur droit 5166"/>
          <xdr:cNvCxnSpPr/>
        </xdr:nvCxnSpPr>
        <xdr:spPr>
          <a:xfrm>
            <a:off x="32256803" y="2913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40</xdr:col>
      <xdr:colOff>1669382</xdr:colOff>
      <xdr:row>16</xdr:row>
      <xdr:rowOff>19050</xdr:rowOff>
    </xdr:from>
    <xdr:to>
      <xdr:col>43</xdr:col>
      <xdr:colOff>761999</xdr:colOff>
      <xdr:row>16</xdr:row>
      <xdr:rowOff>171450</xdr:rowOff>
    </xdr:to>
    <xdr:grpSp>
      <xdr:nvGrpSpPr>
        <xdr:cNvPr id="5223" name="SprkR17C42Shape"/>
        <xdr:cNvGrpSpPr/>
      </xdr:nvGrpSpPr>
      <xdr:grpSpPr>
        <a:xfrm>
          <a:off x="36046468" y="4210050"/>
          <a:ext cx="4334088" cy="152400"/>
          <a:chOff x="31660148" y="3067050"/>
          <a:chExt cx="2707004" cy="152400"/>
        </a:xfrm>
      </xdr:grpSpPr>
      <xdr:cxnSp macro="">
        <xdr:nvCxnSpPr>
          <xdr:cNvPr id="5169" name="Connecteur droit 5168"/>
          <xdr:cNvCxnSpPr/>
        </xdr:nvCxnSpPr>
        <xdr:spPr>
          <a:xfrm>
            <a:off x="316601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0" name="Connecteur droit 5169"/>
          <xdr:cNvCxnSpPr/>
        </xdr:nvCxnSpPr>
        <xdr:spPr>
          <a:xfrm>
            <a:off x="317153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1" name="Connecteur droit 5170"/>
          <xdr:cNvCxnSpPr/>
        </xdr:nvCxnSpPr>
        <xdr:spPr>
          <a:xfrm>
            <a:off x="317706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2" name="Connecteur droit 5171"/>
          <xdr:cNvCxnSpPr/>
        </xdr:nvCxnSpPr>
        <xdr:spPr>
          <a:xfrm>
            <a:off x="318258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3" name="Connecteur droit 5172"/>
          <xdr:cNvCxnSpPr/>
        </xdr:nvCxnSpPr>
        <xdr:spPr>
          <a:xfrm>
            <a:off x="3188112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4" name="Connecteur droit 5173"/>
          <xdr:cNvCxnSpPr/>
        </xdr:nvCxnSpPr>
        <xdr:spPr>
          <a:xfrm>
            <a:off x="319363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5" name="Connecteur droit 5174"/>
          <xdr:cNvCxnSpPr/>
        </xdr:nvCxnSpPr>
        <xdr:spPr>
          <a:xfrm>
            <a:off x="319916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6" name="Connecteur droit 5175"/>
          <xdr:cNvCxnSpPr/>
        </xdr:nvCxnSpPr>
        <xdr:spPr>
          <a:xfrm>
            <a:off x="320468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7" name="Connecteur droit 5176"/>
          <xdr:cNvCxnSpPr/>
        </xdr:nvCxnSpPr>
        <xdr:spPr>
          <a:xfrm>
            <a:off x="321021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8" name="Connecteur droit 5177"/>
          <xdr:cNvCxnSpPr/>
        </xdr:nvCxnSpPr>
        <xdr:spPr>
          <a:xfrm>
            <a:off x="3215735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79" name="Connecteur droit 5178"/>
          <xdr:cNvCxnSpPr/>
        </xdr:nvCxnSpPr>
        <xdr:spPr>
          <a:xfrm>
            <a:off x="322125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0" name="Connecteur droit 5179"/>
          <xdr:cNvCxnSpPr/>
        </xdr:nvCxnSpPr>
        <xdr:spPr>
          <a:xfrm>
            <a:off x="3226784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1" name="Connecteur droit 5180"/>
          <xdr:cNvCxnSpPr/>
        </xdr:nvCxnSpPr>
        <xdr:spPr>
          <a:xfrm>
            <a:off x="3232308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2" name="Connecteur droit 5181"/>
          <xdr:cNvCxnSpPr/>
        </xdr:nvCxnSpPr>
        <xdr:spPr>
          <a:xfrm>
            <a:off x="3237833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3" name="Connecteur droit 5182"/>
          <xdr:cNvCxnSpPr/>
        </xdr:nvCxnSpPr>
        <xdr:spPr>
          <a:xfrm>
            <a:off x="3243357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4" name="Connecteur droit 5183"/>
          <xdr:cNvCxnSpPr/>
        </xdr:nvCxnSpPr>
        <xdr:spPr>
          <a:xfrm>
            <a:off x="3248882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5" name="Connecteur droit 5184"/>
          <xdr:cNvCxnSpPr/>
        </xdr:nvCxnSpPr>
        <xdr:spPr>
          <a:xfrm>
            <a:off x="3254406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6" name="Connecteur droit 5185"/>
          <xdr:cNvCxnSpPr/>
        </xdr:nvCxnSpPr>
        <xdr:spPr>
          <a:xfrm>
            <a:off x="3259931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7" name="Connecteur droit 5186"/>
          <xdr:cNvCxnSpPr/>
        </xdr:nvCxnSpPr>
        <xdr:spPr>
          <a:xfrm>
            <a:off x="3265455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8" name="Connecteur droit 5187"/>
          <xdr:cNvCxnSpPr/>
        </xdr:nvCxnSpPr>
        <xdr:spPr>
          <a:xfrm>
            <a:off x="3270980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89" name="Connecteur droit 5188"/>
          <xdr:cNvCxnSpPr/>
        </xdr:nvCxnSpPr>
        <xdr:spPr>
          <a:xfrm>
            <a:off x="327650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0" name="Connecteur droit 5189"/>
          <xdr:cNvCxnSpPr/>
        </xdr:nvCxnSpPr>
        <xdr:spPr>
          <a:xfrm>
            <a:off x="328202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1" name="Connecteur droit 5190"/>
          <xdr:cNvCxnSpPr/>
        </xdr:nvCxnSpPr>
        <xdr:spPr>
          <a:xfrm>
            <a:off x="328755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2" name="Connecteur droit 5191"/>
          <xdr:cNvCxnSpPr/>
        </xdr:nvCxnSpPr>
        <xdr:spPr>
          <a:xfrm>
            <a:off x="329307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3" name="Connecteur droit 5192"/>
          <xdr:cNvCxnSpPr/>
        </xdr:nvCxnSpPr>
        <xdr:spPr>
          <a:xfrm>
            <a:off x="32986027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4" name="Connecteur droit 5193"/>
          <xdr:cNvCxnSpPr/>
        </xdr:nvCxnSpPr>
        <xdr:spPr>
          <a:xfrm>
            <a:off x="330412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5" name="Connecteur droit 5194"/>
          <xdr:cNvCxnSpPr/>
        </xdr:nvCxnSpPr>
        <xdr:spPr>
          <a:xfrm>
            <a:off x="330965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6" name="Connecteur droit 5195"/>
          <xdr:cNvCxnSpPr/>
        </xdr:nvCxnSpPr>
        <xdr:spPr>
          <a:xfrm>
            <a:off x="331517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7" name="Connecteur droit 5196"/>
          <xdr:cNvCxnSpPr/>
        </xdr:nvCxnSpPr>
        <xdr:spPr>
          <a:xfrm>
            <a:off x="332070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8" name="Connecteur droit 5197"/>
          <xdr:cNvCxnSpPr/>
        </xdr:nvCxnSpPr>
        <xdr:spPr>
          <a:xfrm>
            <a:off x="3326225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199" name="Connecteur droit 5198"/>
          <xdr:cNvCxnSpPr/>
        </xdr:nvCxnSpPr>
        <xdr:spPr>
          <a:xfrm>
            <a:off x="3331749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0" name="Connecteur droit 5199"/>
          <xdr:cNvCxnSpPr/>
        </xdr:nvCxnSpPr>
        <xdr:spPr>
          <a:xfrm>
            <a:off x="3337274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1" name="Connecteur droit 5200"/>
          <xdr:cNvCxnSpPr/>
        </xdr:nvCxnSpPr>
        <xdr:spPr>
          <a:xfrm>
            <a:off x="3342798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2" name="Connecteur droit 5201"/>
          <xdr:cNvCxnSpPr/>
        </xdr:nvCxnSpPr>
        <xdr:spPr>
          <a:xfrm>
            <a:off x="3348323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3" name="Connecteur droit 5202"/>
          <xdr:cNvCxnSpPr/>
        </xdr:nvCxnSpPr>
        <xdr:spPr>
          <a:xfrm>
            <a:off x="3353847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4" name="Connecteur droit 5203"/>
          <xdr:cNvCxnSpPr/>
        </xdr:nvCxnSpPr>
        <xdr:spPr>
          <a:xfrm>
            <a:off x="3359372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5" name="Connecteur droit 5204"/>
          <xdr:cNvCxnSpPr/>
        </xdr:nvCxnSpPr>
        <xdr:spPr>
          <a:xfrm>
            <a:off x="3364896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6" name="Connecteur droit 5205"/>
          <xdr:cNvCxnSpPr/>
        </xdr:nvCxnSpPr>
        <xdr:spPr>
          <a:xfrm>
            <a:off x="3370421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7" name="Connecteur droit 5206"/>
          <xdr:cNvCxnSpPr/>
        </xdr:nvCxnSpPr>
        <xdr:spPr>
          <a:xfrm>
            <a:off x="3375945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8" name="Connecteur droit 5207"/>
          <xdr:cNvCxnSpPr/>
        </xdr:nvCxnSpPr>
        <xdr:spPr>
          <a:xfrm>
            <a:off x="33814702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09" name="Connecteur droit 5208"/>
          <xdr:cNvCxnSpPr/>
        </xdr:nvCxnSpPr>
        <xdr:spPr>
          <a:xfrm>
            <a:off x="3386994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0" name="Connecteur droit 5209"/>
          <xdr:cNvCxnSpPr/>
        </xdr:nvCxnSpPr>
        <xdr:spPr>
          <a:xfrm>
            <a:off x="33925191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1" name="Connecteur droit 5210"/>
          <xdr:cNvCxnSpPr/>
        </xdr:nvCxnSpPr>
        <xdr:spPr>
          <a:xfrm>
            <a:off x="33980438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2" name="Connecteur droit 5211"/>
          <xdr:cNvCxnSpPr/>
        </xdr:nvCxnSpPr>
        <xdr:spPr>
          <a:xfrm>
            <a:off x="34035684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3" name="Connecteur droit 5212"/>
          <xdr:cNvCxnSpPr/>
        </xdr:nvCxnSpPr>
        <xdr:spPr>
          <a:xfrm>
            <a:off x="34090927" y="3067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4" name="Connecteur droit 5213"/>
          <xdr:cNvCxnSpPr/>
        </xdr:nvCxnSpPr>
        <xdr:spPr>
          <a:xfrm>
            <a:off x="3414617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5" name="Connecteur droit 5214"/>
          <xdr:cNvCxnSpPr/>
        </xdr:nvCxnSpPr>
        <xdr:spPr>
          <a:xfrm>
            <a:off x="34201416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6" name="Connecteur droit 5215"/>
          <xdr:cNvCxnSpPr/>
        </xdr:nvCxnSpPr>
        <xdr:spPr>
          <a:xfrm>
            <a:off x="34256663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7" name="Connecteur droit 5216"/>
          <xdr:cNvCxnSpPr/>
        </xdr:nvCxnSpPr>
        <xdr:spPr>
          <a:xfrm>
            <a:off x="34311909" y="3067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8" name="Connecteur droit 5217"/>
          <xdr:cNvCxnSpPr/>
        </xdr:nvCxnSpPr>
        <xdr:spPr>
          <a:xfrm>
            <a:off x="34367152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19" name="Connecteur droit 5218"/>
          <xdr:cNvCxnSpPr/>
        </xdr:nvCxnSpPr>
        <xdr:spPr>
          <a:xfrm>
            <a:off x="31660148" y="3067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0" name="Connecteur droit 5219"/>
          <xdr:cNvCxnSpPr/>
        </xdr:nvCxnSpPr>
        <xdr:spPr>
          <a:xfrm>
            <a:off x="31660148" y="3067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1" name="Rectangle 5220"/>
          <xdr:cNvSpPr/>
        </xdr:nvSpPr>
        <xdr:spPr>
          <a:xfrm>
            <a:off x="31660148" y="3067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0,363</a:t>
            </a:r>
          </a:p>
        </xdr:txBody>
      </xdr:sp>
      <xdr:sp macro="" textlink="">
        <xdr:nvSpPr>
          <xdr:cNvPr id="5222" name="Rectangle 5221"/>
          <xdr:cNvSpPr/>
        </xdr:nvSpPr>
        <xdr:spPr>
          <a:xfrm>
            <a:off x="31660148" y="3067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1,691</a:t>
            </a:r>
          </a:p>
        </xdr:txBody>
      </xdr:sp>
    </xdr:grpSp>
    <xdr:clientData/>
  </xdr:twoCellAnchor>
  <xdr:twoCellAnchor>
    <xdr:from>
      <xdr:col>41</xdr:col>
      <xdr:colOff>20054</xdr:colOff>
      <xdr:row>18</xdr:row>
      <xdr:rowOff>45117</xdr:rowOff>
    </xdr:from>
    <xdr:to>
      <xdr:col>44</xdr:col>
      <xdr:colOff>0</xdr:colOff>
      <xdr:row>18</xdr:row>
      <xdr:rowOff>196113</xdr:rowOff>
    </xdr:to>
    <xdr:grpSp>
      <xdr:nvGrpSpPr>
        <xdr:cNvPr id="5230" name="SprkR19C42Shape"/>
        <xdr:cNvGrpSpPr/>
      </xdr:nvGrpSpPr>
      <xdr:grpSpPr>
        <a:xfrm>
          <a:off x="36073540" y="4769517"/>
          <a:ext cx="4307017" cy="150996"/>
          <a:chOff x="31632525" y="3463290"/>
          <a:chExt cx="2762250" cy="106680"/>
        </a:xfrm>
      </xdr:grpSpPr>
      <xdr:cxnSp macro="">
        <xdr:nvCxnSpPr>
          <xdr:cNvPr id="5224" name="Connecteur droit 5223"/>
          <xdr:cNvCxnSpPr/>
        </xdr:nvCxnSpPr>
        <xdr:spPr>
          <a:xfrm>
            <a:off x="31632525" y="3516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25" name="Rectangle 5224"/>
          <xdr:cNvSpPr/>
        </xdr:nvSpPr>
        <xdr:spPr>
          <a:xfrm>
            <a:off x="31804279" y="3463290"/>
            <a:ext cx="872678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26" name="Connecteur droit 5225"/>
          <xdr:cNvCxnSpPr/>
        </xdr:nvCxnSpPr>
        <xdr:spPr>
          <a:xfrm>
            <a:off x="32105860" y="3463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7" name="Connecteur droit 5226"/>
          <xdr:cNvCxnSpPr/>
        </xdr:nvCxnSpPr>
        <xdr:spPr>
          <a:xfrm>
            <a:off x="34394775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8" name="Connecteur droit 5227"/>
          <xdr:cNvCxnSpPr/>
        </xdr:nvCxnSpPr>
        <xdr:spPr>
          <a:xfrm>
            <a:off x="31632525" y="3495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29" name="Connecteur droit 5228"/>
          <xdr:cNvCxnSpPr/>
        </xdr:nvCxnSpPr>
        <xdr:spPr>
          <a:xfrm>
            <a:off x="32381186" y="3484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1153026</xdr:colOff>
      <xdr:row>19</xdr:row>
      <xdr:rowOff>34289</xdr:rowOff>
    </xdr:from>
    <xdr:to>
      <xdr:col>42</xdr:col>
      <xdr:colOff>30079</xdr:colOff>
      <xdr:row>19</xdr:row>
      <xdr:rowOff>175460</xdr:rowOff>
    </xdr:to>
    <xdr:grpSp>
      <xdr:nvGrpSpPr>
        <xdr:cNvPr id="5237" name="SprkR20C42Shape"/>
        <xdr:cNvGrpSpPr/>
      </xdr:nvGrpSpPr>
      <xdr:grpSpPr>
        <a:xfrm>
          <a:off x="37206512" y="5025389"/>
          <a:ext cx="1680124" cy="141171"/>
          <a:chOff x="32393905" y="3653790"/>
          <a:chExt cx="1039753" cy="106690"/>
        </a:xfrm>
      </xdr:grpSpPr>
      <xdr:cxnSp macro="">
        <xdr:nvCxnSpPr>
          <xdr:cNvPr id="5231" name="Connecteur droit 5230"/>
          <xdr:cNvCxnSpPr/>
        </xdr:nvCxnSpPr>
        <xdr:spPr>
          <a:xfrm>
            <a:off x="32393905" y="3707130"/>
            <a:ext cx="1039753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32" name="Rectangle 5231"/>
          <xdr:cNvSpPr/>
        </xdr:nvSpPr>
        <xdr:spPr>
          <a:xfrm>
            <a:off x="32579289" y="3653800"/>
            <a:ext cx="256421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33" name="Connecteur droit 5232"/>
          <xdr:cNvCxnSpPr/>
        </xdr:nvCxnSpPr>
        <xdr:spPr>
          <a:xfrm>
            <a:off x="32652618" y="3653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4" name="Connecteur droit 5233"/>
          <xdr:cNvCxnSpPr/>
        </xdr:nvCxnSpPr>
        <xdr:spPr>
          <a:xfrm>
            <a:off x="33433658" y="368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5" name="Connecteur droit 5234"/>
          <xdr:cNvCxnSpPr/>
        </xdr:nvCxnSpPr>
        <xdr:spPr>
          <a:xfrm>
            <a:off x="32393905" y="3685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6" name="Connecteur droit 5235"/>
          <xdr:cNvCxnSpPr/>
        </xdr:nvCxnSpPr>
        <xdr:spPr>
          <a:xfrm>
            <a:off x="32764065" y="3675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0</xdr:colOff>
      <xdr:row>20</xdr:row>
      <xdr:rowOff>19050</xdr:rowOff>
    </xdr:from>
    <xdr:to>
      <xdr:col>43</xdr:col>
      <xdr:colOff>761999</xdr:colOff>
      <xdr:row>20</xdr:row>
      <xdr:rowOff>171450</xdr:rowOff>
    </xdr:to>
    <xdr:grpSp>
      <xdr:nvGrpSpPr>
        <xdr:cNvPr id="5292" name="SprkR21C42Shape"/>
        <xdr:cNvGrpSpPr/>
      </xdr:nvGrpSpPr>
      <xdr:grpSpPr>
        <a:xfrm>
          <a:off x="36053486" y="5276850"/>
          <a:ext cx="4327070" cy="152400"/>
          <a:chOff x="31660148" y="3829050"/>
          <a:chExt cx="2707004" cy="152400"/>
        </a:xfrm>
      </xdr:grpSpPr>
      <xdr:cxnSp macro="">
        <xdr:nvCxnSpPr>
          <xdr:cNvPr id="5238" name="Connecteur droit 5237"/>
          <xdr:cNvCxnSpPr/>
        </xdr:nvCxnSpPr>
        <xdr:spPr>
          <a:xfrm>
            <a:off x="316601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39" name="Connecteur droit 5238"/>
          <xdr:cNvCxnSpPr/>
        </xdr:nvCxnSpPr>
        <xdr:spPr>
          <a:xfrm>
            <a:off x="317153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0" name="Connecteur droit 5239"/>
          <xdr:cNvCxnSpPr/>
        </xdr:nvCxnSpPr>
        <xdr:spPr>
          <a:xfrm>
            <a:off x="317706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1" name="Connecteur droit 5240"/>
          <xdr:cNvCxnSpPr/>
        </xdr:nvCxnSpPr>
        <xdr:spPr>
          <a:xfrm>
            <a:off x="318258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2" name="Connecteur droit 5241"/>
          <xdr:cNvCxnSpPr/>
        </xdr:nvCxnSpPr>
        <xdr:spPr>
          <a:xfrm>
            <a:off x="3188112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3" name="Connecteur droit 5242"/>
          <xdr:cNvCxnSpPr/>
        </xdr:nvCxnSpPr>
        <xdr:spPr>
          <a:xfrm>
            <a:off x="319363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4" name="Connecteur droit 5243"/>
          <xdr:cNvCxnSpPr/>
        </xdr:nvCxnSpPr>
        <xdr:spPr>
          <a:xfrm>
            <a:off x="319916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5" name="Connecteur droit 5244"/>
          <xdr:cNvCxnSpPr/>
        </xdr:nvCxnSpPr>
        <xdr:spPr>
          <a:xfrm>
            <a:off x="320468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6" name="Connecteur droit 5245"/>
          <xdr:cNvCxnSpPr/>
        </xdr:nvCxnSpPr>
        <xdr:spPr>
          <a:xfrm>
            <a:off x="321021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7" name="Connecteur droit 5246"/>
          <xdr:cNvCxnSpPr/>
        </xdr:nvCxnSpPr>
        <xdr:spPr>
          <a:xfrm>
            <a:off x="3215735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8" name="Connecteur droit 5247"/>
          <xdr:cNvCxnSpPr/>
        </xdr:nvCxnSpPr>
        <xdr:spPr>
          <a:xfrm>
            <a:off x="322125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49" name="Connecteur droit 5248"/>
          <xdr:cNvCxnSpPr/>
        </xdr:nvCxnSpPr>
        <xdr:spPr>
          <a:xfrm>
            <a:off x="3226784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0" name="Connecteur droit 5249"/>
          <xdr:cNvCxnSpPr/>
        </xdr:nvCxnSpPr>
        <xdr:spPr>
          <a:xfrm>
            <a:off x="3232308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1" name="Connecteur droit 5250"/>
          <xdr:cNvCxnSpPr/>
        </xdr:nvCxnSpPr>
        <xdr:spPr>
          <a:xfrm>
            <a:off x="3237833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2" name="Connecteur droit 5251"/>
          <xdr:cNvCxnSpPr/>
        </xdr:nvCxnSpPr>
        <xdr:spPr>
          <a:xfrm>
            <a:off x="3243357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3" name="Connecteur droit 5252"/>
          <xdr:cNvCxnSpPr/>
        </xdr:nvCxnSpPr>
        <xdr:spPr>
          <a:xfrm>
            <a:off x="3248882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4" name="Connecteur droit 5253"/>
          <xdr:cNvCxnSpPr/>
        </xdr:nvCxnSpPr>
        <xdr:spPr>
          <a:xfrm>
            <a:off x="3254406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5" name="Connecteur droit 5254"/>
          <xdr:cNvCxnSpPr/>
        </xdr:nvCxnSpPr>
        <xdr:spPr>
          <a:xfrm>
            <a:off x="3259931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6" name="Connecteur droit 5255"/>
          <xdr:cNvCxnSpPr/>
        </xdr:nvCxnSpPr>
        <xdr:spPr>
          <a:xfrm>
            <a:off x="3265455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7" name="Connecteur droit 5256"/>
          <xdr:cNvCxnSpPr/>
        </xdr:nvCxnSpPr>
        <xdr:spPr>
          <a:xfrm>
            <a:off x="3270980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8" name="Connecteur droit 5257"/>
          <xdr:cNvCxnSpPr/>
        </xdr:nvCxnSpPr>
        <xdr:spPr>
          <a:xfrm>
            <a:off x="327650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59" name="Connecteur droit 5258"/>
          <xdr:cNvCxnSpPr/>
        </xdr:nvCxnSpPr>
        <xdr:spPr>
          <a:xfrm>
            <a:off x="328202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0" name="Connecteur droit 5259"/>
          <xdr:cNvCxnSpPr/>
        </xdr:nvCxnSpPr>
        <xdr:spPr>
          <a:xfrm>
            <a:off x="328755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1" name="Connecteur droit 5260"/>
          <xdr:cNvCxnSpPr/>
        </xdr:nvCxnSpPr>
        <xdr:spPr>
          <a:xfrm>
            <a:off x="329307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2" name="Connecteur droit 5261"/>
          <xdr:cNvCxnSpPr/>
        </xdr:nvCxnSpPr>
        <xdr:spPr>
          <a:xfrm>
            <a:off x="32986027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3" name="Connecteur droit 5262"/>
          <xdr:cNvCxnSpPr/>
        </xdr:nvCxnSpPr>
        <xdr:spPr>
          <a:xfrm>
            <a:off x="330412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4" name="Connecteur droit 5263"/>
          <xdr:cNvCxnSpPr/>
        </xdr:nvCxnSpPr>
        <xdr:spPr>
          <a:xfrm>
            <a:off x="330965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5" name="Connecteur droit 5264"/>
          <xdr:cNvCxnSpPr/>
        </xdr:nvCxnSpPr>
        <xdr:spPr>
          <a:xfrm>
            <a:off x="331517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6" name="Connecteur droit 5265"/>
          <xdr:cNvCxnSpPr/>
        </xdr:nvCxnSpPr>
        <xdr:spPr>
          <a:xfrm>
            <a:off x="332070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7" name="Connecteur droit 5266"/>
          <xdr:cNvCxnSpPr/>
        </xdr:nvCxnSpPr>
        <xdr:spPr>
          <a:xfrm>
            <a:off x="3326225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8" name="Connecteur droit 5267"/>
          <xdr:cNvCxnSpPr/>
        </xdr:nvCxnSpPr>
        <xdr:spPr>
          <a:xfrm>
            <a:off x="3331749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69" name="Connecteur droit 5268"/>
          <xdr:cNvCxnSpPr/>
        </xdr:nvCxnSpPr>
        <xdr:spPr>
          <a:xfrm>
            <a:off x="3337274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0" name="Connecteur droit 5269"/>
          <xdr:cNvCxnSpPr/>
        </xdr:nvCxnSpPr>
        <xdr:spPr>
          <a:xfrm>
            <a:off x="3342798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1" name="Connecteur droit 5270"/>
          <xdr:cNvCxnSpPr/>
        </xdr:nvCxnSpPr>
        <xdr:spPr>
          <a:xfrm>
            <a:off x="3348323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2" name="Connecteur droit 5271"/>
          <xdr:cNvCxnSpPr/>
        </xdr:nvCxnSpPr>
        <xdr:spPr>
          <a:xfrm>
            <a:off x="3353847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3" name="Connecteur droit 5272"/>
          <xdr:cNvCxnSpPr/>
        </xdr:nvCxnSpPr>
        <xdr:spPr>
          <a:xfrm>
            <a:off x="3359372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4" name="Connecteur droit 5273"/>
          <xdr:cNvCxnSpPr/>
        </xdr:nvCxnSpPr>
        <xdr:spPr>
          <a:xfrm>
            <a:off x="3364896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5" name="Connecteur droit 5274"/>
          <xdr:cNvCxnSpPr/>
        </xdr:nvCxnSpPr>
        <xdr:spPr>
          <a:xfrm>
            <a:off x="3370421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6" name="Connecteur droit 5275"/>
          <xdr:cNvCxnSpPr/>
        </xdr:nvCxnSpPr>
        <xdr:spPr>
          <a:xfrm>
            <a:off x="3375945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7" name="Connecteur droit 5276"/>
          <xdr:cNvCxnSpPr/>
        </xdr:nvCxnSpPr>
        <xdr:spPr>
          <a:xfrm>
            <a:off x="33814702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8" name="Connecteur droit 5277"/>
          <xdr:cNvCxnSpPr/>
        </xdr:nvCxnSpPr>
        <xdr:spPr>
          <a:xfrm>
            <a:off x="3386994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79" name="Connecteur droit 5278"/>
          <xdr:cNvCxnSpPr/>
        </xdr:nvCxnSpPr>
        <xdr:spPr>
          <a:xfrm>
            <a:off x="33925191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0" name="Connecteur droit 5279"/>
          <xdr:cNvCxnSpPr/>
        </xdr:nvCxnSpPr>
        <xdr:spPr>
          <a:xfrm>
            <a:off x="33980438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1" name="Connecteur droit 5280"/>
          <xdr:cNvCxnSpPr/>
        </xdr:nvCxnSpPr>
        <xdr:spPr>
          <a:xfrm>
            <a:off x="34035684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2" name="Connecteur droit 5281"/>
          <xdr:cNvCxnSpPr/>
        </xdr:nvCxnSpPr>
        <xdr:spPr>
          <a:xfrm>
            <a:off x="34090927" y="3829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3" name="Connecteur droit 5282"/>
          <xdr:cNvCxnSpPr/>
        </xdr:nvCxnSpPr>
        <xdr:spPr>
          <a:xfrm>
            <a:off x="3414617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4" name="Connecteur droit 5283"/>
          <xdr:cNvCxnSpPr/>
        </xdr:nvCxnSpPr>
        <xdr:spPr>
          <a:xfrm>
            <a:off x="34201416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5" name="Connecteur droit 5284"/>
          <xdr:cNvCxnSpPr/>
        </xdr:nvCxnSpPr>
        <xdr:spPr>
          <a:xfrm>
            <a:off x="34256663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6" name="Connecteur droit 5285"/>
          <xdr:cNvCxnSpPr/>
        </xdr:nvCxnSpPr>
        <xdr:spPr>
          <a:xfrm>
            <a:off x="34311909" y="3829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7" name="Connecteur droit 5286"/>
          <xdr:cNvCxnSpPr/>
        </xdr:nvCxnSpPr>
        <xdr:spPr>
          <a:xfrm>
            <a:off x="34367152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8" name="Connecteur droit 5287"/>
          <xdr:cNvCxnSpPr/>
        </xdr:nvCxnSpPr>
        <xdr:spPr>
          <a:xfrm>
            <a:off x="31660148" y="3829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89" name="Connecteur droit 5288"/>
          <xdr:cNvCxnSpPr/>
        </xdr:nvCxnSpPr>
        <xdr:spPr>
          <a:xfrm>
            <a:off x="31660148" y="3829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0" name="Rectangle 5289"/>
          <xdr:cNvSpPr/>
        </xdr:nvSpPr>
        <xdr:spPr>
          <a:xfrm>
            <a:off x="31660148" y="3829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0,461</a:t>
            </a:r>
          </a:p>
        </xdr:txBody>
      </xdr:sp>
      <xdr:sp macro="" textlink="">
        <xdr:nvSpPr>
          <xdr:cNvPr id="5291" name="Rectangle 5290"/>
          <xdr:cNvSpPr/>
        </xdr:nvSpPr>
        <xdr:spPr>
          <a:xfrm>
            <a:off x="31660148" y="3829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2,66</a:t>
            </a:r>
          </a:p>
        </xdr:txBody>
      </xdr:sp>
    </xdr:grpSp>
    <xdr:clientData/>
  </xdr:twoCellAnchor>
  <xdr:twoCellAnchor>
    <xdr:from>
      <xdr:col>41</xdr:col>
      <xdr:colOff>5015</xdr:colOff>
      <xdr:row>22</xdr:row>
      <xdr:rowOff>34290</xdr:rowOff>
    </xdr:from>
    <xdr:to>
      <xdr:col>43</xdr:col>
      <xdr:colOff>756987</xdr:colOff>
      <xdr:row>22</xdr:row>
      <xdr:rowOff>190500</xdr:rowOff>
    </xdr:to>
    <xdr:grpSp>
      <xdr:nvGrpSpPr>
        <xdr:cNvPr id="5299" name="SprkR23C42Shape"/>
        <xdr:cNvGrpSpPr/>
      </xdr:nvGrpSpPr>
      <xdr:grpSpPr>
        <a:xfrm>
          <a:off x="36058501" y="5825490"/>
          <a:ext cx="4317043" cy="156210"/>
          <a:chOff x="31632525" y="4225290"/>
          <a:chExt cx="2762250" cy="106680"/>
        </a:xfrm>
      </xdr:grpSpPr>
      <xdr:cxnSp macro="">
        <xdr:nvCxnSpPr>
          <xdr:cNvPr id="5293" name="Connecteur droit 5292"/>
          <xdr:cNvCxnSpPr/>
        </xdr:nvCxnSpPr>
        <xdr:spPr>
          <a:xfrm>
            <a:off x="31632525" y="4278630"/>
            <a:ext cx="2762250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294" name="Rectangle 5293"/>
          <xdr:cNvSpPr/>
        </xdr:nvSpPr>
        <xdr:spPr>
          <a:xfrm>
            <a:off x="32295979" y="4225290"/>
            <a:ext cx="771144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295" name="Connecteur droit 5294"/>
          <xdr:cNvCxnSpPr/>
        </xdr:nvCxnSpPr>
        <xdr:spPr>
          <a:xfrm>
            <a:off x="32515938" y="4225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6" name="Connecteur droit 5295"/>
          <xdr:cNvCxnSpPr/>
        </xdr:nvCxnSpPr>
        <xdr:spPr>
          <a:xfrm>
            <a:off x="34394775" y="425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7" name="Connecteur droit 5296"/>
          <xdr:cNvCxnSpPr/>
        </xdr:nvCxnSpPr>
        <xdr:spPr>
          <a:xfrm>
            <a:off x="31632525" y="4257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298" name="Connecteur droit 5297"/>
          <xdr:cNvCxnSpPr/>
        </xdr:nvCxnSpPr>
        <xdr:spPr>
          <a:xfrm>
            <a:off x="32706159" y="4246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1749592</xdr:colOff>
      <xdr:row>23</xdr:row>
      <xdr:rowOff>34290</xdr:rowOff>
    </xdr:from>
    <xdr:to>
      <xdr:col>42</xdr:col>
      <xdr:colOff>736933</xdr:colOff>
      <xdr:row>23</xdr:row>
      <xdr:rowOff>165434</xdr:rowOff>
    </xdr:to>
    <xdr:grpSp>
      <xdr:nvGrpSpPr>
        <xdr:cNvPr id="5306" name="SprkR24C42Shape"/>
        <xdr:cNvGrpSpPr/>
      </xdr:nvGrpSpPr>
      <xdr:grpSpPr>
        <a:xfrm>
          <a:off x="37803078" y="6092190"/>
          <a:ext cx="1790412" cy="131144"/>
          <a:chOff x="32785667" y="4415790"/>
          <a:chExt cx="1067436" cy="106680"/>
        </a:xfrm>
      </xdr:grpSpPr>
      <xdr:cxnSp macro="">
        <xdr:nvCxnSpPr>
          <xdr:cNvPr id="5300" name="Connecteur droit 5299"/>
          <xdr:cNvCxnSpPr/>
        </xdr:nvCxnSpPr>
        <xdr:spPr>
          <a:xfrm>
            <a:off x="32785667" y="4469130"/>
            <a:ext cx="1067436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01" name="Rectangle 5300"/>
          <xdr:cNvSpPr/>
        </xdr:nvSpPr>
        <xdr:spPr>
          <a:xfrm>
            <a:off x="33109694" y="4415790"/>
            <a:ext cx="620272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02" name="Connecteur droit 5301"/>
          <xdr:cNvCxnSpPr/>
        </xdr:nvCxnSpPr>
        <xdr:spPr>
          <a:xfrm>
            <a:off x="33499103" y="4415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3" name="Connecteur droit 5302"/>
          <xdr:cNvCxnSpPr/>
        </xdr:nvCxnSpPr>
        <xdr:spPr>
          <a:xfrm>
            <a:off x="33853103" y="444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4" name="Connecteur droit 5303"/>
          <xdr:cNvCxnSpPr/>
        </xdr:nvCxnSpPr>
        <xdr:spPr>
          <a:xfrm>
            <a:off x="32785667" y="4447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5" name="Connecteur droit 5304"/>
          <xdr:cNvCxnSpPr/>
        </xdr:nvCxnSpPr>
        <xdr:spPr>
          <a:xfrm>
            <a:off x="33403964" y="4437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5013</xdr:colOff>
      <xdr:row>24</xdr:row>
      <xdr:rowOff>19050</xdr:rowOff>
    </xdr:from>
    <xdr:to>
      <xdr:col>43</xdr:col>
      <xdr:colOff>761999</xdr:colOff>
      <xdr:row>24</xdr:row>
      <xdr:rowOff>171450</xdr:rowOff>
    </xdr:to>
    <xdr:grpSp>
      <xdr:nvGrpSpPr>
        <xdr:cNvPr id="5361" name="SprkR25C42Shape"/>
        <xdr:cNvGrpSpPr/>
      </xdr:nvGrpSpPr>
      <xdr:grpSpPr>
        <a:xfrm>
          <a:off x="36058499" y="6343650"/>
          <a:ext cx="4322057" cy="152400"/>
          <a:chOff x="31660148" y="4591050"/>
          <a:chExt cx="2707004" cy="152400"/>
        </a:xfrm>
      </xdr:grpSpPr>
      <xdr:cxnSp macro="">
        <xdr:nvCxnSpPr>
          <xdr:cNvPr id="5307" name="Connecteur droit 5306"/>
          <xdr:cNvCxnSpPr/>
        </xdr:nvCxnSpPr>
        <xdr:spPr>
          <a:xfrm>
            <a:off x="316601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8" name="Connecteur droit 5307"/>
          <xdr:cNvCxnSpPr/>
        </xdr:nvCxnSpPr>
        <xdr:spPr>
          <a:xfrm>
            <a:off x="317153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09" name="Connecteur droit 5308"/>
          <xdr:cNvCxnSpPr/>
        </xdr:nvCxnSpPr>
        <xdr:spPr>
          <a:xfrm>
            <a:off x="317706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0" name="Connecteur droit 5309"/>
          <xdr:cNvCxnSpPr/>
        </xdr:nvCxnSpPr>
        <xdr:spPr>
          <a:xfrm>
            <a:off x="318258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1" name="Connecteur droit 5310"/>
          <xdr:cNvCxnSpPr/>
        </xdr:nvCxnSpPr>
        <xdr:spPr>
          <a:xfrm>
            <a:off x="3188112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2" name="Connecteur droit 5311"/>
          <xdr:cNvCxnSpPr/>
        </xdr:nvCxnSpPr>
        <xdr:spPr>
          <a:xfrm>
            <a:off x="319363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3" name="Connecteur droit 5312"/>
          <xdr:cNvCxnSpPr/>
        </xdr:nvCxnSpPr>
        <xdr:spPr>
          <a:xfrm>
            <a:off x="319916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4" name="Connecteur droit 5313"/>
          <xdr:cNvCxnSpPr/>
        </xdr:nvCxnSpPr>
        <xdr:spPr>
          <a:xfrm>
            <a:off x="320468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5" name="Connecteur droit 5314"/>
          <xdr:cNvCxnSpPr/>
        </xdr:nvCxnSpPr>
        <xdr:spPr>
          <a:xfrm>
            <a:off x="321021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6" name="Connecteur droit 5315"/>
          <xdr:cNvCxnSpPr/>
        </xdr:nvCxnSpPr>
        <xdr:spPr>
          <a:xfrm>
            <a:off x="3215735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7" name="Connecteur droit 5316"/>
          <xdr:cNvCxnSpPr/>
        </xdr:nvCxnSpPr>
        <xdr:spPr>
          <a:xfrm>
            <a:off x="322125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8" name="Connecteur droit 5317"/>
          <xdr:cNvCxnSpPr/>
        </xdr:nvCxnSpPr>
        <xdr:spPr>
          <a:xfrm>
            <a:off x="3226784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19" name="Connecteur droit 5318"/>
          <xdr:cNvCxnSpPr/>
        </xdr:nvCxnSpPr>
        <xdr:spPr>
          <a:xfrm>
            <a:off x="3232308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0" name="Connecteur droit 5319"/>
          <xdr:cNvCxnSpPr/>
        </xdr:nvCxnSpPr>
        <xdr:spPr>
          <a:xfrm>
            <a:off x="3237833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1" name="Connecteur droit 5320"/>
          <xdr:cNvCxnSpPr/>
        </xdr:nvCxnSpPr>
        <xdr:spPr>
          <a:xfrm>
            <a:off x="3243357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2" name="Connecteur droit 5321"/>
          <xdr:cNvCxnSpPr/>
        </xdr:nvCxnSpPr>
        <xdr:spPr>
          <a:xfrm>
            <a:off x="3248882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3" name="Connecteur droit 5322"/>
          <xdr:cNvCxnSpPr/>
        </xdr:nvCxnSpPr>
        <xdr:spPr>
          <a:xfrm>
            <a:off x="3254406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4" name="Connecteur droit 5323"/>
          <xdr:cNvCxnSpPr/>
        </xdr:nvCxnSpPr>
        <xdr:spPr>
          <a:xfrm>
            <a:off x="3259931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5" name="Connecteur droit 5324"/>
          <xdr:cNvCxnSpPr/>
        </xdr:nvCxnSpPr>
        <xdr:spPr>
          <a:xfrm>
            <a:off x="3265455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6" name="Connecteur droit 5325"/>
          <xdr:cNvCxnSpPr/>
        </xdr:nvCxnSpPr>
        <xdr:spPr>
          <a:xfrm>
            <a:off x="3270980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7" name="Connecteur droit 5326"/>
          <xdr:cNvCxnSpPr/>
        </xdr:nvCxnSpPr>
        <xdr:spPr>
          <a:xfrm>
            <a:off x="327650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8" name="Connecteur droit 5327"/>
          <xdr:cNvCxnSpPr/>
        </xdr:nvCxnSpPr>
        <xdr:spPr>
          <a:xfrm>
            <a:off x="328202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29" name="Connecteur droit 5328"/>
          <xdr:cNvCxnSpPr/>
        </xdr:nvCxnSpPr>
        <xdr:spPr>
          <a:xfrm>
            <a:off x="328755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0" name="Connecteur droit 5329"/>
          <xdr:cNvCxnSpPr/>
        </xdr:nvCxnSpPr>
        <xdr:spPr>
          <a:xfrm>
            <a:off x="329307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1" name="Connecteur droit 5330"/>
          <xdr:cNvCxnSpPr/>
        </xdr:nvCxnSpPr>
        <xdr:spPr>
          <a:xfrm>
            <a:off x="32986027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2" name="Connecteur droit 5331"/>
          <xdr:cNvCxnSpPr/>
        </xdr:nvCxnSpPr>
        <xdr:spPr>
          <a:xfrm>
            <a:off x="330412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3" name="Connecteur droit 5332"/>
          <xdr:cNvCxnSpPr/>
        </xdr:nvCxnSpPr>
        <xdr:spPr>
          <a:xfrm>
            <a:off x="330965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4" name="Connecteur droit 5333"/>
          <xdr:cNvCxnSpPr/>
        </xdr:nvCxnSpPr>
        <xdr:spPr>
          <a:xfrm>
            <a:off x="331517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5" name="Connecteur droit 5334"/>
          <xdr:cNvCxnSpPr/>
        </xdr:nvCxnSpPr>
        <xdr:spPr>
          <a:xfrm>
            <a:off x="332070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6" name="Connecteur droit 5335"/>
          <xdr:cNvCxnSpPr/>
        </xdr:nvCxnSpPr>
        <xdr:spPr>
          <a:xfrm>
            <a:off x="3326225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7" name="Connecteur droit 5336"/>
          <xdr:cNvCxnSpPr/>
        </xdr:nvCxnSpPr>
        <xdr:spPr>
          <a:xfrm>
            <a:off x="3331749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8" name="Connecteur droit 5337"/>
          <xdr:cNvCxnSpPr/>
        </xdr:nvCxnSpPr>
        <xdr:spPr>
          <a:xfrm>
            <a:off x="3337274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39" name="Connecteur droit 5338"/>
          <xdr:cNvCxnSpPr/>
        </xdr:nvCxnSpPr>
        <xdr:spPr>
          <a:xfrm>
            <a:off x="3342798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0" name="Connecteur droit 5339"/>
          <xdr:cNvCxnSpPr/>
        </xdr:nvCxnSpPr>
        <xdr:spPr>
          <a:xfrm>
            <a:off x="3348323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1" name="Connecteur droit 5340"/>
          <xdr:cNvCxnSpPr/>
        </xdr:nvCxnSpPr>
        <xdr:spPr>
          <a:xfrm>
            <a:off x="3353847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2" name="Connecteur droit 5341"/>
          <xdr:cNvCxnSpPr/>
        </xdr:nvCxnSpPr>
        <xdr:spPr>
          <a:xfrm>
            <a:off x="3359372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3" name="Connecteur droit 5342"/>
          <xdr:cNvCxnSpPr/>
        </xdr:nvCxnSpPr>
        <xdr:spPr>
          <a:xfrm>
            <a:off x="3364896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4" name="Connecteur droit 5343"/>
          <xdr:cNvCxnSpPr/>
        </xdr:nvCxnSpPr>
        <xdr:spPr>
          <a:xfrm>
            <a:off x="3370421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5" name="Connecteur droit 5344"/>
          <xdr:cNvCxnSpPr/>
        </xdr:nvCxnSpPr>
        <xdr:spPr>
          <a:xfrm>
            <a:off x="3375945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6" name="Connecteur droit 5345"/>
          <xdr:cNvCxnSpPr/>
        </xdr:nvCxnSpPr>
        <xdr:spPr>
          <a:xfrm>
            <a:off x="33814702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7" name="Connecteur droit 5346"/>
          <xdr:cNvCxnSpPr/>
        </xdr:nvCxnSpPr>
        <xdr:spPr>
          <a:xfrm>
            <a:off x="3386994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8" name="Connecteur droit 5347"/>
          <xdr:cNvCxnSpPr/>
        </xdr:nvCxnSpPr>
        <xdr:spPr>
          <a:xfrm>
            <a:off x="33925191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49" name="Connecteur droit 5348"/>
          <xdr:cNvCxnSpPr/>
        </xdr:nvCxnSpPr>
        <xdr:spPr>
          <a:xfrm>
            <a:off x="33980438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0" name="Connecteur droit 5349"/>
          <xdr:cNvCxnSpPr/>
        </xdr:nvCxnSpPr>
        <xdr:spPr>
          <a:xfrm>
            <a:off x="34035684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1" name="Connecteur droit 5350"/>
          <xdr:cNvCxnSpPr/>
        </xdr:nvCxnSpPr>
        <xdr:spPr>
          <a:xfrm>
            <a:off x="34090927" y="45910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2" name="Connecteur droit 5351"/>
          <xdr:cNvCxnSpPr/>
        </xdr:nvCxnSpPr>
        <xdr:spPr>
          <a:xfrm>
            <a:off x="3414617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3" name="Connecteur droit 5352"/>
          <xdr:cNvCxnSpPr/>
        </xdr:nvCxnSpPr>
        <xdr:spPr>
          <a:xfrm>
            <a:off x="34201416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4" name="Connecteur droit 5353"/>
          <xdr:cNvCxnSpPr/>
        </xdr:nvCxnSpPr>
        <xdr:spPr>
          <a:xfrm>
            <a:off x="34256663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5" name="Connecteur droit 5354"/>
          <xdr:cNvCxnSpPr/>
        </xdr:nvCxnSpPr>
        <xdr:spPr>
          <a:xfrm>
            <a:off x="34311909" y="45910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6" name="Connecteur droit 5355"/>
          <xdr:cNvCxnSpPr/>
        </xdr:nvCxnSpPr>
        <xdr:spPr>
          <a:xfrm>
            <a:off x="34367152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7" name="Connecteur droit 5356"/>
          <xdr:cNvCxnSpPr/>
        </xdr:nvCxnSpPr>
        <xdr:spPr>
          <a:xfrm>
            <a:off x="31660148" y="45910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58" name="Connecteur droit 5357"/>
          <xdr:cNvCxnSpPr/>
        </xdr:nvCxnSpPr>
        <xdr:spPr>
          <a:xfrm>
            <a:off x="31660148" y="45910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59" name="Rectangle 5358"/>
          <xdr:cNvSpPr/>
        </xdr:nvSpPr>
        <xdr:spPr>
          <a:xfrm>
            <a:off x="31660148" y="459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0,1</a:t>
            </a:r>
          </a:p>
        </xdr:txBody>
      </xdr:sp>
      <xdr:sp macro="" textlink="">
        <xdr:nvSpPr>
          <xdr:cNvPr id="5360" name="Rectangle 5359"/>
          <xdr:cNvSpPr/>
        </xdr:nvSpPr>
        <xdr:spPr>
          <a:xfrm>
            <a:off x="31660148" y="45910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0,541</a:t>
            </a:r>
          </a:p>
        </xdr:txBody>
      </xdr:sp>
    </xdr:grpSp>
    <xdr:clientData/>
  </xdr:twoCellAnchor>
  <xdr:twoCellAnchor>
    <xdr:from>
      <xdr:col>41</xdr:col>
      <xdr:colOff>19050</xdr:colOff>
      <xdr:row>26</xdr:row>
      <xdr:rowOff>34290</xdr:rowOff>
    </xdr:from>
    <xdr:to>
      <xdr:col>43</xdr:col>
      <xdr:colOff>756987</xdr:colOff>
      <xdr:row>26</xdr:row>
      <xdr:rowOff>180474</xdr:rowOff>
    </xdr:to>
    <xdr:grpSp>
      <xdr:nvGrpSpPr>
        <xdr:cNvPr id="5368" name="SprkR27C42Shape"/>
        <xdr:cNvGrpSpPr/>
      </xdr:nvGrpSpPr>
      <xdr:grpSpPr>
        <a:xfrm>
          <a:off x="36072536" y="6892290"/>
          <a:ext cx="4303008" cy="146184"/>
          <a:chOff x="31632525" y="4987290"/>
          <a:chExt cx="2703109" cy="106680"/>
        </a:xfrm>
      </xdr:grpSpPr>
      <xdr:cxnSp macro="">
        <xdr:nvCxnSpPr>
          <xdr:cNvPr id="5362" name="Connecteur droit 5361"/>
          <xdr:cNvCxnSpPr/>
        </xdr:nvCxnSpPr>
        <xdr:spPr>
          <a:xfrm>
            <a:off x="31632525" y="5040630"/>
            <a:ext cx="2703109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63" name="Rectangle 5362"/>
          <xdr:cNvSpPr/>
        </xdr:nvSpPr>
        <xdr:spPr>
          <a:xfrm>
            <a:off x="33044476" y="4987290"/>
            <a:ext cx="57035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64" name="Connecteur droit 5363"/>
          <xdr:cNvCxnSpPr/>
        </xdr:nvCxnSpPr>
        <xdr:spPr>
          <a:xfrm>
            <a:off x="33391360" y="49872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5" name="Connecteur droit 5364"/>
          <xdr:cNvCxnSpPr/>
        </xdr:nvCxnSpPr>
        <xdr:spPr>
          <a:xfrm>
            <a:off x="34335634" y="501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6" name="Connecteur droit 5365"/>
          <xdr:cNvCxnSpPr/>
        </xdr:nvCxnSpPr>
        <xdr:spPr>
          <a:xfrm>
            <a:off x="31632525" y="50192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67" name="Connecteur droit 5366"/>
          <xdr:cNvCxnSpPr/>
        </xdr:nvCxnSpPr>
        <xdr:spPr>
          <a:xfrm>
            <a:off x="33275792" y="50086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43</xdr:col>
      <xdr:colOff>674618</xdr:colOff>
      <xdr:row>27</xdr:row>
      <xdr:rowOff>34290</xdr:rowOff>
    </xdr:from>
    <xdr:to>
      <xdr:col>43</xdr:col>
      <xdr:colOff>749672</xdr:colOff>
      <xdr:row>27</xdr:row>
      <xdr:rowOff>140970</xdr:rowOff>
    </xdr:to>
    <xdr:grpSp>
      <xdr:nvGrpSpPr>
        <xdr:cNvPr id="5375" name="SprkR28C42Shape"/>
        <xdr:cNvGrpSpPr/>
      </xdr:nvGrpSpPr>
      <xdr:grpSpPr>
        <a:xfrm>
          <a:off x="40293175" y="7158990"/>
          <a:ext cx="75054" cy="106680"/>
          <a:chOff x="34348548" y="5177790"/>
          <a:chExt cx="46227" cy="106680"/>
        </a:xfrm>
      </xdr:grpSpPr>
      <xdr:cxnSp macro="">
        <xdr:nvCxnSpPr>
          <xdr:cNvPr id="5369" name="Connecteur droit 5368"/>
          <xdr:cNvCxnSpPr/>
        </xdr:nvCxnSpPr>
        <xdr:spPr>
          <a:xfrm>
            <a:off x="34348548" y="5231130"/>
            <a:ext cx="46227" cy="0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70" name="Rectangle 5369"/>
          <xdr:cNvSpPr/>
        </xdr:nvSpPr>
        <xdr:spPr>
          <a:xfrm>
            <a:off x="34359456" y="5177790"/>
            <a:ext cx="30293" cy="106680"/>
          </a:xfrm>
          <a:prstGeom prst="rect">
            <a:avLst/>
          </a:prstGeom>
          <a:solidFill>
            <a:srgbClr val="969696"/>
          </a:solidFill>
          <a:ln w="2540">
            <a:solidFill>
              <a:srgbClr val="96969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5371" name="Connecteur droit 5370"/>
          <xdr:cNvCxnSpPr/>
        </xdr:nvCxnSpPr>
        <xdr:spPr>
          <a:xfrm>
            <a:off x="34379647" y="5177790"/>
            <a:ext cx="0" cy="106680"/>
          </a:xfrm>
          <a:prstGeom prst="line">
            <a:avLst/>
          </a:prstGeom>
          <a:ln w="2540">
            <a:solidFill>
              <a:srgbClr val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2" name="Connecteur droit 5371"/>
          <xdr:cNvCxnSpPr/>
        </xdr:nvCxnSpPr>
        <xdr:spPr>
          <a:xfrm>
            <a:off x="34394775" y="520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3" name="Connecteur droit 5372"/>
          <xdr:cNvCxnSpPr/>
        </xdr:nvCxnSpPr>
        <xdr:spPr>
          <a:xfrm>
            <a:off x="34348548" y="5209794"/>
            <a:ext cx="0" cy="42672"/>
          </a:xfrm>
          <a:prstGeom prst="line">
            <a:avLst/>
          </a:prstGeom>
          <a:ln w="2540">
            <a:solidFill>
              <a:srgbClr val="969696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374" name="Connecteur droit 5373"/>
          <xdr:cNvCxnSpPr/>
        </xdr:nvCxnSpPr>
        <xdr:spPr>
          <a:xfrm>
            <a:off x="34374742" y="5199126"/>
            <a:ext cx="0" cy="64008"/>
          </a:xfrm>
          <a:prstGeom prst="line">
            <a:avLst/>
          </a:prstGeom>
          <a:ln w="2540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41</xdr:col>
      <xdr:colOff>5013</xdr:colOff>
      <xdr:row>28</xdr:row>
      <xdr:rowOff>19050</xdr:rowOff>
    </xdr:from>
    <xdr:to>
      <xdr:col>43</xdr:col>
      <xdr:colOff>761999</xdr:colOff>
      <xdr:row>28</xdr:row>
      <xdr:rowOff>171450</xdr:rowOff>
    </xdr:to>
    <xdr:grpSp>
      <xdr:nvGrpSpPr>
        <xdr:cNvPr id="5485" name="SprkR30C42Shape"/>
        <xdr:cNvGrpSpPr/>
      </xdr:nvGrpSpPr>
      <xdr:grpSpPr>
        <a:xfrm>
          <a:off x="36058499" y="7410450"/>
          <a:ext cx="4322057" cy="152400"/>
          <a:chOff x="31660148" y="5543550"/>
          <a:chExt cx="2707004" cy="152400"/>
        </a:xfrm>
      </xdr:grpSpPr>
      <xdr:cxnSp macro="">
        <xdr:nvCxnSpPr>
          <xdr:cNvPr id="5431" name="Connecteur droit 5430"/>
          <xdr:cNvCxnSpPr/>
        </xdr:nvCxnSpPr>
        <xdr:spPr>
          <a:xfrm>
            <a:off x="316601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2" name="Connecteur droit 5431"/>
          <xdr:cNvCxnSpPr/>
        </xdr:nvCxnSpPr>
        <xdr:spPr>
          <a:xfrm>
            <a:off x="317153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3" name="Connecteur droit 5432"/>
          <xdr:cNvCxnSpPr/>
        </xdr:nvCxnSpPr>
        <xdr:spPr>
          <a:xfrm>
            <a:off x="317706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4" name="Connecteur droit 5433"/>
          <xdr:cNvCxnSpPr/>
        </xdr:nvCxnSpPr>
        <xdr:spPr>
          <a:xfrm>
            <a:off x="318258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5" name="Connecteur droit 5434"/>
          <xdr:cNvCxnSpPr/>
        </xdr:nvCxnSpPr>
        <xdr:spPr>
          <a:xfrm>
            <a:off x="3188112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6" name="Connecteur droit 5435"/>
          <xdr:cNvCxnSpPr/>
        </xdr:nvCxnSpPr>
        <xdr:spPr>
          <a:xfrm>
            <a:off x="319363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7" name="Connecteur droit 5436"/>
          <xdr:cNvCxnSpPr/>
        </xdr:nvCxnSpPr>
        <xdr:spPr>
          <a:xfrm>
            <a:off x="319916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8" name="Connecteur droit 5437"/>
          <xdr:cNvCxnSpPr/>
        </xdr:nvCxnSpPr>
        <xdr:spPr>
          <a:xfrm>
            <a:off x="320468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39" name="Connecteur droit 5438"/>
          <xdr:cNvCxnSpPr/>
        </xdr:nvCxnSpPr>
        <xdr:spPr>
          <a:xfrm>
            <a:off x="321021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0" name="Connecteur droit 5439"/>
          <xdr:cNvCxnSpPr/>
        </xdr:nvCxnSpPr>
        <xdr:spPr>
          <a:xfrm>
            <a:off x="3215735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1" name="Connecteur droit 5440"/>
          <xdr:cNvCxnSpPr/>
        </xdr:nvCxnSpPr>
        <xdr:spPr>
          <a:xfrm>
            <a:off x="3221259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2" name="Connecteur droit 5441"/>
          <xdr:cNvCxnSpPr/>
        </xdr:nvCxnSpPr>
        <xdr:spPr>
          <a:xfrm>
            <a:off x="3226784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3" name="Connecteur droit 5442"/>
          <xdr:cNvCxnSpPr/>
        </xdr:nvCxnSpPr>
        <xdr:spPr>
          <a:xfrm>
            <a:off x="3232308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4" name="Connecteur droit 5443"/>
          <xdr:cNvCxnSpPr/>
        </xdr:nvCxnSpPr>
        <xdr:spPr>
          <a:xfrm>
            <a:off x="3237833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5" name="Connecteur droit 5444"/>
          <xdr:cNvCxnSpPr/>
        </xdr:nvCxnSpPr>
        <xdr:spPr>
          <a:xfrm>
            <a:off x="3243357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6" name="Connecteur droit 5445"/>
          <xdr:cNvCxnSpPr/>
        </xdr:nvCxnSpPr>
        <xdr:spPr>
          <a:xfrm>
            <a:off x="3248882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7" name="Connecteur droit 5446"/>
          <xdr:cNvCxnSpPr/>
        </xdr:nvCxnSpPr>
        <xdr:spPr>
          <a:xfrm>
            <a:off x="3254406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8" name="Connecteur droit 5447"/>
          <xdr:cNvCxnSpPr/>
        </xdr:nvCxnSpPr>
        <xdr:spPr>
          <a:xfrm>
            <a:off x="3259931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49" name="Connecteur droit 5448"/>
          <xdr:cNvCxnSpPr/>
        </xdr:nvCxnSpPr>
        <xdr:spPr>
          <a:xfrm>
            <a:off x="3265455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0" name="Connecteur droit 5449"/>
          <xdr:cNvCxnSpPr/>
        </xdr:nvCxnSpPr>
        <xdr:spPr>
          <a:xfrm>
            <a:off x="3270980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1" name="Connecteur droit 5450"/>
          <xdr:cNvCxnSpPr/>
        </xdr:nvCxnSpPr>
        <xdr:spPr>
          <a:xfrm>
            <a:off x="327650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2" name="Connecteur droit 5451"/>
          <xdr:cNvCxnSpPr/>
        </xdr:nvCxnSpPr>
        <xdr:spPr>
          <a:xfrm>
            <a:off x="328202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3" name="Connecteur droit 5452"/>
          <xdr:cNvCxnSpPr/>
        </xdr:nvCxnSpPr>
        <xdr:spPr>
          <a:xfrm>
            <a:off x="328755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4" name="Connecteur droit 5453"/>
          <xdr:cNvCxnSpPr/>
        </xdr:nvCxnSpPr>
        <xdr:spPr>
          <a:xfrm>
            <a:off x="329307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5" name="Connecteur droit 5454"/>
          <xdr:cNvCxnSpPr/>
        </xdr:nvCxnSpPr>
        <xdr:spPr>
          <a:xfrm>
            <a:off x="32986027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6" name="Connecteur droit 5455"/>
          <xdr:cNvCxnSpPr/>
        </xdr:nvCxnSpPr>
        <xdr:spPr>
          <a:xfrm>
            <a:off x="330412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7" name="Connecteur droit 5456"/>
          <xdr:cNvCxnSpPr/>
        </xdr:nvCxnSpPr>
        <xdr:spPr>
          <a:xfrm>
            <a:off x="330965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8" name="Connecteur droit 5457"/>
          <xdr:cNvCxnSpPr/>
        </xdr:nvCxnSpPr>
        <xdr:spPr>
          <a:xfrm>
            <a:off x="331517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59" name="Connecteur droit 5458"/>
          <xdr:cNvCxnSpPr/>
        </xdr:nvCxnSpPr>
        <xdr:spPr>
          <a:xfrm>
            <a:off x="332070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0" name="Connecteur droit 5459"/>
          <xdr:cNvCxnSpPr/>
        </xdr:nvCxnSpPr>
        <xdr:spPr>
          <a:xfrm>
            <a:off x="3326225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1" name="Connecteur droit 5460"/>
          <xdr:cNvCxnSpPr/>
        </xdr:nvCxnSpPr>
        <xdr:spPr>
          <a:xfrm>
            <a:off x="3331749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2" name="Connecteur droit 5461"/>
          <xdr:cNvCxnSpPr/>
        </xdr:nvCxnSpPr>
        <xdr:spPr>
          <a:xfrm>
            <a:off x="3337274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3" name="Connecteur droit 5462"/>
          <xdr:cNvCxnSpPr/>
        </xdr:nvCxnSpPr>
        <xdr:spPr>
          <a:xfrm>
            <a:off x="3342798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4" name="Connecteur droit 5463"/>
          <xdr:cNvCxnSpPr/>
        </xdr:nvCxnSpPr>
        <xdr:spPr>
          <a:xfrm>
            <a:off x="3348323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5" name="Connecteur droit 5464"/>
          <xdr:cNvCxnSpPr/>
        </xdr:nvCxnSpPr>
        <xdr:spPr>
          <a:xfrm>
            <a:off x="3353847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6" name="Connecteur droit 5465"/>
          <xdr:cNvCxnSpPr/>
        </xdr:nvCxnSpPr>
        <xdr:spPr>
          <a:xfrm>
            <a:off x="3359372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7" name="Connecteur droit 5466"/>
          <xdr:cNvCxnSpPr/>
        </xdr:nvCxnSpPr>
        <xdr:spPr>
          <a:xfrm>
            <a:off x="3364896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8" name="Connecteur droit 5467"/>
          <xdr:cNvCxnSpPr/>
        </xdr:nvCxnSpPr>
        <xdr:spPr>
          <a:xfrm>
            <a:off x="3370421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69" name="Connecteur droit 5468"/>
          <xdr:cNvCxnSpPr/>
        </xdr:nvCxnSpPr>
        <xdr:spPr>
          <a:xfrm>
            <a:off x="3375945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0" name="Connecteur droit 5469"/>
          <xdr:cNvCxnSpPr/>
        </xdr:nvCxnSpPr>
        <xdr:spPr>
          <a:xfrm>
            <a:off x="33814702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1" name="Connecteur droit 5470"/>
          <xdr:cNvCxnSpPr/>
        </xdr:nvCxnSpPr>
        <xdr:spPr>
          <a:xfrm>
            <a:off x="3386994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2" name="Connecteur droit 5471"/>
          <xdr:cNvCxnSpPr/>
        </xdr:nvCxnSpPr>
        <xdr:spPr>
          <a:xfrm>
            <a:off x="33925191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3" name="Connecteur droit 5472"/>
          <xdr:cNvCxnSpPr/>
        </xdr:nvCxnSpPr>
        <xdr:spPr>
          <a:xfrm>
            <a:off x="33980438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4" name="Connecteur droit 5473"/>
          <xdr:cNvCxnSpPr/>
        </xdr:nvCxnSpPr>
        <xdr:spPr>
          <a:xfrm>
            <a:off x="34035684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5" name="Connecteur droit 5474"/>
          <xdr:cNvCxnSpPr/>
        </xdr:nvCxnSpPr>
        <xdr:spPr>
          <a:xfrm>
            <a:off x="34090927" y="5543550"/>
            <a:ext cx="0" cy="3048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6" name="Connecteur droit 5475"/>
          <xdr:cNvCxnSpPr/>
        </xdr:nvCxnSpPr>
        <xdr:spPr>
          <a:xfrm>
            <a:off x="3414617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7" name="Connecteur droit 5476"/>
          <xdr:cNvCxnSpPr/>
        </xdr:nvCxnSpPr>
        <xdr:spPr>
          <a:xfrm>
            <a:off x="34201416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8" name="Connecteur droit 5477"/>
          <xdr:cNvCxnSpPr/>
        </xdr:nvCxnSpPr>
        <xdr:spPr>
          <a:xfrm>
            <a:off x="34256663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79" name="Connecteur droit 5478"/>
          <xdr:cNvCxnSpPr/>
        </xdr:nvCxnSpPr>
        <xdr:spPr>
          <a:xfrm>
            <a:off x="34311909" y="5543550"/>
            <a:ext cx="0" cy="1524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0" name="Connecteur droit 5479"/>
          <xdr:cNvCxnSpPr/>
        </xdr:nvCxnSpPr>
        <xdr:spPr>
          <a:xfrm>
            <a:off x="34367152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1" name="Connecteur droit 5480"/>
          <xdr:cNvCxnSpPr/>
        </xdr:nvCxnSpPr>
        <xdr:spPr>
          <a:xfrm>
            <a:off x="31660148" y="5543550"/>
            <a:ext cx="2707004" cy="0"/>
          </a:xfrm>
          <a:prstGeom prst="line">
            <a:avLst/>
          </a:prstGeom>
          <a:ln w="3175">
            <a:solidFill>
              <a:srgbClr val="64646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482" name="Connecteur droit 5481"/>
          <xdr:cNvCxnSpPr/>
        </xdr:nvCxnSpPr>
        <xdr:spPr>
          <a:xfrm>
            <a:off x="31660148" y="5543550"/>
            <a:ext cx="0" cy="45720"/>
          </a:xfrm>
          <a:prstGeom prst="line">
            <a:avLst/>
          </a:prstGeom>
          <a:ln w="3175">
            <a:solidFill>
              <a:srgbClr val="CB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83" name="Rectangle 5482"/>
          <xdr:cNvSpPr/>
        </xdr:nvSpPr>
        <xdr:spPr>
          <a:xfrm>
            <a:off x="31660148" y="55435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l"/>
            <a:r>
              <a:rPr lang="fr-FR" sz="1200">
                <a:solidFill>
                  <a:srgbClr val="000000"/>
                </a:solidFill>
                <a:latin typeface="Trebuchet MS"/>
              </a:rPr>
              <a:t>-8,655</a:t>
            </a:r>
          </a:p>
        </xdr:txBody>
      </xdr:sp>
      <xdr:sp macro="" textlink="">
        <xdr:nvSpPr>
          <xdr:cNvPr id="5484" name="Rectangle 5483"/>
          <xdr:cNvSpPr/>
        </xdr:nvSpPr>
        <xdr:spPr>
          <a:xfrm>
            <a:off x="31660148" y="5543550"/>
            <a:ext cx="2707004" cy="152400"/>
          </a:xfrm>
          <a:prstGeom prst="rect">
            <a:avLst/>
          </a:prstGeom>
          <a:solidFill>
            <a:schemeClr val="accent1">
              <a:alpha val="0"/>
            </a:schemeClr>
          </a:solidFill>
          <a:ln w="25400" cap="flat" cmpd="sng" algn="ctr">
            <a:noFill/>
            <a:prstDash val="solid"/>
          </a:ln>
          <a:effectLst/>
          <a:extLst>
            <a:ext uri="{91240B29-F687-4F45-9708-019B960494DF}">
              <a14:hiddenLine xmlns:a14="http://schemas.microsoft.com/office/drawing/2010/main" w="25400" cap="flat" cmpd="sng" algn="ctr">
                <a:solidFill>
                  <a:schemeClr val="accent1">
                    <a:shade val="50000"/>
                  </a:schemeClr>
                </a:solidFill>
                <a:prstDash val="solid"/>
              </a14:hiddenLine>
            </a:ext>
          </a:ex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r"/>
            <a:r>
              <a:rPr lang="fr-FR" sz="1200">
                <a:solidFill>
                  <a:srgbClr val="000000"/>
                </a:solidFill>
                <a:latin typeface="Trebuchet MS"/>
              </a:rPr>
              <a:t>-0,099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Sparklin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parklines"/>
    </sheetNames>
    <definedNames>
      <definedName name="Boxplot"/>
      <definedName name="scaleline"/>
      <definedName name="ScaleLineBottom"/>
    </defined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name="euler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uler_2" connectionId="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mil3D_plus_1" connectionId="1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uler_1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il3D_plus_irm_src" connectionId="1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uler" connectionId="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uler_irm_src" connectionId="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mil3D_plus" connectionId="2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uler_s2" growShrinkType="overwriteClear" connectionId="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ulerS3" connectionId="11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mil3D_S3" connectionId="2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eout" connectionId="1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ileout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uler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il3D" connectionId="1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uler_1" connectionId="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mil3D_plus" connectionId="1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mil3D_plus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uler_1" connectionId="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queryTable" Target="../queryTables/queryTable16.xml"/><Relationship Id="rId5" Type="http://schemas.openxmlformats.org/officeDocument/2006/relationships/queryTable" Target="../queryTables/queryTable15.xml"/><Relationship Id="rId4" Type="http://schemas.openxmlformats.org/officeDocument/2006/relationships/queryTable" Target="../queryTables/queryTable1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queryTable" Target="../queryTables/queryTable1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17" sqref="A17:XFD17"/>
    </sheetView>
  </sheetViews>
  <sheetFormatPr defaultColWidth="11.42578125" defaultRowHeight="15" x14ac:dyDescent="0.25"/>
  <cols>
    <col min="1" max="1" width="75.5703125" bestFit="1" customWidth="1"/>
    <col min="2" max="2" width="5.42578125" bestFit="1" customWidth="1"/>
    <col min="3" max="3" width="8.5703125" bestFit="1" customWidth="1"/>
    <col min="4" max="5" width="13.28515625" bestFit="1" customWidth="1"/>
    <col min="6" max="6" width="10.8554687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0</v>
      </c>
      <c r="C2" s="1">
        <v>0.194691</v>
      </c>
      <c r="D2" s="1">
        <v>-24113</v>
      </c>
      <c r="E2" s="1">
        <v>-24132.875</v>
      </c>
      <c r="F2" s="1">
        <v>-3.0286390000000001</v>
      </c>
      <c r="G2" s="1">
        <v>-3.0311349999999999</v>
      </c>
    </row>
    <row r="3" spans="1:7" x14ac:dyDescent="0.25">
      <c r="A3" t="s">
        <v>8</v>
      </c>
      <c r="B3">
        <v>0</v>
      </c>
      <c r="C3" s="1">
        <v>0.137818</v>
      </c>
      <c r="D3" s="1">
        <v>1492</v>
      </c>
      <c r="E3" s="1">
        <v>-285.375</v>
      </c>
      <c r="F3" s="1">
        <v>0.18739800000000001</v>
      </c>
      <c r="G3" s="1">
        <v>-3.5844000000000001E-2</v>
      </c>
    </row>
    <row r="4" spans="1:7" x14ac:dyDescent="0.25">
      <c r="A4" t="s">
        <v>9</v>
      </c>
      <c r="B4">
        <v>0</v>
      </c>
      <c r="C4" s="1">
        <v>0.12567600000000001</v>
      </c>
      <c r="D4" s="1">
        <v>-34973</v>
      </c>
      <c r="E4" s="1">
        <v>-35690.125</v>
      </c>
      <c r="F4" s="1">
        <v>-4.3926759999999998</v>
      </c>
      <c r="G4" s="1">
        <v>-4.482748</v>
      </c>
    </row>
    <row r="5" spans="1:7" x14ac:dyDescent="0.25">
      <c r="A5" t="s">
        <v>10</v>
      </c>
      <c r="B5">
        <v>0</v>
      </c>
      <c r="C5" s="1">
        <v>0.15426899999999999</v>
      </c>
      <c r="D5" s="1">
        <v>-28449</v>
      </c>
      <c r="E5" s="1">
        <v>-29685</v>
      </c>
      <c r="F5" s="1">
        <v>-3.5732490000000001</v>
      </c>
      <c r="G5" s="1">
        <v>-3.7284929999999998</v>
      </c>
    </row>
    <row r="6" spans="1:7" x14ac:dyDescent="0.25">
      <c r="A6" t="s">
        <v>11</v>
      </c>
      <c r="B6">
        <v>0</v>
      </c>
      <c r="C6" s="1">
        <v>0.10655299999999999</v>
      </c>
      <c r="D6" s="1">
        <v>-6861</v>
      </c>
      <c r="E6" s="1">
        <v>-7651.625</v>
      </c>
      <c r="F6" s="1">
        <v>-0.86175500000000005</v>
      </c>
      <c r="G6" s="1">
        <v>-0.961059</v>
      </c>
    </row>
    <row r="7" spans="1:7" x14ac:dyDescent="0.25">
      <c r="A7" t="s">
        <v>12</v>
      </c>
      <c r="B7">
        <v>0</v>
      </c>
      <c r="C7" s="1">
        <v>0.21402599999999999</v>
      </c>
      <c r="D7" s="1">
        <v>-24384</v>
      </c>
      <c r="E7" s="1">
        <v>-24492</v>
      </c>
      <c r="F7" s="1">
        <v>-3.0626769999999999</v>
      </c>
      <c r="G7" s="1">
        <v>-3.0762420000000001</v>
      </c>
    </row>
    <row r="8" spans="1:7" x14ac:dyDescent="0.25">
      <c r="A8" t="s">
        <v>13</v>
      </c>
      <c r="B8">
        <v>0</v>
      </c>
      <c r="C8" s="1">
        <v>0.13647100000000001</v>
      </c>
      <c r="D8" s="1">
        <v>2291</v>
      </c>
      <c r="E8" s="1">
        <v>874.875</v>
      </c>
      <c r="F8" s="1">
        <v>0.28775400000000001</v>
      </c>
      <c r="G8" s="1">
        <v>0.109886</v>
      </c>
    </row>
    <row r="9" spans="1:7" x14ac:dyDescent="0.25">
      <c r="A9" t="s">
        <v>14</v>
      </c>
      <c r="B9">
        <v>0</v>
      </c>
      <c r="C9" s="1">
        <v>0.14726400000000001</v>
      </c>
      <c r="D9" s="1">
        <v>570</v>
      </c>
      <c r="E9" s="1">
        <v>1384.25</v>
      </c>
      <c r="F9" s="1">
        <v>7.1593000000000004E-2</v>
      </c>
      <c r="G9" s="1">
        <v>0.17386399999999999</v>
      </c>
    </row>
    <row r="10" spans="1:7" x14ac:dyDescent="0.25">
      <c r="A10" t="s">
        <v>15</v>
      </c>
      <c r="B10">
        <v>0</v>
      </c>
      <c r="C10" s="1">
        <v>0.17884900000000001</v>
      </c>
      <c r="D10" s="1">
        <v>-14282</v>
      </c>
      <c r="E10" s="1">
        <v>-14983.625</v>
      </c>
      <c r="F10" s="1">
        <v>-1.793847</v>
      </c>
      <c r="G10" s="1">
        <v>-1.881972</v>
      </c>
    </row>
    <row r="11" spans="1:7" x14ac:dyDescent="0.25">
      <c r="A11" t="s">
        <v>16</v>
      </c>
      <c r="B11">
        <v>0</v>
      </c>
      <c r="C11" s="1">
        <v>0.156053</v>
      </c>
      <c r="D11" s="1">
        <v>-20666</v>
      </c>
      <c r="E11" s="1">
        <v>-22537.625</v>
      </c>
      <c r="F11" s="1">
        <v>-2.5956890000000001</v>
      </c>
      <c r="G11" s="1">
        <v>-2.8307690000000001</v>
      </c>
    </row>
    <row r="12" spans="1:7" x14ac:dyDescent="0.25">
      <c r="A12" t="s">
        <v>17</v>
      </c>
      <c r="B12">
        <v>0</v>
      </c>
      <c r="C12" s="1">
        <v>0.15643699999999999</v>
      </c>
      <c r="D12" s="1">
        <v>-17152</v>
      </c>
      <c r="E12" s="1">
        <v>-17107.375</v>
      </c>
      <c r="F12" s="1">
        <v>-2.1543239999999999</v>
      </c>
      <c r="G12" s="1">
        <v>-2.1487189999999998</v>
      </c>
    </row>
    <row r="13" spans="1:7" x14ac:dyDescent="0.25">
      <c r="A13" t="s">
        <v>18</v>
      </c>
      <c r="B13">
        <v>0</v>
      </c>
      <c r="C13" s="1">
        <v>0.15595899999999999</v>
      </c>
      <c r="D13" s="1">
        <v>-5530</v>
      </c>
      <c r="E13" s="1">
        <v>-6850.125</v>
      </c>
      <c r="F13" s="1">
        <v>-0.69457899999999995</v>
      </c>
      <c r="G13" s="1">
        <v>-0.86038899999999996</v>
      </c>
    </row>
    <row r="14" spans="1:7" x14ac:dyDescent="0.25">
      <c r="C14" s="4">
        <f>AVERAGE(C2:C13)</f>
        <v>0.15533883333333334</v>
      </c>
      <c r="D14" s="4">
        <f>AVERAGE(D2:D13)</f>
        <v>-14338.083333333334</v>
      </c>
      <c r="E14" s="4">
        <f>AVERAGE(E2:E13)</f>
        <v>-15096.385416666666</v>
      </c>
      <c r="F14" s="4">
        <f>AVERAGE(F2:F13)</f>
        <v>-1.8008908333333336</v>
      </c>
      <c r="G14" s="4">
        <f>AVERAGE(G2:G13)</f>
        <v>-1.8961350000000001</v>
      </c>
    </row>
    <row r="15" spans="1:7" x14ac:dyDescent="0.25">
      <c r="C15" s="4">
        <f>STDEV(C2:C13)</f>
        <v>2.9444660771856361E-2</v>
      </c>
      <c r="D15" s="4">
        <f>STDEV(D2:D13)</f>
        <v>12621.082653879603</v>
      </c>
      <c r="E15" s="4">
        <f>STDEV(E2:E13)</f>
        <v>12561.767914609258</v>
      </c>
      <c r="F15" s="4">
        <f>STDEV(F2:F13)</f>
        <v>1.5852321273543293</v>
      </c>
      <c r="G15" s="4">
        <f>STDEV(G2:G13)</f>
        <v>1.5777819812629374</v>
      </c>
    </row>
    <row r="16" spans="1:7" x14ac:dyDescent="0.25">
      <c r="C16" s="13">
        <f>C15/C14</f>
        <v>0.1895511903882568</v>
      </c>
      <c r="D16" s="13">
        <f t="shared" ref="D16:G16" si="0">D15/D14</f>
        <v>-0.88024893986617936</v>
      </c>
      <c r="E16" s="13">
        <f t="shared" si="0"/>
        <v>-0.83210434603377659</v>
      </c>
      <c r="F16" s="13">
        <f t="shared" si="0"/>
        <v>-0.88024887350898784</v>
      </c>
      <c r="G16" s="13">
        <f t="shared" si="0"/>
        <v>-0.83210424429850061</v>
      </c>
    </row>
    <row r="17" spans="1:7" x14ac:dyDescent="0.25">
      <c r="A17" t="s">
        <v>49</v>
      </c>
      <c r="B17">
        <v>1</v>
      </c>
      <c r="C17" s="2">
        <v>0.15932199999999999</v>
      </c>
      <c r="D17" s="2">
        <v>-669</v>
      </c>
      <c r="E17" s="2">
        <v>-716.375</v>
      </c>
      <c r="F17" s="2">
        <v>-2.209066</v>
      </c>
      <c r="G17" s="2">
        <v>-2.3654999999999999</v>
      </c>
    </row>
    <row r="18" spans="1:7" x14ac:dyDescent="0.25">
      <c r="A18" t="s">
        <v>50</v>
      </c>
      <c r="B18">
        <v>1</v>
      </c>
      <c r="C18" s="2">
        <v>0.19450400000000001</v>
      </c>
      <c r="D18" s="2">
        <v>-2443</v>
      </c>
      <c r="E18" s="2">
        <v>-2519.375</v>
      </c>
      <c r="F18" s="2">
        <v>-6.8629189999999998</v>
      </c>
      <c r="G18" s="2">
        <v>-7.0774730000000003</v>
      </c>
    </row>
    <row r="19" spans="1:7" x14ac:dyDescent="0.25">
      <c r="A19" t="s">
        <v>51</v>
      </c>
      <c r="B19">
        <v>1</v>
      </c>
      <c r="C19" s="2">
        <v>0.265629</v>
      </c>
      <c r="D19" s="2">
        <v>-3760</v>
      </c>
      <c r="E19" s="2">
        <v>-3776.125</v>
      </c>
      <c r="F19" s="2">
        <v>-8.4425460000000001</v>
      </c>
      <c r="G19" s="2">
        <v>-8.4787520000000001</v>
      </c>
    </row>
    <row r="20" spans="1:7" x14ac:dyDescent="0.25">
      <c r="A20" t="s">
        <v>52</v>
      </c>
      <c r="B20">
        <v>1</v>
      </c>
      <c r="C20" s="2">
        <v>0.13675399999999999</v>
      </c>
      <c r="D20" s="2">
        <v>-844</v>
      </c>
      <c r="E20" s="2">
        <v>-925.625</v>
      </c>
      <c r="F20" s="2">
        <v>-2.5227369999999998</v>
      </c>
      <c r="G20" s="2">
        <v>-2.7667160000000002</v>
      </c>
    </row>
    <row r="21" spans="1:7" x14ac:dyDescent="0.25">
      <c r="A21" t="s">
        <v>53</v>
      </c>
      <c r="B21">
        <v>1</v>
      </c>
      <c r="C21" s="2">
        <v>0.10288799999999999</v>
      </c>
      <c r="D21" s="2">
        <v>-412</v>
      </c>
      <c r="E21" s="2">
        <v>-467.875</v>
      </c>
      <c r="F21" s="2">
        <v>-3.3744839999999998</v>
      </c>
      <c r="G21" s="2">
        <v>-3.832128</v>
      </c>
    </row>
    <row r="22" spans="1:7" x14ac:dyDescent="0.25">
      <c r="A22" t="s">
        <v>54</v>
      </c>
      <c r="B22">
        <v>1</v>
      </c>
      <c r="C22" s="2">
        <v>0.21179100000000001</v>
      </c>
      <c r="D22" s="2">
        <v>-1097</v>
      </c>
      <c r="E22" s="2">
        <v>-1121.75</v>
      </c>
      <c r="F22" s="2">
        <v>-3.3495240000000002</v>
      </c>
      <c r="G22" s="2">
        <v>-3.4250940000000001</v>
      </c>
    </row>
    <row r="23" spans="1:7" x14ac:dyDescent="0.25">
      <c r="A23" t="s">
        <v>55</v>
      </c>
      <c r="B23">
        <v>1</v>
      </c>
      <c r="C23" s="2">
        <v>9.1941999999999996E-2</v>
      </c>
      <c r="D23" s="2">
        <v>-951</v>
      </c>
      <c r="E23" s="2">
        <v>-1016.625</v>
      </c>
      <c r="F23" s="2">
        <v>-3.2691180000000002</v>
      </c>
      <c r="G23" s="2">
        <v>-3.494707</v>
      </c>
    </row>
    <row r="24" spans="1:7" x14ac:dyDescent="0.25">
      <c r="A24" t="s">
        <v>56</v>
      </c>
      <c r="B24">
        <v>1</v>
      </c>
      <c r="C24" s="2">
        <v>6.4149999999999999E-2</v>
      </c>
      <c r="D24" s="2">
        <v>-299</v>
      </c>
      <c r="E24" s="2">
        <v>-383.625</v>
      </c>
      <c r="F24" s="2">
        <v>-1.1911449999999999</v>
      </c>
      <c r="G24" s="2">
        <v>-1.5282709999999999</v>
      </c>
    </row>
    <row r="25" spans="1:7" x14ac:dyDescent="0.25">
      <c r="A25" t="s">
        <v>57</v>
      </c>
      <c r="B25">
        <v>1</v>
      </c>
      <c r="C25" s="2">
        <v>3.9349000000000002E-2</v>
      </c>
      <c r="D25" s="2">
        <v>-7</v>
      </c>
      <c r="E25" s="2">
        <v>-95.875</v>
      </c>
      <c r="F25" s="2">
        <v>-2.2207000000000001E-2</v>
      </c>
      <c r="G25" s="2">
        <v>-0.30415599999999998</v>
      </c>
    </row>
    <row r="26" spans="1:7" x14ac:dyDescent="0.25">
      <c r="A26" t="s">
        <v>58</v>
      </c>
      <c r="B26">
        <v>1</v>
      </c>
      <c r="C26" s="2">
        <v>0.227996</v>
      </c>
      <c r="D26" s="2">
        <v>-1446</v>
      </c>
      <c r="E26" s="2">
        <v>-1548.125</v>
      </c>
      <c r="F26" s="2">
        <v>-5.9408469999999998</v>
      </c>
      <c r="G26" s="2">
        <v>-6.3604250000000002</v>
      </c>
    </row>
    <row r="27" spans="1:7" x14ac:dyDescent="0.25">
      <c r="A27" t="s">
        <v>59</v>
      </c>
      <c r="B27">
        <v>1</v>
      </c>
      <c r="C27" s="2">
        <v>0.185803</v>
      </c>
      <c r="D27" s="2">
        <v>-749</v>
      </c>
      <c r="E27" s="2">
        <v>-828</v>
      </c>
      <c r="F27" s="2">
        <v>-3.7902830000000001</v>
      </c>
      <c r="G27" s="2">
        <v>-4.1900589999999998</v>
      </c>
    </row>
    <row r="28" spans="1:7" x14ac:dyDescent="0.25">
      <c r="A28" t="s">
        <v>60</v>
      </c>
      <c r="B28">
        <v>1</v>
      </c>
      <c r="C28" s="2">
        <v>0.28599000000000002</v>
      </c>
      <c r="D28" s="2">
        <v>-4021</v>
      </c>
      <c r="E28" s="2">
        <v>-4011</v>
      </c>
      <c r="F28" s="2">
        <v>-9.3611810000000002</v>
      </c>
      <c r="G28" s="2">
        <v>-9.3378999999999994</v>
      </c>
    </row>
    <row r="29" spans="1:7" x14ac:dyDescent="0.25">
      <c r="A29" t="s">
        <v>61</v>
      </c>
      <c r="B29">
        <v>1</v>
      </c>
      <c r="C29" s="2">
        <v>0.26612799999999998</v>
      </c>
      <c r="D29" s="2">
        <v>-981</v>
      </c>
      <c r="E29" s="2">
        <v>-999.375</v>
      </c>
      <c r="F29" s="2">
        <v>-2.845707</v>
      </c>
      <c r="G29" s="2">
        <v>-2.8990100000000001</v>
      </c>
    </row>
    <row r="30" spans="1:7" x14ac:dyDescent="0.25">
      <c r="A30" t="s">
        <v>62</v>
      </c>
      <c r="B30">
        <v>1</v>
      </c>
      <c r="C30" s="2">
        <v>0.178171</v>
      </c>
      <c r="D30" s="2">
        <v>-1253</v>
      </c>
      <c r="E30" s="2">
        <v>-1246.375</v>
      </c>
      <c r="F30" s="2">
        <v>-3.8765339999999999</v>
      </c>
      <c r="G30" s="2">
        <v>-3.8560379999999999</v>
      </c>
    </row>
    <row r="31" spans="1:7" x14ac:dyDescent="0.25">
      <c r="A31" t="s">
        <v>63</v>
      </c>
      <c r="B31">
        <v>1</v>
      </c>
      <c r="C31" s="2">
        <v>0.12729399999999999</v>
      </c>
      <c r="D31" s="2">
        <v>-896</v>
      </c>
      <c r="E31" s="2">
        <v>-1002.875</v>
      </c>
      <c r="F31" s="2">
        <v>-2.977929</v>
      </c>
      <c r="G31" s="2">
        <v>-3.3331369999999998</v>
      </c>
    </row>
    <row r="32" spans="1:7" x14ac:dyDescent="0.25">
      <c r="A32" t="s">
        <v>64</v>
      </c>
      <c r="B32">
        <v>1</v>
      </c>
      <c r="C32" s="2">
        <v>5.1276000000000002E-2</v>
      </c>
      <c r="D32" s="2">
        <v>-194</v>
      </c>
      <c r="E32" s="2">
        <v>-319.125</v>
      </c>
      <c r="F32" s="2">
        <v>-0.52020200000000005</v>
      </c>
      <c r="G32" s="2">
        <v>-0.85571799999999998</v>
      </c>
    </row>
    <row r="33" spans="1:7" x14ac:dyDescent="0.25">
      <c r="A33" t="s">
        <v>65</v>
      </c>
      <c r="B33">
        <v>1</v>
      </c>
      <c r="C33" s="2">
        <v>0.16159299999999999</v>
      </c>
      <c r="D33" s="2">
        <v>-1384</v>
      </c>
      <c r="E33" s="2">
        <v>-1470</v>
      </c>
      <c r="F33" s="2">
        <v>-6.4925660000000001</v>
      </c>
      <c r="G33" s="2">
        <v>-6.8960059999999999</v>
      </c>
    </row>
    <row r="34" spans="1:7" x14ac:dyDescent="0.25">
      <c r="A34" t="s">
        <v>66</v>
      </c>
      <c r="B34">
        <v>1</v>
      </c>
      <c r="C34" s="2">
        <v>0.23405200000000001</v>
      </c>
      <c r="D34" s="2">
        <v>-694</v>
      </c>
      <c r="E34" s="2">
        <v>-712</v>
      </c>
      <c r="F34" s="2">
        <v>-5.7572429999999999</v>
      </c>
      <c r="G34" s="2">
        <v>-5.9065659999999998</v>
      </c>
    </row>
    <row r="35" spans="1:7" x14ac:dyDescent="0.25">
      <c r="C35" s="3">
        <f>AVERAGE(C17:C34)</f>
        <v>0.1658128888888889</v>
      </c>
      <c r="D35" s="3">
        <f t="shared" ref="D35:G35" si="1">AVERAGE(D17:D34)</f>
        <v>-1227.7777777777778</v>
      </c>
      <c r="E35" s="3">
        <f t="shared" si="1"/>
        <v>-1286.6736111111111</v>
      </c>
      <c r="F35" s="3">
        <f t="shared" si="1"/>
        <v>-4.044791</v>
      </c>
      <c r="G35" s="3">
        <f t="shared" si="1"/>
        <v>-4.2726475555555545</v>
      </c>
    </row>
    <row r="36" spans="1:7" x14ac:dyDescent="0.25">
      <c r="C36" s="4">
        <f>STDEV(C17:C34)</f>
        <v>7.5822313599074126E-2</v>
      </c>
      <c r="D36" s="4">
        <f t="shared" ref="D36:G36" si="2">STDEV(D17:D34)</f>
        <v>1113.7940751458796</v>
      </c>
      <c r="E36" s="4">
        <f t="shared" si="2"/>
        <v>1093.886224406582</v>
      </c>
      <c r="F36" s="4">
        <f t="shared" si="2"/>
        <v>2.5975374938480407</v>
      </c>
      <c r="G36" s="4">
        <f t="shared" si="2"/>
        <v>2.5489810436278768</v>
      </c>
    </row>
    <row r="37" spans="1:7" x14ac:dyDescent="0.25">
      <c r="C37" s="13">
        <f>C36/C35</f>
        <v>0.45727635594047583</v>
      </c>
      <c r="D37" s="13">
        <f t="shared" ref="D37" si="3">D36/D35</f>
        <v>-0.90716259514144038</v>
      </c>
      <c r="E37" s="13">
        <f t="shared" ref="E37" si="4">E36/E35</f>
        <v>-0.85016605218315855</v>
      </c>
      <c r="F37" s="13">
        <f t="shared" ref="F37" si="5">F36/F35</f>
        <v>-0.64219325395256288</v>
      </c>
      <c r="G37" s="13">
        <f t="shared" ref="G37" si="6">G36/G35</f>
        <v>-0.59658116202763734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zoomScale="80" zoomScaleNormal="80" workbookViewId="0">
      <selection activeCell="A38" sqref="A38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0.14107287096774196</v>
      </c>
      <c r="E2" s="4">
        <f t="shared" si="0"/>
        <v>5.2609032258064516</v>
      </c>
      <c r="F2" s="4">
        <f t="shared" si="0"/>
        <v>0.38362903225806444</v>
      </c>
      <c r="G2" s="4">
        <f t="shared" si="0"/>
        <v>0.44189032258064509</v>
      </c>
      <c r="H2" s="4">
        <f t="shared" si="0"/>
        <v>1.9200193548387092</v>
      </c>
      <c r="I2" s="4">
        <f t="shared" si="0"/>
        <v>0.77847806451612889</v>
      </c>
      <c r="J2" s="4">
        <f t="shared" si="0"/>
        <v>-28.863820032258065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0.13149543806773253</v>
      </c>
      <c r="E5" s="10">
        <f t="shared" si="2"/>
        <v>0.6734096968726041</v>
      </c>
      <c r="F5" s="10">
        <f t="shared" si="2"/>
        <v>1.9443596577012792</v>
      </c>
      <c r="G5" s="10">
        <f t="shared" si="2"/>
        <v>0.60861510279699416</v>
      </c>
      <c r="H5" s="10">
        <f t="shared" si="2"/>
        <v>0.98587963442909743</v>
      </c>
      <c r="I5" s="10">
        <f t="shared" si="2"/>
        <v>2.1287910001808035</v>
      </c>
      <c r="J5" s="10">
        <f t="shared" si="2"/>
        <v>-7.9564638231288827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0.11454242999873233</v>
      </c>
      <c r="E8" s="10">
        <f t="shared" si="3"/>
        <v>0.74845064426668972</v>
      </c>
      <c r="F8" s="10">
        <f t="shared" si="3"/>
        <v>3.0128559859630166</v>
      </c>
      <c r="G8" s="10">
        <f t="shared" si="3"/>
        <v>0.67862521994134906</v>
      </c>
      <c r="H8" s="10">
        <f t="shared" si="3"/>
        <v>2.0399293141841501</v>
      </c>
      <c r="I8" s="10">
        <f t="shared" si="3"/>
        <v>3.0670285275538047</v>
      </c>
      <c r="J8" s="10">
        <f t="shared" si="3"/>
        <v>-11.201995363457225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[1]!Boxplot(D36:D68,,1,D30,D31)</f>
        <v/>
      </c>
      <c r="M26" s="43"/>
      <c r="N26" s="43"/>
      <c r="O26" s="21"/>
      <c r="P26" s="43" t="str">
        <f>[1]!Boxplot(G36:G68,,1,G30,G31)</f>
        <v/>
      </c>
      <c r="Q26" s="43"/>
      <c r="R26" s="43"/>
      <c r="T26" s="20" t="s">
        <v>88</v>
      </c>
      <c r="U26" s="43" t="str">
        <f>[1]!Boxplot(D69:D69,"sigma3",1,D30,D31)</f>
        <v/>
      </c>
      <c r="V26" s="43"/>
      <c r="W26" s="43"/>
      <c r="X26" s="21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4.1390000000000002</v>
      </c>
      <c r="F30" s="1">
        <f t="shared" si="9"/>
        <v>9.1499999999999998E-2</v>
      </c>
      <c r="G30" s="1">
        <f t="shared" si="9"/>
        <v>0.33479999999999999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-56.823160000000001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0.48320000000000002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1.091083</v>
      </c>
      <c r="J31" s="1">
        <f t="shared" si="10"/>
        <v>-0.30415599999999998</v>
      </c>
      <c r="K31" s="20" t="s">
        <v>88</v>
      </c>
      <c r="L31" s="43" t="str">
        <f>[1]!Boxplot(F36:F69,,1,F30,F31)</f>
        <v/>
      </c>
      <c r="M31" s="43"/>
      <c r="N31" s="43"/>
      <c r="O31" s="21"/>
      <c r="P31" s="43" t="str">
        <f>[1]!Boxplot(H36:H68,,1,H30,H31)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21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'data_CR_EROD_128x128 New'!D2</f>
        <v>0.19267400000000001</v>
      </c>
      <c r="E36">
        <f>'data_CR_EROD_128x128 New'!F2</f>
        <v>4.9409999999999998</v>
      </c>
      <c r="F36">
        <f>'data_CR_EROD_128x128 New'!G2</f>
        <v>0.40479999999999999</v>
      </c>
      <c r="G36">
        <f>'data_CR_EROD_128x128 New'!H2</f>
        <v>0.51639999999999997</v>
      </c>
      <c r="H36">
        <f>'data_CR_EROD_128x128 New'!I2</f>
        <v>1.5319</v>
      </c>
      <c r="I36" s="15">
        <f>'data_CR_EROD_128x128 New'!J2</f>
        <v>0.81034300000000004</v>
      </c>
      <c r="J36" s="1">
        <v>-35.034258999999999</v>
      </c>
      <c r="K36" s="20" t="s">
        <v>88</v>
      </c>
      <c r="L36" s="43" t="str">
        <f>[1]!Boxplot(E36:E68,,1,E30,E31)</f>
        <v/>
      </c>
      <c r="M36" s="43"/>
      <c r="N36" s="43"/>
      <c r="O36" s="21"/>
      <c r="P36" s="43" t="str">
        <f>[1]!Boxplot(J36:J69,,1,J30,J31)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21"/>
      <c r="Y36" s="43" t="str">
        <f>[1]!Boxplot(J36:J47,"sigma3",1,J30,J31)</f>
        <v/>
      </c>
      <c r="Z36" s="43"/>
      <c r="AA36" s="43"/>
    </row>
    <row r="37" spans="1:27" x14ac:dyDescent="0.25">
      <c r="D37">
        <f>'data_CR_EROD_128x128 New'!D3</f>
        <v>0.18618499999999999</v>
      </c>
      <c r="E37">
        <f>'data_CR_EROD_128x128 New'!F3</f>
        <v>5.181</v>
      </c>
      <c r="F37">
        <f>'data_CR_EROD_128x128 New'!G3</f>
        <v>0.3861</v>
      </c>
      <c r="G37">
        <f>'data_CR_EROD_128x128 New'!H3</f>
        <v>0.54179999999999995</v>
      </c>
      <c r="H37">
        <f>'data_CR_EROD_128x128 New'!I3</f>
        <v>1.4596</v>
      </c>
      <c r="I37" s="1">
        <f>'data_CR_EROD_128x128 New'!J3</f>
        <v>0.76981200000000005</v>
      </c>
      <c r="J37" s="1">
        <v>-50.401167999999998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'data_CR_EROD_128x128 New'!D4</f>
        <v>0.15462400000000001</v>
      </c>
      <c r="E38" s="22">
        <f>'data_CR_EROD_128x128 New'!F4</f>
        <v>5.2910000000000004</v>
      </c>
      <c r="F38" s="22">
        <f>'data_CR_EROD_128x128 New'!G4</f>
        <v>0.378</v>
      </c>
      <c r="G38" s="22">
        <f>'data_CR_EROD_128x128 New'!H4</f>
        <v>0.52880000000000005</v>
      </c>
      <c r="H38" s="22">
        <f>'data_CR_EROD_128x128 New'!I4</f>
        <v>1.5130999999999999</v>
      </c>
      <c r="I38" s="1">
        <f>'data_CR_EROD_128x128 New'!J4</f>
        <v>0.74013200000000001</v>
      </c>
      <c r="J38" s="1">
        <v>-32.511333999999998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'data_CR_EROD_128x128 New'!D5</f>
        <v>0.15542900000000001</v>
      </c>
      <c r="E39" s="22">
        <f>'data_CR_EROD_128x128 New'!F5</f>
        <v>5.069</v>
      </c>
      <c r="F39" s="22">
        <f>'data_CR_EROD_128x128 New'!G5</f>
        <v>0.39450000000000002</v>
      </c>
      <c r="G39" s="22">
        <f>'data_CR_EROD_128x128 New'!H5</f>
        <v>0.47070000000000001</v>
      </c>
      <c r="H39" s="22">
        <f>'data_CR_EROD_128x128 New'!I5</f>
        <v>1.7299</v>
      </c>
      <c r="I39" s="1">
        <f>'data_CR_EROD_128x128 New'!J5</f>
        <v>0.76805199999999996</v>
      </c>
      <c r="J39" s="1">
        <v>-34.690224000000001</v>
      </c>
    </row>
    <row r="40" spans="1:27" x14ac:dyDescent="0.25">
      <c r="D40" s="22">
        <f>'data_CR_EROD_128x128 New'!D6</f>
        <v>0.18684300000000001</v>
      </c>
      <c r="E40" s="22">
        <f>'data_CR_EROD_128x128 New'!F6</f>
        <v>4.7169999999999996</v>
      </c>
      <c r="F40" s="22">
        <f>'data_CR_EROD_128x128 New'!G6</f>
        <v>0.42399999999999999</v>
      </c>
      <c r="G40" s="22">
        <f>'data_CR_EROD_128x128 New'!H6</f>
        <v>0.53800000000000003</v>
      </c>
      <c r="H40" s="22">
        <f>'data_CR_EROD_128x128 New'!I6</f>
        <v>1.4347000000000001</v>
      </c>
      <c r="I40" s="1">
        <f>'data_CR_EROD_128x128 New'!J6</f>
        <v>0.81123800000000001</v>
      </c>
      <c r="J40" s="1">
        <v>-40.653502000000003</v>
      </c>
    </row>
    <row r="41" spans="1:27" x14ac:dyDescent="0.25">
      <c r="D41">
        <f>'data_CR_EROD_128x128 New'!D7</f>
        <v>0.13057099999999999</v>
      </c>
      <c r="E41">
        <f>'data_CR_EROD_128x128 New'!F7</f>
        <v>4.1390000000000002</v>
      </c>
      <c r="F41">
        <f>'data_CR_EROD_128x128 New'!G7</f>
        <v>0.48320000000000002</v>
      </c>
      <c r="G41">
        <f>'data_CR_EROD_128x128 New'!H7</f>
        <v>0.34989999999999999</v>
      </c>
      <c r="H41">
        <f>'data_CR_EROD_128x128 New'!I7</f>
        <v>2.3744000000000001</v>
      </c>
      <c r="I41" s="1">
        <f>'data_CR_EROD_128x128 New'!J7</f>
        <v>0.96820799999999996</v>
      </c>
      <c r="J41" s="1">
        <v>-31.708584999999999</v>
      </c>
    </row>
    <row r="42" spans="1:27" x14ac:dyDescent="0.25">
      <c r="D42">
        <f>'data_CR_EROD_128x128 New'!D8</f>
        <v>0.128638</v>
      </c>
      <c r="E42">
        <f>'data_CR_EROD_128x128 New'!F8</f>
        <v>4.8860000000000001</v>
      </c>
      <c r="F42">
        <f>'data_CR_EROD_128x128 New'!G8</f>
        <v>0.40939999999999999</v>
      </c>
      <c r="G42">
        <f>'data_CR_EROD_128x128 New'!H8</f>
        <v>0.37509999999999999</v>
      </c>
      <c r="H42">
        <f>'data_CR_EROD_128x128 New'!I8</f>
        <v>2.2566999999999999</v>
      </c>
      <c r="I42" s="1">
        <f>'data_CR_EROD_128x128 New'!J8</f>
        <v>0.80306599999999995</v>
      </c>
      <c r="J42" s="1">
        <v>-24.254487000000001</v>
      </c>
    </row>
    <row r="43" spans="1:27" x14ac:dyDescent="0.25">
      <c r="D43">
        <f>'data_CR_EROD_128x128 New'!D9</f>
        <v>0.13226399999999999</v>
      </c>
      <c r="E43">
        <f>'data_CR_EROD_128x128 New'!F9</f>
        <v>5.0819999999999999</v>
      </c>
      <c r="F43">
        <f>'data_CR_EROD_128x128 New'!G9</f>
        <v>0.39360000000000001</v>
      </c>
      <c r="G43">
        <f>'data_CR_EROD_128x128 New'!H9</f>
        <v>0.42130000000000001</v>
      </c>
      <c r="H43">
        <f>'data_CR_EROD_128x128 New'!I9</f>
        <v>1.9799</v>
      </c>
      <c r="I43" s="1">
        <f>'data_CR_EROD_128x128 New'!J9</f>
        <v>0.78822800000000004</v>
      </c>
      <c r="J43" s="1">
        <v>-41.972304000000001</v>
      </c>
    </row>
    <row r="44" spans="1:27" x14ac:dyDescent="0.25">
      <c r="D44">
        <f>'data_CR_EROD_128x128 New'!D10</f>
        <v>0.13000700000000001</v>
      </c>
      <c r="E44">
        <f>'data_CR_EROD_128x128 New'!F10</f>
        <v>6.3140000000000001</v>
      </c>
      <c r="F44">
        <f>'data_CR_EROD_128x128 New'!G10</f>
        <v>0.31680000000000003</v>
      </c>
      <c r="G44">
        <f>'data_CR_EROD_128x128 New'!H10</f>
        <v>0.42930000000000001</v>
      </c>
      <c r="H44">
        <f>'data_CR_EROD_128x128 New'!I10</f>
        <v>2.0127000000000002</v>
      </c>
      <c r="I44" s="1">
        <f>'data_CR_EROD_128x128 New'!J10</f>
        <v>0.66051599999999999</v>
      </c>
      <c r="J44" s="1">
        <v>-30.103086999999999</v>
      </c>
    </row>
    <row r="45" spans="1:27" x14ac:dyDescent="0.25">
      <c r="D45">
        <f>'data_CR_EROD_128x128 New'!D11</f>
        <v>0.13267399999999999</v>
      </c>
      <c r="E45">
        <f>'data_CR_EROD_128x128 New'!F11</f>
        <v>5.274</v>
      </c>
      <c r="F45">
        <f>'data_CR_EROD_128x128 New'!G11</f>
        <v>0.37919999999999998</v>
      </c>
      <c r="G45">
        <f>'data_CR_EROD_128x128 New'!H11</f>
        <v>0.4289</v>
      </c>
      <c r="H45">
        <f>'data_CR_EROD_128x128 New'!I11</f>
        <v>1.9523999999999999</v>
      </c>
      <c r="I45" s="1">
        <f>'data_CR_EROD_128x128 New'!J11</f>
        <v>0.75775300000000001</v>
      </c>
      <c r="J45" s="1">
        <v>-50.458508000000002</v>
      </c>
    </row>
    <row r="46" spans="1:27" x14ac:dyDescent="0.25">
      <c r="D46">
        <f>'data_CR_EROD_128x128 New'!D12</f>
        <v>0.14548800000000001</v>
      </c>
      <c r="E46">
        <f>'data_CR_EROD_128x128 New'!F12</f>
        <v>4.7869999999999999</v>
      </c>
      <c r="F46">
        <f>'data_CR_EROD_128x128 New'!G12</f>
        <v>0.4178</v>
      </c>
      <c r="G46">
        <f>'data_CR_EROD_128x128 New'!H12</f>
        <v>0.43130000000000002</v>
      </c>
      <c r="H46">
        <f>'data_CR_EROD_128x128 New'!I12</f>
        <v>1.9006000000000001</v>
      </c>
      <c r="I46" s="1">
        <f>'data_CR_EROD_128x128 New'!J12</f>
        <v>0.80806999999999995</v>
      </c>
      <c r="J46" s="1">
        <v>-56.823160000000001</v>
      </c>
    </row>
    <row r="47" spans="1:27" x14ac:dyDescent="0.25">
      <c r="D47">
        <f>'data_CR_EROD_128x128 New'!D13</f>
        <v>0.13999400000000001</v>
      </c>
      <c r="E47">
        <f>'data_CR_EROD_128x128 New'!F13</f>
        <v>6.3129999999999997</v>
      </c>
      <c r="F47">
        <f>'data_CR_EROD_128x128 New'!G13</f>
        <v>0.31680000000000003</v>
      </c>
      <c r="G47">
        <f>'data_CR_EROD_128x128 New'!H13</f>
        <v>0.51939999999999997</v>
      </c>
      <c r="H47">
        <f>'data_CR_EROD_128x128 New'!I13</f>
        <v>1.6086</v>
      </c>
      <c r="I47" s="1">
        <f>'data_CR_EROD_128x128 New'!J13</f>
        <v>0.64318799999999998</v>
      </c>
      <c r="J47" s="1">
        <v>-27.924196999999999</v>
      </c>
    </row>
    <row r="48" spans="1:27" x14ac:dyDescent="0.25">
      <c r="D48">
        <f>'data_CR_EROD_128x128 New'!D14</f>
        <v>0.12075900000000001</v>
      </c>
      <c r="E48">
        <f>'data_CR_EROD_128x128 New'!F14</f>
        <v>4.74</v>
      </c>
      <c r="F48">
        <f>'data_CR_EROD_128x128 New'!G14</f>
        <v>0.4219</v>
      </c>
      <c r="G48">
        <f>'data_CR_EROD_128x128 New'!H14</f>
        <v>0.33479999999999999</v>
      </c>
      <c r="H48">
        <f>'data_CR_EROD_128x128 New'!I14</f>
        <v>2.5644999999999998</v>
      </c>
      <c r="I48">
        <f>'data_CR_EROD_128x128 New'!J14</f>
        <v>0.89266900000000005</v>
      </c>
      <c r="J48" s="1">
        <v>-15.882961999999999</v>
      </c>
    </row>
    <row r="49" spans="4:10" x14ac:dyDescent="0.25">
      <c r="D49">
        <f>'data_CR_EROD_128x128 New'!D15</f>
        <v>0.12958800000000001</v>
      </c>
      <c r="E49">
        <f>'data_CR_EROD_128x128 New'!F15</f>
        <v>6.4050000000000002</v>
      </c>
      <c r="F49">
        <f>'data_CR_EROD_128x128 New'!G15</f>
        <v>0.31219999999999998</v>
      </c>
      <c r="G49">
        <f>'data_CR_EROD_128x128 New'!H15</f>
        <v>0.47460000000000002</v>
      </c>
      <c r="H49">
        <f>'data_CR_EROD_128x128 New'!I15</f>
        <v>1.7946</v>
      </c>
      <c r="I49">
        <f>'data_CR_EROD_128x128 New'!J15</f>
        <v>0.62424199999999996</v>
      </c>
      <c r="J49" s="1">
        <v>-20.928813000000002</v>
      </c>
    </row>
    <row r="50" spans="4:10" x14ac:dyDescent="0.25">
      <c r="D50">
        <f>'data_CR_EROD_128x128 New'!D16</f>
        <v>0.147567</v>
      </c>
      <c r="E50">
        <f>'data_CR_EROD_128x128 New'!F16</f>
        <v>4.9829999999999997</v>
      </c>
      <c r="F50">
        <f>'data_CR_EROD_128x128 New'!G16</f>
        <v>0.40129999999999999</v>
      </c>
      <c r="G50">
        <f>'data_CR_EROD_128x128 New'!H16</f>
        <v>0.44219999999999998</v>
      </c>
      <c r="H50">
        <f>'data_CR_EROD_128x128 New'!I16</f>
        <v>1.86</v>
      </c>
      <c r="I50">
        <f>'data_CR_EROD_128x128 New'!J16</f>
        <v>0.79602799999999996</v>
      </c>
      <c r="J50" s="1">
        <v>-23.451737999999999</v>
      </c>
    </row>
    <row r="51" spans="4:10" x14ac:dyDescent="0.25">
      <c r="D51" s="5">
        <f>'data_CR_EROD_128x128 New'!D17</f>
        <v>0.169795</v>
      </c>
      <c r="E51" s="5">
        <f>'data_CR_EROD_128x128 New'!F17</f>
        <v>5.3310000000000004</v>
      </c>
      <c r="F51" s="5">
        <f>'data_CR_EROD_128x128 New'!G17</f>
        <v>0.37519999999999998</v>
      </c>
      <c r="G51" s="5">
        <f>'data_CR_EROD_128x128 New'!H17</f>
        <v>0.51060000000000005</v>
      </c>
      <c r="H51" s="5">
        <f>'data_CR_EROD_128x128 New'!I17</f>
        <v>1.5831</v>
      </c>
      <c r="I51" s="5">
        <f>'data_CR_EROD_128x128 New'!J17</f>
        <v>0.88259100000000001</v>
      </c>
      <c r="J51" s="4">
        <v>-13.13068</v>
      </c>
    </row>
    <row r="52" spans="4:10" x14ac:dyDescent="0.25">
      <c r="D52">
        <f>'data_CR_EROD_128x128 New'!D18</f>
        <v>0.16161</v>
      </c>
      <c r="E52">
        <f>'data_CR_EROD_128x128 New'!F18</f>
        <v>5.492</v>
      </c>
      <c r="F52">
        <f>'data_CR_EROD_128x128 New'!G18</f>
        <v>0.36409999999999998</v>
      </c>
      <c r="G52">
        <f>'data_CR_EROD_128x128 New'!H18</f>
        <v>0.49569999999999997</v>
      </c>
      <c r="H52">
        <f>'data_CR_EROD_128x128 New'!I18</f>
        <v>1.6531</v>
      </c>
      <c r="I52">
        <f>'data_CR_EROD_128x128 New'!J18</f>
        <v>0.74059200000000003</v>
      </c>
      <c r="J52" s="1">
        <v>-27.006768999999998</v>
      </c>
    </row>
    <row r="53" spans="4:10" x14ac:dyDescent="0.25">
      <c r="D53">
        <f>'data_CR_EROD_128x128 New'!D19</f>
        <v>0.13603199999999999</v>
      </c>
      <c r="E53">
        <f>'data_CR_EROD_128x128 New'!F19</f>
        <v>5.1429999999999998</v>
      </c>
      <c r="F53">
        <f>'data_CR_EROD_128x128 New'!G19</f>
        <v>0.38890000000000002</v>
      </c>
      <c r="G53">
        <f>'data_CR_EROD_128x128 New'!H19</f>
        <v>0.43149999999999999</v>
      </c>
      <c r="H53">
        <f>'data_CR_EROD_128x128 New'!I19</f>
        <v>1.9283999999999999</v>
      </c>
      <c r="I53">
        <f>'data_CR_EROD_128x128 New'!J19</f>
        <v>0.79012800000000005</v>
      </c>
      <c r="J53" s="1">
        <v>-18.176531000000001</v>
      </c>
    </row>
    <row r="54" spans="4:10" x14ac:dyDescent="0.25">
      <c r="D54">
        <f>'data_CR_EROD_128x128 New'!D20</f>
        <v>0.118252</v>
      </c>
      <c r="E54">
        <f>'data_CR_EROD_128x128 New'!F20</f>
        <v>5.2519999999999998</v>
      </c>
      <c r="F54">
        <f>'data_CR_EROD_128x128 New'!G20</f>
        <v>0.38080000000000003</v>
      </c>
      <c r="G54">
        <f>'data_CR_EROD_128x128 New'!H20</f>
        <v>0.4078</v>
      </c>
      <c r="H54">
        <f>'data_CR_EROD_128x128 New'!I20</f>
        <v>2.0712000000000002</v>
      </c>
      <c r="I54">
        <f>'data_CR_EROD_128x128 New'!J20</f>
        <v>0.761216</v>
      </c>
      <c r="J54" s="1">
        <v>-19.667349999999999</v>
      </c>
    </row>
    <row r="55" spans="4:10" x14ac:dyDescent="0.25">
      <c r="D55">
        <f>'data_CR_EROD_128x128 New'!D21</f>
        <v>0.122447</v>
      </c>
      <c r="E55">
        <f>'data_CR_EROD_128x128 New'!F21</f>
        <v>5.6719999999999997</v>
      </c>
      <c r="F55">
        <f>'data_CR_EROD_128x128 New'!G21</f>
        <v>0.35260000000000002</v>
      </c>
      <c r="G55">
        <f>'data_CR_EROD_128x128 New'!H21</f>
        <v>0.42</v>
      </c>
      <c r="H55">
        <f>'data_CR_EROD_128x128 New'!I21</f>
        <v>2.0286</v>
      </c>
      <c r="I55">
        <f>'data_CR_EROD_128x128 New'!J21</f>
        <v>0.711252</v>
      </c>
      <c r="J55" s="1">
        <v>-8.0848289999999992</v>
      </c>
    </row>
    <row r="56" spans="4:10" x14ac:dyDescent="0.25">
      <c r="D56">
        <f>'data_CR_EROD_128x128 New'!D22</f>
        <v>0.116091</v>
      </c>
      <c r="E56">
        <f>'data_CR_EROD_128x128 New'!F22</f>
        <v>4.7789999999999999</v>
      </c>
      <c r="F56">
        <f>'data_CR_EROD_128x128 New'!G22</f>
        <v>0.41849999999999998</v>
      </c>
      <c r="G56">
        <f>'data_CR_EROD_128x128 New'!H22</f>
        <v>0.3584</v>
      </c>
      <c r="H56">
        <f>'data_CR_EROD_128x128 New'!I22</f>
        <v>2.3715000000000002</v>
      </c>
      <c r="I56">
        <f>'data_CR_EROD_128x128 New'!J22</f>
        <v>0.84639399999999998</v>
      </c>
      <c r="J56" s="1">
        <v>-10.722433000000001</v>
      </c>
    </row>
    <row r="57" spans="4:10" x14ac:dyDescent="0.25">
      <c r="D57">
        <f>'data_CR_EROD_128x128 New'!D23</f>
        <v>0.11440400000000001</v>
      </c>
      <c r="E57">
        <f>'data_CR_EROD_128x128 New'!F23</f>
        <v>6.1870000000000003</v>
      </c>
      <c r="F57">
        <f>'data_CR_EROD_128x128 New'!G23</f>
        <v>0.32329999999999998</v>
      </c>
      <c r="G57">
        <f>'data_CR_EROD_128x128 New'!H23</f>
        <v>0.43440000000000001</v>
      </c>
      <c r="H57">
        <f>'data_CR_EROD_128x128 New'!I23</f>
        <v>1.9790000000000001</v>
      </c>
      <c r="I57">
        <f>'data_CR_EROD_128x128 New'!J23</f>
        <v>0.65369600000000005</v>
      </c>
      <c r="J57" s="1">
        <v>-27.350805000000001</v>
      </c>
    </row>
    <row r="58" spans="4:10" x14ac:dyDescent="0.25">
      <c r="D58">
        <f>'data_CR_EROD_128x128 New'!D24</f>
        <v>0.19461300000000001</v>
      </c>
      <c r="E58">
        <f>'data_CR_EROD_128x128 New'!F24</f>
        <v>4.7430000000000003</v>
      </c>
      <c r="F58">
        <f>'data_CR_EROD_128x128 New'!G24</f>
        <v>0.42170000000000002</v>
      </c>
      <c r="G58">
        <f>'data_CR_EROD_128x128 New'!H24</f>
        <v>0.55289999999999995</v>
      </c>
      <c r="H58">
        <f>'data_CR_EROD_128x128 New'!I24</f>
        <v>1.3868</v>
      </c>
      <c r="I58">
        <f>'data_CR_EROD_128x128 New'!J24</f>
        <v>0.82356200000000002</v>
      </c>
      <c r="J58" s="1">
        <v>-36.410400000000003</v>
      </c>
    </row>
    <row r="59" spans="4:10" x14ac:dyDescent="0.25">
      <c r="D59">
        <f>'data_CR_EROD_128x128 New'!D25</f>
        <v>0.14557</v>
      </c>
      <c r="E59">
        <f>'data_CR_EROD_128x128 New'!F25</f>
        <v>5.1189999999999998</v>
      </c>
      <c r="F59">
        <f>'data_CR_EROD_128x128 New'!G25</f>
        <v>0.39069999999999999</v>
      </c>
      <c r="G59">
        <f>'data_CR_EROD_128x128 New'!H25</f>
        <v>0.4269</v>
      </c>
      <c r="H59">
        <f>'data_CR_EROD_128x128 New'!I25</f>
        <v>1.9517</v>
      </c>
      <c r="I59">
        <f>'data_CR_EROD_128x128 New'!J25</f>
        <v>0.746444</v>
      </c>
      <c r="J59" s="1">
        <v>-51.605291999999999</v>
      </c>
    </row>
    <row r="60" spans="4:10" x14ac:dyDescent="0.25">
      <c r="D60">
        <f>'data_CR_EROD_128x128 New'!D26</f>
        <v>0.13572699999999999</v>
      </c>
      <c r="E60">
        <f>'data_CR_EROD_128x128 New'!F26</f>
        <v>5.2539999999999996</v>
      </c>
      <c r="F60">
        <f>'data_CR_EROD_128x128 New'!G26</f>
        <v>0.38069999999999998</v>
      </c>
      <c r="G60">
        <f>'data_CR_EROD_128x128 New'!H26</f>
        <v>0.4425</v>
      </c>
      <c r="H60">
        <f>'data_CR_EROD_128x128 New'!I26</f>
        <v>1.8791</v>
      </c>
      <c r="I60">
        <f>'data_CR_EROD_128x128 New'!J26</f>
        <v>1.091083</v>
      </c>
      <c r="J60" s="1">
        <v>-23.681094999999999</v>
      </c>
    </row>
    <row r="61" spans="4:10" x14ac:dyDescent="0.25">
      <c r="D61">
        <f>'data_CR_EROD_128x128 New'!D27</f>
        <v>0.119514</v>
      </c>
      <c r="E61">
        <f>'data_CR_EROD_128x128 New'!F27</f>
        <v>5.2720000000000002</v>
      </c>
      <c r="F61">
        <f>'data_CR_EROD_128x128 New'!G27</f>
        <v>0.37940000000000002</v>
      </c>
      <c r="G61">
        <f>'data_CR_EROD_128x128 New'!H27</f>
        <v>0.36149999999999999</v>
      </c>
      <c r="H61">
        <f>'data_CR_EROD_128x128 New'!I27</f>
        <v>2.3871000000000002</v>
      </c>
      <c r="I61">
        <f>'data_CR_EROD_128x128 New'!J27</f>
        <v>0.66379699999999997</v>
      </c>
      <c r="J61" s="1">
        <v>-19.323315000000001</v>
      </c>
    </row>
    <row r="62" spans="4:10" x14ac:dyDescent="0.25">
      <c r="D62">
        <f>'data_CR_EROD_128x128 New'!D28</f>
        <v>0.130355</v>
      </c>
      <c r="E62">
        <f>'data_CR_EROD_128x128 New'!F28</f>
        <v>5.3239999999999998</v>
      </c>
      <c r="F62">
        <f>'data_CR_EROD_128x128 New'!G28</f>
        <v>0.37569999999999998</v>
      </c>
      <c r="G62">
        <f>'data_CR_EROD_128x128 New'!H28</f>
        <v>0.38219999999999998</v>
      </c>
      <c r="H62">
        <f>'data_CR_EROD_128x128 New'!I28</f>
        <v>2.2406000000000001</v>
      </c>
      <c r="I62">
        <f>'data_CR_EROD_128x128 New'!J28</f>
        <v>0.75449299999999997</v>
      </c>
      <c r="J62" s="1">
        <v>-34.002153</v>
      </c>
    </row>
    <row r="63" spans="4:10" x14ac:dyDescent="0.25">
      <c r="D63">
        <f>'data_CR_EROD_128x128 New'!D29</f>
        <v>0.12603700000000001</v>
      </c>
      <c r="E63">
        <f>'data_CR_EROD_128x128 New'!F29</f>
        <v>5.0880000000000001</v>
      </c>
      <c r="F63">
        <f>'data_CR_EROD_128x128 New'!G29</f>
        <v>0.3931</v>
      </c>
      <c r="G63">
        <f>'data_CR_EROD_128x128 New'!H29</f>
        <v>0.40329999999999999</v>
      </c>
      <c r="H63">
        <f>'data_CR_EROD_128x128 New'!I29</f>
        <v>2.0867</v>
      </c>
      <c r="I63">
        <f>'data_CR_EROD_128x128 New'!J29</f>
        <v>0.783663</v>
      </c>
      <c r="J63" s="1">
        <v>-14.736178000000001</v>
      </c>
    </row>
    <row r="64" spans="4:10" x14ac:dyDescent="0.25">
      <c r="D64">
        <f>'data_CR_EROD_128x128 New'!D30</f>
        <v>0.11737400000000001</v>
      </c>
      <c r="E64">
        <f>'data_CR_EROD_128x128 New'!F30</f>
        <v>5.7380000000000004</v>
      </c>
      <c r="F64">
        <f>'data_CR_EROD_128x128 New'!G30</f>
        <v>0.34860000000000002</v>
      </c>
      <c r="G64">
        <f>'data_CR_EROD_128x128 New'!H30</f>
        <v>0.39889999999999998</v>
      </c>
      <c r="H64">
        <f>'data_CR_EROD_128x128 New'!I30</f>
        <v>2.1585999999999999</v>
      </c>
      <c r="I64">
        <f>'data_CR_EROD_128x128 New'!J30</f>
        <v>0.70450299999999999</v>
      </c>
      <c r="J64" s="1">
        <v>-12.499948</v>
      </c>
    </row>
    <row r="65" spans="3:10" x14ac:dyDescent="0.25">
      <c r="D65">
        <f>'data_CR_EROD_128x128 New'!D31</f>
        <v>0.13547699999999999</v>
      </c>
      <c r="E65">
        <f>'data_CR_EROD_128x128 New'!F31</f>
        <v>4.9589999999999996</v>
      </c>
      <c r="F65">
        <f>'data_CR_EROD_128x128 New'!G31</f>
        <v>0.40329999999999999</v>
      </c>
      <c r="G65">
        <f>'data_CR_EROD_128x128 New'!H31</f>
        <v>0.44119999999999998</v>
      </c>
      <c r="H65">
        <f>'data_CR_EROD_128x128 New'!I31</f>
        <v>1.863</v>
      </c>
      <c r="I65">
        <f>'data_CR_EROD_128x128 New'!J31</f>
        <v>0.80730100000000005</v>
      </c>
      <c r="J65" s="1">
        <v>-18.176531000000001</v>
      </c>
    </row>
    <row r="66" spans="3:10" x14ac:dyDescent="0.25">
      <c r="D66">
        <f>'data_CR_EROD_128x128 New'!D32</f>
        <v>0.116656</v>
      </c>
      <c r="E66">
        <f>'data_CR_EROD_128x128 New'!F32</f>
        <v>5.6130000000000004</v>
      </c>
      <c r="F66">
        <f>'data_CR_EROD_128x128 New'!G32</f>
        <v>0.35630000000000001</v>
      </c>
      <c r="G66">
        <f>'data_CR_EROD_128x128 New'!H32</f>
        <v>0.42830000000000001</v>
      </c>
      <c r="H66">
        <f>'data_CR_EROD_128x128 New'!I32</f>
        <v>1.9784999999999999</v>
      </c>
      <c r="I66">
        <f>'data_CR_EROD_128x128 New'!J32</f>
        <v>0.73055999999999999</v>
      </c>
      <c r="J66" s="1">
        <v>-43.405783999999997</v>
      </c>
    </row>
    <row r="67" spans="3:10" x14ac:dyDescent="0.25">
      <c r="J67" s="1"/>
    </row>
    <row r="68" spans="3:10" ht="13.5" customHeight="1" x14ac:dyDescent="0.25"/>
    <row r="69" spans="3:10" x14ac:dyDescent="0.25">
      <c r="D69" s="1"/>
    </row>
    <row r="71" spans="3:10" x14ac:dyDescent="0.25">
      <c r="C71" s="14" t="s">
        <v>71</v>
      </c>
      <c r="D71" s="1">
        <f>PERCENTILE(D36:D66,0.25)</f>
        <v>0.12424200000000001</v>
      </c>
      <c r="E71" s="1">
        <f t="shared" ref="E71:J71" si="11">PERCENTILE(E36:E66,0.25)</f>
        <v>4.9499999999999993</v>
      </c>
      <c r="F71" s="1">
        <f t="shared" si="11"/>
        <v>0.36964999999999998</v>
      </c>
      <c r="G71" s="1">
        <f t="shared" si="11"/>
        <v>0.40554999999999997</v>
      </c>
      <c r="H71" s="1">
        <f t="shared" si="11"/>
        <v>1.6915</v>
      </c>
      <c r="I71" s="1">
        <f t="shared" si="11"/>
        <v>0.73534600000000006</v>
      </c>
      <c r="J71" s="1">
        <f t="shared" si="11"/>
        <v>-35.722329500000001</v>
      </c>
    </row>
    <row r="72" spans="3:10" x14ac:dyDescent="0.25">
      <c r="C72" s="14" t="s">
        <v>72</v>
      </c>
      <c r="D72" s="1">
        <f>PERCENTILE(D36:D66,0.5)</f>
        <v>0.13267399999999999</v>
      </c>
      <c r="E72" s="1">
        <f t="shared" ref="E72:J72" si="12">PERCENTILE(E36:E66,0.5)</f>
        <v>5.181</v>
      </c>
      <c r="F72" s="1">
        <f t="shared" si="12"/>
        <v>0.3861</v>
      </c>
      <c r="G72" s="1">
        <f t="shared" si="12"/>
        <v>0.43130000000000002</v>
      </c>
      <c r="H72" s="1">
        <f t="shared" si="12"/>
        <v>1.9517</v>
      </c>
      <c r="I72" s="1">
        <f t="shared" si="12"/>
        <v>0.76981200000000005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PERCENTILE(D36:D66,0.75)</f>
        <v>0.15109549999999999</v>
      </c>
      <c r="E73" s="1">
        <f t="shared" ref="E73:J73" si="13">PERCENTILE(E36:E66,0.75)</f>
        <v>5.4115000000000002</v>
      </c>
      <c r="F73" s="1">
        <f t="shared" si="13"/>
        <v>0.40405000000000002</v>
      </c>
      <c r="G73" s="1">
        <f t="shared" si="13"/>
        <v>0.48514999999999997</v>
      </c>
      <c r="H73" s="1">
        <f t="shared" si="13"/>
        <v>2.0789499999999999</v>
      </c>
      <c r="I73" s="1">
        <f t="shared" si="13"/>
        <v>0.80920649999999994</v>
      </c>
      <c r="J73" s="1">
        <f t="shared" si="13"/>
        <v>-18.749923000000003</v>
      </c>
    </row>
    <row r="74" spans="3:10" x14ac:dyDescent="0.25">
      <c r="C74" s="14" t="s">
        <v>74</v>
      </c>
      <c r="D74" s="1">
        <f>AVERAGE(D36:D66)</f>
        <v>0.14107287096774196</v>
      </c>
      <c r="E74" s="1">
        <f t="shared" ref="E74:J74" si="14">AVERAGE(E36:E66)</f>
        <v>5.2609032258064516</v>
      </c>
      <c r="F74" s="1">
        <f t="shared" si="14"/>
        <v>0.38362903225806444</v>
      </c>
      <c r="G74" s="1">
        <f t="shared" si="14"/>
        <v>0.44189032258064509</v>
      </c>
      <c r="H74" s="1">
        <f t="shared" si="14"/>
        <v>1.9200193548387092</v>
      </c>
      <c r="I74" s="1">
        <f t="shared" si="14"/>
        <v>0.77847806451612889</v>
      </c>
      <c r="J74" s="1">
        <f t="shared" si="14"/>
        <v>-28.863820032258065</v>
      </c>
    </row>
    <row r="75" spans="3:10" x14ac:dyDescent="0.25">
      <c r="C75" s="14" t="s">
        <v>82</v>
      </c>
      <c r="D75" s="1">
        <f>MEDIAN(D36:D66)</f>
        <v>0.13267399999999999</v>
      </c>
      <c r="E75" s="1">
        <f t="shared" ref="E75:J75" si="15">MEDIAN(E36:E66)</f>
        <v>5.181</v>
      </c>
      <c r="F75" s="1">
        <f t="shared" si="15"/>
        <v>0.3861</v>
      </c>
      <c r="G75" s="1">
        <f t="shared" si="15"/>
        <v>0.43130000000000002</v>
      </c>
      <c r="H75" s="1">
        <f t="shared" si="15"/>
        <v>1.9517</v>
      </c>
      <c r="I75" s="1">
        <f t="shared" si="15"/>
        <v>0.76981200000000005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MIN(D36:D66)</f>
        <v>0.11440400000000001</v>
      </c>
      <c r="E76" s="1">
        <f t="shared" ref="E76:J76" si="16">MIN(E36:E66)</f>
        <v>4.1390000000000002</v>
      </c>
      <c r="F76" s="1">
        <f t="shared" si="16"/>
        <v>0.31219999999999998</v>
      </c>
      <c r="G76" s="1">
        <f t="shared" si="16"/>
        <v>0.33479999999999999</v>
      </c>
      <c r="H76" s="1">
        <f t="shared" si="16"/>
        <v>1.3868</v>
      </c>
      <c r="I76" s="1">
        <f t="shared" si="16"/>
        <v>0.62424199999999996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MAX(D36:D66)</f>
        <v>0.19461300000000001</v>
      </c>
      <c r="E77" s="1">
        <f t="shared" ref="E77:J77" si="17">MAX(E36:E66)</f>
        <v>6.4050000000000002</v>
      </c>
      <c r="F77" s="1">
        <f t="shared" si="17"/>
        <v>0.48320000000000002</v>
      </c>
      <c r="G77" s="1">
        <f t="shared" si="17"/>
        <v>0.55289999999999995</v>
      </c>
      <c r="H77" s="1">
        <f t="shared" si="17"/>
        <v>2.5644999999999998</v>
      </c>
      <c r="I77" s="1">
        <f t="shared" si="17"/>
        <v>1.091083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37:N37"/>
    <mergeCell ref="P37:R37"/>
    <mergeCell ref="U37:W37"/>
    <mergeCell ref="Y37:AA37"/>
    <mergeCell ref="L38:N38"/>
    <mergeCell ref="P38:R38"/>
    <mergeCell ref="U38:W38"/>
    <mergeCell ref="Y38:AA38"/>
    <mergeCell ref="L35:N35"/>
    <mergeCell ref="P35:R35"/>
    <mergeCell ref="U35:W35"/>
    <mergeCell ref="Y35:AA35"/>
    <mergeCell ref="L36:N36"/>
    <mergeCell ref="P36:R36"/>
    <mergeCell ref="U36:W36"/>
    <mergeCell ref="Y36:AA36"/>
    <mergeCell ref="L33:N33"/>
    <mergeCell ref="P33:R33"/>
    <mergeCell ref="U33:W33"/>
    <mergeCell ref="Y33:AA33"/>
    <mergeCell ref="L34:N34"/>
    <mergeCell ref="P34:R34"/>
    <mergeCell ref="U34:W34"/>
    <mergeCell ref="Y34:AA34"/>
    <mergeCell ref="L31:N31"/>
    <mergeCell ref="P31:R31"/>
    <mergeCell ref="U31:W31"/>
    <mergeCell ref="Y31:AA31"/>
    <mergeCell ref="L32:N32"/>
    <mergeCell ref="P32:R32"/>
    <mergeCell ref="U32:W32"/>
    <mergeCell ref="Y32:AA32"/>
    <mergeCell ref="L29:N29"/>
    <mergeCell ref="P29:R29"/>
    <mergeCell ref="U29:W29"/>
    <mergeCell ref="Y29:AA29"/>
    <mergeCell ref="L30:N30"/>
    <mergeCell ref="P30:R30"/>
    <mergeCell ref="U30:W30"/>
    <mergeCell ref="Y30:AA30"/>
    <mergeCell ref="L27:N27"/>
    <mergeCell ref="P27:R27"/>
    <mergeCell ref="U27:W27"/>
    <mergeCell ref="Y27:AA27"/>
    <mergeCell ref="L28:N28"/>
    <mergeCell ref="P28:R28"/>
    <mergeCell ref="U28:W28"/>
    <mergeCell ref="Y28:AA28"/>
    <mergeCell ref="L25:N25"/>
    <mergeCell ref="P25:R25"/>
    <mergeCell ref="U25:W25"/>
    <mergeCell ref="Y25:AA25"/>
    <mergeCell ref="L26:N26"/>
    <mergeCell ref="P26:R26"/>
    <mergeCell ref="U26:W26"/>
    <mergeCell ref="Y26:AA26"/>
    <mergeCell ref="L19:N19"/>
    <mergeCell ref="L21:N21"/>
    <mergeCell ref="L23:R23"/>
    <mergeCell ref="U23:AA23"/>
    <mergeCell ref="L24:N24"/>
    <mergeCell ref="P24:R24"/>
    <mergeCell ref="U24:W24"/>
    <mergeCell ref="Y24:AA24"/>
  </mergeCells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63"/>
  <sheetViews>
    <sheetView zoomScale="70" zoomScaleNormal="70" workbookViewId="0">
      <selection activeCell="F3" sqref="F3:J32"/>
    </sheetView>
  </sheetViews>
  <sheetFormatPr defaultColWidth="11.42578125" defaultRowHeight="15" x14ac:dyDescent="0.25"/>
  <cols>
    <col min="1" max="1" width="103.140625" customWidth="1"/>
    <col min="2" max="2" width="6.28515625" customWidth="1"/>
    <col min="3" max="3" width="9.7109375" customWidth="1"/>
    <col min="4" max="5" width="10.5703125" customWidth="1"/>
    <col min="6" max="8" width="8.85546875" customWidth="1"/>
    <col min="9" max="9" width="9.7109375" customWidth="1"/>
    <col min="10" max="10" width="10.5703125" customWidth="1"/>
    <col min="11" max="12" width="11.5703125" bestFit="1" customWidth="1"/>
    <col min="13" max="13" width="7.7109375" customWidth="1"/>
    <col min="14" max="14" width="9.140625" customWidth="1"/>
    <col min="15" max="15" width="8.5703125" customWidth="1"/>
    <col min="16" max="16" width="8.28515625" customWidth="1"/>
    <col min="17" max="18" width="8.5703125" customWidth="1"/>
    <col min="19" max="19" width="10.140625" customWidth="1"/>
    <col min="20" max="21" width="11.5703125" bestFit="1" customWidth="1"/>
    <col min="22" max="22" width="20.7109375" bestFit="1" customWidth="1"/>
    <col min="23" max="23" width="10.5703125" customWidth="1"/>
    <col min="24" max="24" width="12.5703125" bestFit="1" customWidth="1"/>
    <col min="25" max="25" width="22.5703125" bestFit="1" customWidth="1"/>
    <col min="26" max="26" width="30" bestFit="1" customWidth="1"/>
    <col min="27" max="27" width="8.85546875" customWidth="1"/>
    <col min="28" max="29" width="9.140625" customWidth="1"/>
    <col min="30" max="31" width="8.85546875" customWidth="1"/>
    <col min="32" max="32" width="106" customWidth="1"/>
    <col min="33" max="33" width="6.5703125" bestFit="1" customWidth="1"/>
    <col min="34" max="34" width="10.85546875" customWidth="1"/>
    <col min="35" max="35" width="11" customWidth="1"/>
    <col min="36" max="36" width="11.28515625" customWidth="1"/>
    <col min="37" max="37" width="9" customWidth="1"/>
    <col min="38" max="40" width="9.7109375" customWidth="1"/>
    <col min="41" max="41" width="11.28515625" customWidth="1"/>
    <col min="42" max="43" width="12.140625" bestFit="1" customWidth="1"/>
    <col min="44" max="44" width="8.42578125" bestFit="1" customWidth="1"/>
    <col min="45" max="45" width="9.42578125" bestFit="1" customWidth="1"/>
    <col min="46" max="46" width="9.28515625" bestFit="1" customWidth="1"/>
    <col min="47" max="47" width="8.7109375" bestFit="1" customWidth="1"/>
    <col min="48" max="49" width="9.28515625" bestFit="1" customWidth="1"/>
    <col min="50" max="50" width="10.85546875" bestFit="1" customWidth="1"/>
    <col min="51" max="51" width="12.140625" bestFit="1" customWidth="1"/>
    <col min="52" max="52" width="11.5703125" customWidth="1"/>
    <col min="53" max="53" width="20.42578125" bestFit="1" customWidth="1"/>
    <col min="54" max="55" width="11.28515625" bestFit="1" customWidth="1"/>
    <col min="56" max="56" width="19.140625" bestFit="1" customWidth="1"/>
    <col min="57" max="57" width="28.140625" customWidth="1"/>
    <col min="58" max="58" width="8.7109375" customWidth="1"/>
    <col min="59" max="60" width="9.42578125" bestFit="1" customWidth="1"/>
    <col min="61" max="62" width="9.7109375" bestFit="1" customWidth="1"/>
  </cols>
  <sheetData>
    <row r="2" spans="1:62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46</v>
      </c>
      <c r="H2" t="s">
        <v>47</v>
      </c>
      <c r="I2" t="s">
        <v>48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</row>
    <row r="3" spans="1:62" x14ac:dyDescent="0.25">
      <c r="A3" t="s">
        <v>317</v>
      </c>
      <c r="B3">
        <v>128</v>
      </c>
      <c r="C3">
        <v>70.805099999999996</v>
      </c>
      <c r="D3">
        <v>0.13205700000000001</v>
      </c>
      <c r="E3">
        <v>0.13589799999999999</v>
      </c>
      <c r="F3">
        <v>5.9</v>
      </c>
      <c r="G3">
        <v>0.33900000000000002</v>
      </c>
      <c r="H3">
        <v>0.40089999999999998</v>
      </c>
      <c r="I3">
        <v>2.1556000000000002</v>
      </c>
      <c r="J3">
        <v>0.69793099999999997</v>
      </c>
      <c r="K3">
        <v>-1.4100000000000001E-4</v>
      </c>
      <c r="L3">
        <v>0</v>
      </c>
      <c r="M3">
        <v>0</v>
      </c>
      <c r="N3">
        <v>90</v>
      </c>
      <c r="O3">
        <v>90</v>
      </c>
      <c r="P3">
        <v>0</v>
      </c>
      <c r="Q3">
        <v>90</v>
      </c>
      <c r="R3">
        <v>90</v>
      </c>
      <c r="S3">
        <v>1.999395</v>
      </c>
      <c r="T3">
        <v>-0.99939500000000003</v>
      </c>
      <c r="U3">
        <v>-1</v>
      </c>
      <c r="V3">
        <v>72189721.633405998</v>
      </c>
      <c r="W3">
        <v>0.93963799999999997</v>
      </c>
      <c r="X3">
        <v>3.0922999999999999E-2</v>
      </c>
      <c r="Y3">
        <v>-50519439.157099999</v>
      </c>
      <c r="Z3">
        <v>1.06985721805014E+16</v>
      </c>
      <c r="AA3">
        <v>2.0529000000000002</v>
      </c>
      <c r="AB3">
        <v>-1.1091</v>
      </c>
      <c r="AC3">
        <v>0.81930000000000003</v>
      </c>
      <c r="AD3">
        <v>0.61350000000000005</v>
      </c>
      <c r="AE3">
        <v>0.95199999999999996</v>
      </c>
    </row>
    <row r="4" spans="1:62" x14ac:dyDescent="0.25">
      <c r="A4" t="s">
        <v>318</v>
      </c>
      <c r="B4">
        <v>128</v>
      </c>
      <c r="C4">
        <v>97.562700000000007</v>
      </c>
      <c r="D4">
        <v>0.15379899999999999</v>
      </c>
      <c r="E4">
        <v>0.187254</v>
      </c>
      <c r="F4">
        <v>5.4089999999999998</v>
      </c>
      <c r="G4">
        <v>0.36980000000000002</v>
      </c>
      <c r="H4">
        <v>0.50639999999999996</v>
      </c>
      <c r="I4">
        <v>1.605</v>
      </c>
      <c r="J4">
        <v>0.716005</v>
      </c>
      <c r="K4">
        <v>1.54E-4</v>
      </c>
      <c r="L4">
        <v>0</v>
      </c>
      <c r="M4">
        <v>0</v>
      </c>
      <c r="N4">
        <v>-89.984999999999999</v>
      </c>
      <c r="O4">
        <v>90</v>
      </c>
      <c r="P4">
        <v>1.4999999999999999E-2</v>
      </c>
      <c r="Q4">
        <v>90</v>
      </c>
      <c r="R4">
        <v>90.015000000000001</v>
      </c>
      <c r="S4">
        <v>1.999355</v>
      </c>
      <c r="T4">
        <v>-0.99935499999999999</v>
      </c>
      <c r="U4">
        <v>-1</v>
      </c>
      <c r="V4">
        <v>-23607870.657637998</v>
      </c>
      <c r="W4">
        <v>0.91610800000000003</v>
      </c>
      <c r="X4">
        <v>4.8500000000000001E-3</v>
      </c>
      <c r="Y4">
        <v>42136745.1435</v>
      </c>
      <c r="Z4">
        <v>-1087130984573820</v>
      </c>
      <c r="AA4">
        <v>1.9505999999999999</v>
      </c>
      <c r="AB4">
        <v>-0.43790000000000001</v>
      </c>
      <c r="AC4">
        <v>-0.81289999999999996</v>
      </c>
      <c r="AD4">
        <v>0.66020000000000001</v>
      </c>
      <c r="AE4">
        <v>0.77510000000000001</v>
      </c>
    </row>
    <row r="5" spans="1:62" x14ac:dyDescent="0.25">
      <c r="A5" t="s">
        <v>319</v>
      </c>
      <c r="B5">
        <v>128</v>
      </c>
      <c r="C5">
        <v>83.659700000000001</v>
      </c>
      <c r="D5">
        <v>0.13392399999999999</v>
      </c>
      <c r="E5">
        <v>0.16056999999999999</v>
      </c>
      <c r="F5">
        <v>5.4859999999999998</v>
      </c>
      <c r="G5">
        <v>0.36459999999999998</v>
      </c>
      <c r="H5">
        <v>0.44040000000000001</v>
      </c>
      <c r="I5">
        <v>1.9058999999999999</v>
      </c>
      <c r="J5">
        <v>0.71689700000000001</v>
      </c>
      <c r="K5">
        <v>1.22E-4</v>
      </c>
      <c r="L5">
        <v>0</v>
      </c>
      <c r="M5">
        <v>0</v>
      </c>
      <c r="N5">
        <v>-89.968000000000004</v>
      </c>
      <c r="O5">
        <v>90</v>
      </c>
      <c r="P5">
        <v>3.2000000000000001E-2</v>
      </c>
      <c r="Q5">
        <v>90</v>
      </c>
      <c r="R5">
        <v>90.031999999999996</v>
      </c>
      <c r="S5">
        <v>1.99949</v>
      </c>
      <c r="T5">
        <v>-0.99949100000000002</v>
      </c>
      <c r="U5">
        <v>-1</v>
      </c>
      <c r="V5">
        <v>-12406356.929626999</v>
      </c>
      <c r="W5">
        <v>0.68880600000000003</v>
      </c>
      <c r="X5">
        <v>6.9319999999999998E-3</v>
      </c>
      <c r="Y5">
        <v>67440115.481299996</v>
      </c>
      <c r="Z5">
        <v>-299484712173714</v>
      </c>
      <c r="AA5">
        <v>1.9457</v>
      </c>
      <c r="AB5">
        <v>-6.1699999999999998E-2</v>
      </c>
      <c r="AC5">
        <v>-0.83199999999999996</v>
      </c>
      <c r="AD5">
        <v>0.62009999999999998</v>
      </c>
      <c r="AE5">
        <v>0.88339999999999996</v>
      </c>
    </row>
    <row r="6" spans="1:62" x14ac:dyDescent="0.25">
      <c r="A6" t="s">
        <v>320</v>
      </c>
      <c r="B6">
        <v>128</v>
      </c>
      <c r="C6">
        <v>89.231399999999994</v>
      </c>
      <c r="D6">
        <v>0.144121</v>
      </c>
      <c r="E6">
        <v>0.171264</v>
      </c>
      <c r="F6">
        <v>5.4889999999999999</v>
      </c>
      <c r="G6">
        <v>0.3644</v>
      </c>
      <c r="H6">
        <v>0.47</v>
      </c>
      <c r="I6">
        <v>1.7633000000000001</v>
      </c>
      <c r="J6">
        <v>0.714395</v>
      </c>
      <c r="K6">
        <v>1.64E-4</v>
      </c>
      <c r="L6">
        <v>0</v>
      </c>
      <c r="M6">
        <v>0</v>
      </c>
      <c r="N6">
        <v>-89.986999999999995</v>
      </c>
      <c r="O6">
        <v>90</v>
      </c>
      <c r="P6">
        <v>1.2999999999999999E-2</v>
      </c>
      <c r="Q6">
        <v>90</v>
      </c>
      <c r="R6">
        <v>90.013000000000005</v>
      </c>
      <c r="S6">
        <v>1.9993110000000001</v>
      </c>
      <c r="T6">
        <v>-0.99931099999999995</v>
      </c>
      <c r="U6">
        <v>-1</v>
      </c>
      <c r="V6">
        <v>-24349238.332628001</v>
      </c>
      <c r="W6">
        <v>0.80797399999999997</v>
      </c>
      <c r="X6">
        <v>6.0920000000000002E-3</v>
      </c>
      <c r="Y6">
        <v>37163148.824900001</v>
      </c>
      <c r="Z6">
        <v>-1161699291942410</v>
      </c>
      <c r="AA6">
        <v>1.9594</v>
      </c>
      <c r="AB6">
        <v>-0.37369999999999998</v>
      </c>
      <c r="AC6">
        <v>-1.1536</v>
      </c>
      <c r="AD6">
        <v>0.64070000000000005</v>
      </c>
      <c r="AE6">
        <v>0.83189999999999997</v>
      </c>
    </row>
    <row r="7" spans="1:62" x14ac:dyDescent="0.25">
      <c r="A7" t="s">
        <v>321</v>
      </c>
      <c r="B7">
        <v>128</v>
      </c>
      <c r="C7">
        <v>83.3399</v>
      </c>
      <c r="D7">
        <v>0.12781000000000001</v>
      </c>
      <c r="E7">
        <v>0.15995599999999999</v>
      </c>
      <c r="F7">
        <v>5.9480000000000004</v>
      </c>
      <c r="G7">
        <v>0.3362</v>
      </c>
      <c r="H7">
        <v>0.47570000000000001</v>
      </c>
      <c r="I7">
        <v>1.7659</v>
      </c>
      <c r="J7">
        <v>0.67355399999999999</v>
      </c>
      <c r="K7">
        <v>-3.7199999999999999E-4</v>
      </c>
      <c r="L7">
        <v>0</v>
      </c>
      <c r="M7">
        <v>0</v>
      </c>
      <c r="N7">
        <v>-89.995999999999995</v>
      </c>
      <c r="O7">
        <v>90</v>
      </c>
      <c r="P7">
        <v>4.0000000000000001E-3</v>
      </c>
      <c r="Q7">
        <v>90</v>
      </c>
      <c r="R7">
        <v>90.004000000000005</v>
      </c>
      <c r="S7">
        <v>1.9983420000000001</v>
      </c>
      <c r="T7">
        <v>-0.99834199999999995</v>
      </c>
      <c r="U7">
        <v>-1</v>
      </c>
      <c r="V7">
        <v>-41296344.728318997</v>
      </c>
      <c r="W7">
        <v>0.73077199999999998</v>
      </c>
      <c r="X7">
        <v>5.4320000000000002E-3</v>
      </c>
      <c r="Y7">
        <v>-7209670.9530999996</v>
      </c>
      <c r="Z7">
        <v>-3759048868110910</v>
      </c>
      <c r="AA7">
        <v>2.2042000000000002</v>
      </c>
      <c r="AB7">
        <v>0.47439999999999999</v>
      </c>
      <c r="AC7">
        <v>-0.81059999999999999</v>
      </c>
      <c r="AD7">
        <v>0.67110000000000003</v>
      </c>
      <c r="AE7">
        <v>0.81769999999999998</v>
      </c>
    </row>
    <row r="8" spans="1:62" x14ac:dyDescent="0.25">
      <c r="A8" t="s">
        <v>322</v>
      </c>
      <c r="B8">
        <v>128</v>
      </c>
      <c r="C8">
        <v>98.939800000000005</v>
      </c>
      <c r="D8">
        <v>0.14807400000000001</v>
      </c>
      <c r="E8">
        <v>0.18989700000000001</v>
      </c>
      <c r="F8">
        <v>5.5039999999999996</v>
      </c>
      <c r="G8">
        <v>0.3634</v>
      </c>
      <c r="H8">
        <v>0.52259999999999995</v>
      </c>
      <c r="I8">
        <v>1.5502</v>
      </c>
      <c r="J8">
        <v>0.73236500000000004</v>
      </c>
      <c r="K8">
        <v>-3.0800000000000001E-4</v>
      </c>
      <c r="L8">
        <v>0</v>
      </c>
      <c r="M8">
        <v>0</v>
      </c>
      <c r="N8">
        <v>90.001000000000005</v>
      </c>
      <c r="O8">
        <v>90</v>
      </c>
      <c r="P8">
        <v>1E-3</v>
      </c>
      <c r="Q8">
        <v>90</v>
      </c>
      <c r="R8">
        <v>90.001000000000005</v>
      </c>
      <c r="S8">
        <v>1.99874</v>
      </c>
      <c r="T8">
        <v>-0.99873999999999996</v>
      </c>
      <c r="U8">
        <v>-1</v>
      </c>
      <c r="V8">
        <v>37873995.576293997</v>
      </c>
      <c r="W8">
        <v>0.87676500000000002</v>
      </c>
      <c r="X8">
        <v>5.437E-3</v>
      </c>
      <c r="Y8">
        <v>-10565547.4618</v>
      </c>
      <c r="Z8">
        <v>2674401902482730</v>
      </c>
      <c r="AA8">
        <v>1.8644000000000001</v>
      </c>
      <c r="AB8">
        <v>-1.3819999999999999</v>
      </c>
      <c r="AC8">
        <v>1.1373</v>
      </c>
      <c r="AD8">
        <v>0.67659999999999998</v>
      </c>
      <c r="AE8">
        <v>0.75129999999999997</v>
      </c>
    </row>
    <row r="9" spans="1:62" x14ac:dyDescent="0.25">
      <c r="A9" t="s">
        <v>323</v>
      </c>
      <c r="B9">
        <v>128</v>
      </c>
      <c r="C9">
        <v>90.005899999999997</v>
      </c>
      <c r="D9">
        <v>0.15676999999999999</v>
      </c>
      <c r="E9">
        <v>0.17274999999999999</v>
      </c>
      <c r="F9">
        <v>5.6879999999999997</v>
      </c>
      <c r="G9">
        <v>0.35160000000000002</v>
      </c>
      <c r="H9">
        <v>0.49130000000000001</v>
      </c>
      <c r="I9">
        <v>1.6838</v>
      </c>
      <c r="J9">
        <v>0.71154700000000004</v>
      </c>
      <c r="K9">
        <v>-1.7699999999999999E-4</v>
      </c>
      <c r="L9">
        <v>0</v>
      </c>
      <c r="M9">
        <v>0</v>
      </c>
      <c r="N9">
        <v>90.001000000000005</v>
      </c>
      <c r="O9">
        <v>90</v>
      </c>
      <c r="P9">
        <v>1E-3</v>
      </c>
      <c r="Q9">
        <v>90</v>
      </c>
      <c r="R9">
        <v>90.001000000000005</v>
      </c>
      <c r="S9">
        <v>1.999252</v>
      </c>
      <c r="T9">
        <v>-0.99925200000000003</v>
      </c>
      <c r="U9">
        <v>-1</v>
      </c>
      <c r="V9">
        <v>52176201.776874997</v>
      </c>
      <c r="W9">
        <v>0.90292899999999998</v>
      </c>
      <c r="X9">
        <v>1.1173000000000001E-2</v>
      </c>
      <c r="Y9">
        <v>-31746799.6127</v>
      </c>
      <c r="Z9">
        <v>5376977771004590</v>
      </c>
      <c r="AA9">
        <v>1.9751000000000001</v>
      </c>
      <c r="AB9">
        <v>-0.33610000000000001</v>
      </c>
      <c r="AC9">
        <v>3.3700000000000001E-2</v>
      </c>
      <c r="AD9">
        <v>0.66690000000000005</v>
      </c>
      <c r="AE9">
        <v>0.79620000000000002</v>
      </c>
    </row>
    <row r="10" spans="1:62" x14ac:dyDescent="0.25">
      <c r="A10" t="s">
        <v>324</v>
      </c>
      <c r="B10">
        <v>128</v>
      </c>
      <c r="C10">
        <v>69.150800000000004</v>
      </c>
      <c r="D10">
        <v>0.112376</v>
      </c>
      <c r="E10">
        <v>0.13272300000000001</v>
      </c>
      <c r="F10">
        <v>5.774</v>
      </c>
      <c r="G10">
        <v>0.34639999999999999</v>
      </c>
      <c r="H10">
        <v>0.38319999999999999</v>
      </c>
      <c r="I10">
        <v>2.2633999999999999</v>
      </c>
      <c r="J10">
        <v>0.69344799999999995</v>
      </c>
      <c r="K10">
        <v>-4.3300000000000001E-4</v>
      </c>
      <c r="L10">
        <v>0</v>
      </c>
      <c r="M10">
        <v>0</v>
      </c>
      <c r="N10">
        <v>-89.994</v>
      </c>
      <c r="O10">
        <v>90</v>
      </c>
      <c r="P10">
        <v>6.0000000000000001E-3</v>
      </c>
      <c r="Q10">
        <v>90</v>
      </c>
      <c r="R10">
        <v>90.006</v>
      </c>
      <c r="S10">
        <v>1.99813</v>
      </c>
      <c r="T10">
        <v>-0.99812999999999996</v>
      </c>
      <c r="U10">
        <v>-1</v>
      </c>
      <c r="V10">
        <v>-33849246.310039997</v>
      </c>
      <c r="W10">
        <v>0.75303600000000004</v>
      </c>
      <c r="X10">
        <v>7.4110000000000001E-3</v>
      </c>
      <c r="Y10">
        <v>-5345883.0152000003</v>
      </c>
      <c r="Z10">
        <v>-2382702720720310</v>
      </c>
      <c r="AA10">
        <v>2.0796000000000001</v>
      </c>
      <c r="AB10">
        <v>0.66930000000000001</v>
      </c>
      <c r="AC10">
        <v>-0.47210000000000002</v>
      </c>
      <c r="AD10">
        <v>0.59340000000000004</v>
      </c>
      <c r="AE10">
        <v>0.99250000000000005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</row>
    <row r="11" spans="1:62" x14ac:dyDescent="0.25">
      <c r="A11" t="s">
        <v>325</v>
      </c>
      <c r="B11">
        <v>128</v>
      </c>
      <c r="C11">
        <v>74.637100000000004</v>
      </c>
      <c r="D11">
        <v>0.11509800000000001</v>
      </c>
      <c r="E11">
        <v>0.14325299999999999</v>
      </c>
      <c r="F11">
        <v>5.5739999999999998</v>
      </c>
      <c r="G11">
        <v>0.35880000000000001</v>
      </c>
      <c r="H11">
        <v>0.3992</v>
      </c>
      <c r="I11">
        <v>2.1459999999999999</v>
      </c>
      <c r="J11">
        <v>0.717642</v>
      </c>
      <c r="K11">
        <v>2.0100000000000001E-4</v>
      </c>
      <c r="L11">
        <v>0</v>
      </c>
      <c r="M11">
        <v>0</v>
      </c>
      <c r="N11">
        <v>-89.968999999999994</v>
      </c>
      <c r="O11">
        <v>90</v>
      </c>
      <c r="P11">
        <v>3.1E-2</v>
      </c>
      <c r="Q11">
        <v>90</v>
      </c>
      <c r="R11">
        <v>90.031000000000006</v>
      </c>
      <c r="S11">
        <v>1.999158</v>
      </c>
      <c r="T11">
        <v>-0.99915900000000002</v>
      </c>
      <c r="U11">
        <v>-1</v>
      </c>
      <c r="V11">
        <v>-8333840.8540719999</v>
      </c>
      <c r="W11">
        <v>0.54254999999999998</v>
      </c>
      <c r="X11">
        <v>5.5259999999999997E-3</v>
      </c>
      <c r="Y11">
        <v>24671202.452100001</v>
      </c>
      <c r="Z11">
        <v>-134857472912415</v>
      </c>
      <c r="AA11">
        <v>1.9417</v>
      </c>
      <c r="AB11">
        <v>0.4264</v>
      </c>
      <c r="AC11">
        <v>-0.31509999999999999</v>
      </c>
      <c r="AD11">
        <v>0.59509999999999996</v>
      </c>
      <c r="AE11">
        <v>0.9627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</row>
    <row r="12" spans="1:62" x14ac:dyDescent="0.25">
      <c r="A12" t="s">
        <v>326</v>
      </c>
      <c r="B12">
        <v>128</v>
      </c>
      <c r="C12">
        <v>76.946200000000005</v>
      </c>
      <c r="D12">
        <v>0.116284</v>
      </c>
      <c r="E12">
        <v>0.14768500000000001</v>
      </c>
      <c r="F12">
        <v>5.4740000000000002</v>
      </c>
      <c r="G12">
        <v>0.3654</v>
      </c>
      <c r="H12">
        <v>0.4042</v>
      </c>
      <c r="I12">
        <v>2.1084999999999998</v>
      </c>
      <c r="J12">
        <v>0.73131999999999997</v>
      </c>
      <c r="K12">
        <v>-3.39E-4</v>
      </c>
      <c r="L12">
        <v>0</v>
      </c>
      <c r="M12">
        <v>0</v>
      </c>
      <c r="N12">
        <v>-89.994</v>
      </c>
      <c r="O12">
        <v>90</v>
      </c>
      <c r="P12">
        <v>6.0000000000000001E-3</v>
      </c>
      <c r="Q12">
        <v>90</v>
      </c>
      <c r="R12">
        <v>90.006</v>
      </c>
      <c r="S12">
        <v>1.9986079999999999</v>
      </c>
      <c r="T12">
        <v>-0.99860899999999997</v>
      </c>
      <c r="U12">
        <v>-1</v>
      </c>
      <c r="V12">
        <v>-46385303.797944002</v>
      </c>
      <c r="W12">
        <v>0.81625499999999995</v>
      </c>
      <c r="X12">
        <v>9.1500000000000001E-3</v>
      </c>
      <c r="Y12">
        <v>-8683549.7929999996</v>
      </c>
      <c r="Z12">
        <v>-4022958682016190</v>
      </c>
      <c r="AA12">
        <v>1.8697999999999999</v>
      </c>
      <c r="AB12">
        <v>0.51480000000000004</v>
      </c>
      <c r="AC12">
        <v>-0.80489999999999995</v>
      </c>
      <c r="AD12">
        <v>0.59340000000000004</v>
      </c>
      <c r="AE12">
        <v>0.95440000000000003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</row>
    <row r="13" spans="1:62" x14ac:dyDescent="0.25">
      <c r="A13" t="s">
        <v>327</v>
      </c>
      <c r="B13">
        <v>128</v>
      </c>
      <c r="C13">
        <v>57.857900000000001</v>
      </c>
      <c r="D13">
        <v>8.7305999999999995E-2</v>
      </c>
      <c r="E13">
        <v>0.11104799999999999</v>
      </c>
      <c r="F13">
        <v>6.2460000000000004</v>
      </c>
      <c r="G13">
        <v>0.32019999999999998</v>
      </c>
      <c r="H13">
        <v>0.3468</v>
      </c>
      <c r="I13">
        <v>2.5634999999999999</v>
      </c>
      <c r="J13">
        <v>0.66587700000000005</v>
      </c>
      <c r="K13">
        <v>-1.34E-4</v>
      </c>
      <c r="L13">
        <v>0</v>
      </c>
      <c r="M13">
        <v>0</v>
      </c>
      <c r="N13">
        <v>89.994</v>
      </c>
      <c r="O13">
        <v>90</v>
      </c>
      <c r="P13">
        <v>-6.0000000000000001E-3</v>
      </c>
      <c r="Q13">
        <v>90</v>
      </c>
      <c r="R13">
        <v>89.994</v>
      </c>
      <c r="S13">
        <v>1.9993970000000001</v>
      </c>
      <c r="T13">
        <v>-0.99939800000000001</v>
      </c>
      <c r="U13">
        <v>-1</v>
      </c>
      <c r="V13">
        <v>26515166.959996</v>
      </c>
      <c r="W13">
        <v>0.90138099999999999</v>
      </c>
      <c r="X13">
        <v>1.4274999999999999E-2</v>
      </c>
      <c r="Y13">
        <v>-55901222.308899999</v>
      </c>
      <c r="Z13">
        <v>1585623907273280</v>
      </c>
      <c r="AA13">
        <v>2.2553000000000001</v>
      </c>
      <c r="AB13">
        <v>-0.94930000000000003</v>
      </c>
      <c r="AC13">
        <v>8.2600000000000007E-2</v>
      </c>
      <c r="AD13">
        <v>0.58709999999999996</v>
      </c>
      <c r="AE13">
        <v>1.0628</v>
      </c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</row>
    <row r="14" spans="1:62" x14ac:dyDescent="0.25">
      <c r="A14" t="s">
        <v>328</v>
      </c>
      <c r="B14">
        <v>128</v>
      </c>
      <c r="C14">
        <v>75.635499999999993</v>
      </c>
      <c r="D14">
        <v>0.12153799999999999</v>
      </c>
      <c r="E14">
        <v>0.14516899999999999</v>
      </c>
      <c r="F14">
        <v>5.0469999999999997</v>
      </c>
      <c r="G14">
        <v>0.3962</v>
      </c>
      <c r="H14">
        <v>0.3664</v>
      </c>
      <c r="I14">
        <v>2.3332999999999999</v>
      </c>
      <c r="J14">
        <v>0.73417600000000005</v>
      </c>
      <c r="K14">
        <v>1.22E-4</v>
      </c>
      <c r="L14">
        <v>0</v>
      </c>
      <c r="M14">
        <v>0</v>
      </c>
      <c r="N14">
        <v>-89.978999999999999</v>
      </c>
      <c r="O14">
        <v>90</v>
      </c>
      <c r="P14">
        <v>2.1000000000000001E-2</v>
      </c>
      <c r="Q14">
        <v>90</v>
      </c>
      <c r="R14">
        <v>90.021000000000001</v>
      </c>
      <c r="S14">
        <v>1.999503</v>
      </c>
      <c r="T14">
        <v>-0.99950300000000003</v>
      </c>
      <c r="U14">
        <v>-1</v>
      </c>
      <c r="V14">
        <v>-19869158.813395001</v>
      </c>
      <c r="W14">
        <v>0.85512600000000005</v>
      </c>
      <c r="X14">
        <v>1.4517E-2</v>
      </c>
      <c r="Y14">
        <v>67639210.986000001</v>
      </c>
      <c r="Z14">
        <v>-732416791706942</v>
      </c>
      <c r="AA14">
        <v>1.8552</v>
      </c>
      <c r="AB14">
        <v>-1.0959000000000001</v>
      </c>
      <c r="AC14">
        <v>0.15759999999999999</v>
      </c>
      <c r="AD14">
        <v>0.54249999999999998</v>
      </c>
      <c r="AE14">
        <v>1.0508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</row>
    <row r="15" spans="1:62" x14ac:dyDescent="0.25">
      <c r="A15" t="s">
        <v>329</v>
      </c>
      <c r="B15">
        <v>128</v>
      </c>
      <c r="C15">
        <v>75.448999999999998</v>
      </c>
      <c r="D15">
        <v>0.115995</v>
      </c>
      <c r="E15">
        <v>0.144811</v>
      </c>
      <c r="F15">
        <v>5.6449999999999996</v>
      </c>
      <c r="G15">
        <v>0.3543</v>
      </c>
      <c r="H15">
        <v>0.40870000000000001</v>
      </c>
      <c r="I15">
        <v>2.0922999999999998</v>
      </c>
      <c r="J15">
        <v>0.73472599999999999</v>
      </c>
      <c r="K15">
        <v>-1.3100000000000001E-4</v>
      </c>
      <c r="L15">
        <v>0</v>
      </c>
      <c r="M15">
        <v>0</v>
      </c>
      <c r="N15">
        <v>89.99</v>
      </c>
      <c r="O15">
        <v>90</v>
      </c>
      <c r="P15">
        <v>-0.01</v>
      </c>
      <c r="Q15">
        <v>90</v>
      </c>
      <c r="R15">
        <v>89.99</v>
      </c>
      <c r="S15">
        <v>1.999466</v>
      </c>
      <c r="T15">
        <v>-0.99946599999999997</v>
      </c>
      <c r="U15">
        <v>-1</v>
      </c>
      <c r="V15">
        <v>21758291.614211999</v>
      </c>
      <c r="W15">
        <v>0.91110800000000003</v>
      </c>
      <c r="X15">
        <v>4.1739999999999998E-3</v>
      </c>
      <c r="Y15">
        <v>-58408680.350500003</v>
      </c>
      <c r="Z15">
        <v>876997990432038</v>
      </c>
      <c r="AA15">
        <v>1.8525</v>
      </c>
      <c r="AB15">
        <v>-0.12939999999999999</v>
      </c>
      <c r="AC15">
        <v>-0.97799999999999998</v>
      </c>
      <c r="AD15">
        <v>0.60599999999999998</v>
      </c>
      <c r="AE15">
        <v>0.94159999999999999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</row>
    <row r="16" spans="1:62" x14ac:dyDescent="0.25">
      <c r="A16" t="s">
        <v>330</v>
      </c>
      <c r="B16">
        <v>128</v>
      </c>
      <c r="C16">
        <v>44.289000000000001</v>
      </c>
      <c r="D16">
        <v>6.2815999999999997E-2</v>
      </c>
      <c r="E16">
        <v>8.5004999999999997E-2</v>
      </c>
      <c r="F16">
        <v>5.2990000000000004</v>
      </c>
      <c r="G16">
        <v>0.37740000000000001</v>
      </c>
      <c r="H16">
        <v>0.22520000000000001</v>
      </c>
      <c r="I16">
        <v>4.0622999999999996</v>
      </c>
      <c r="J16">
        <v>0.80492600000000003</v>
      </c>
      <c r="K16">
        <v>-1.07E-4</v>
      </c>
      <c r="L16">
        <v>0</v>
      </c>
      <c r="M16">
        <v>0</v>
      </c>
      <c r="N16">
        <v>89.995000000000005</v>
      </c>
      <c r="O16">
        <v>90</v>
      </c>
      <c r="P16">
        <v>-5.0000000000000001E-3</v>
      </c>
      <c r="Q16">
        <v>90</v>
      </c>
      <c r="R16">
        <v>89.995000000000005</v>
      </c>
      <c r="S16">
        <v>1.999601</v>
      </c>
      <c r="T16">
        <v>-0.99960199999999999</v>
      </c>
      <c r="U16">
        <v>-1</v>
      </c>
      <c r="V16">
        <v>47627108.550026998</v>
      </c>
      <c r="W16">
        <v>0.94723100000000005</v>
      </c>
      <c r="X16">
        <v>1.5337E-2</v>
      </c>
      <c r="Y16">
        <v>-87453060.629700005</v>
      </c>
      <c r="Z16">
        <v>3501035800868640</v>
      </c>
      <c r="AA16">
        <v>1.5434000000000001</v>
      </c>
      <c r="AB16">
        <v>-0.1817</v>
      </c>
      <c r="AC16">
        <v>-0.58450000000000002</v>
      </c>
      <c r="AD16">
        <v>0.43590000000000001</v>
      </c>
      <c r="AE16">
        <v>1.5395000000000001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31" x14ac:dyDescent="0.25">
      <c r="A17" t="s">
        <v>331</v>
      </c>
      <c r="B17">
        <v>128</v>
      </c>
      <c r="C17">
        <v>82.126400000000004</v>
      </c>
      <c r="D17">
        <v>0.13974300000000001</v>
      </c>
      <c r="E17">
        <v>0.15762699999999999</v>
      </c>
      <c r="F17">
        <v>5.1580000000000004</v>
      </c>
      <c r="G17">
        <v>0.38769999999999999</v>
      </c>
      <c r="H17">
        <v>0.40660000000000002</v>
      </c>
      <c r="I17">
        <v>2.0720000000000001</v>
      </c>
      <c r="J17">
        <v>0.77656700000000001</v>
      </c>
      <c r="K17">
        <v>1.7960000000000001E-3</v>
      </c>
      <c r="L17">
        <v>0</v>
      </c>
      <c r="M17">
        <v>0</v>
      </c>
      <c r="N17">
        <v>90.003</v>
      </c>
      <c r="O17">
        <v>90</v>
      </c>
      <c r="P17">
        <v>3.0000000000000001E-3</v>
      </c>
      <c r="Q17">
        <v>90</v>
      </c>
      <c r="R17">
        <v>90.003</v>
      </c>
      <c r="S17">
        <v>1.993079</v>
      </c>
      <c r="T17">
        <v>-0.99307900000000005</v>
      </c>
      <c r="U17">
        <v>-1</v>
      </c>
      <c r="V17">
        <v>38941702.767254002</v>
      </c>
      <c r="W17">
        <v>0.766683</v>
      </c>
      <c r="X17">
        <v>5.2599999999999999E-3</v>
      </c>
      <c r="Y17">
        <v>310164.16090000002</v>
      </c>
      <c r="Z17">
        <v>2514618856986510</v>
      </c>
      <c r="AA17">
        <v>1.6581999999999999</v>
      </c>
      <c r="AB17">
        <v>-1.5550999999999999</v>
      </c>
      <c r="AC17">
        <v>2.2339000000000002</v>
      </c>
      <c r="AD17">
        <v>0.57769999999999999</v>
      </c>
      <c r="AE17">
        <v>0.95550000000000002</v>
      </c>
    </row>
    <row r="18" spans="1:31" x14ac:dyDescent="0.25">
      <c r="A18" t="s">
        <v>332</v>
      </c>
      <c r="B18">
        <v>128</v>
      </c>
      <c r="C18">
        <v>63.008600000000001</v>
      </c>
      <c r="D18">
        <v>0.11018500000000001</v>
      </c>
      <c r="E18">
        <v>0.120934</v>
      </c>
      <c r="F18">
        <v>5.4749999999999996</v>
      </c>
      <c r="G18">
        <v>0.36530000000000001</v>
      </c>
      <c r="H18">
        <v>0.33100000000000002</v>
      </c>
      <c r="I18">
        <v>2.6554000000000002</v>
      </c>
      <c r="J18">
        <v>0.736263</v>
      </c>
      <c r="K18">
        <v>-2.03E-4</v>
      </c>
      <c r="L18">
        <v>0</v>
      </c>
      <c r="M18">
        <v>0</v>
      </c>
      <c r="N18">
        <v>90.001999999999995</v>
      </c>
      <c r="O18">
        <v>90</v>
      </c>
      <c r="P18">
        <v>2E-3</v>
      </c>
      <c r="Q18">
        <v>90</v>
      </c>
      <c r="R18">
        <v>90.001999999999995</v>
      </c>
      <c r="S18">
        <v>1.9991719999999999</v>
      </c>
      <c r="T18">
        <v>-0.99917199999999995</v>
      </c>
      <c r="U18">
        <v>-1</v>
      </c>
      <c r="V18">
        <v>70918042.991786003</v>
      </c>
      <c r="W18">
        <v>0.87643199999999999</v>
      </c>
      <c r="X18">
        <v>1.7670999999999999E-2</v>
      </c>
      <c r="Y18">
        <v>-24178986.449299999</v>
      </c>
      <c r="Z18">
        <v>9277849088447300</v>
      </c>
      <c r="AA18">
        <v>1.8447</v>
      </c>
      <c r="AB18">
        <v>-1.5474000000000001</v>
      </c>
      <c r="AC18">
        <v>2.2179000000000002</v>
      </c>
      <c r="AD18">
        <v>0.53710000000000002</v>
      </c>
      <c r="AE18">
        <v>1.1313</v>
      </c>
    </row>
    <row r="19" spans="1:31" x14ac:dyDescent="0.25">
      <c r="A19" t="s">
        <v>333</v>
      </c>
      <c r="B19">
        <v>128</v>
      </c>
      <c r="C19">
        <v>85.377099999999999</v>
      </c>
      <c r="D19">
        <v>0.134934</v>
      </c>
      <c r="E19">
        <v>0.16386600000000001</v>
      </c>
      <c r="F19">
        <v>5.125</v>
      </c>
      <c r="G19">
        <v>0.39019999999999999</v>
      </c>
      <c r="H19">
        <v>0.4199</v>
      </c>
      <c r="I19">
        <v>1.9911000000000001</v>
      </c>
      <c r="J19">
        <v>0.77527500000000005</v>
      </c>
      <c r="K19">
        <v>3.1399999999999999E-4</v>
      </c>
      <c r="L19">
        <v>0</v>
      </c>
      <c r="M19">
        <v>0</v>
      </c>
      <c r="N19">
        <v>-89.988</v>
      </c>
      <c r="O19">
        <v>90</v>
      </c>
      <c r="P19">
        <v>1.2E-2</v>
      </c>
      <c r="Q19">
        <v>90</v>
      </c>
      <c r="R19">
        <v>90.012</v>
      </c>
      <c r="S19">
        <v>1.998785</v>
      </c>
      <c r="T19">
        <v>-0.99878500000000003</v>
      </c>
      <c r="U19">
        <v>-1</v>
      </c>
      <c r="V19">
        <v>-17797162.953173</v>
      </c>
      <c r="W19">
        <v>0.34429199999999999</v>
      </c>
      <c r="X19">
        <v>9.4619999999999999E-3</v>
      </c>
      <c r="Y19">
        <v>10135139.881200001</v>
      </c>
      <c r="Z19">
        <v>-526975583966250</v>
      </c>
      <c r="AA19">
        <v>1.6637999999999999</v>
      </c>
      <c r="AB19">
        <v>-0.69399999999999995</v>
      </c>
      <c r="AC19">
        <v>3.0505</v>
      </c>
      <c r="AD19">
        <v>0.58530000000000004</v>
      </c>
      <c r="AE19">
        <v>0.92810000000000004</v>
      </c>
    </row>
    <row r="20" spans="1:31" x14ac:dyDescent="0.25">
      <c r="A20" t="s">
        <v>334</v>
      </c>
      <c r="B20">
        <v>128</v>
      </c>
      <c r="C20">
        <v>82.749099999999999</v>
      </c>
      <c r="D20">
        <v>0.134573</v>
      </c>
      <c r="E20">
        <v>0.15882199999999999</v>
      </c>
      <c r="F20">
        <v>6.3419999999999996</v>
      </c>
      <c r="G20">
        <v>0.31540000000000001</v>
      </c>
      <c r="H20">
        <v>0.50360000000000005</v>
      </c>
      <c r="I20">
        <v>1.6702999999999999</v>
      </c>
      <c r="J20">
        <v>0.63466800000000001</v>
      </c>
      <c r="K20">
        <v>-2.6800000000000001E-4</v>
      </c>
      <c r="L20">
        <v>0</v>
      </c>
      <c r="M20">
        <v>0</v>
      </c>
      <c r="N20">
        <v>90.001000000000005</v>
      </c>
      <c r="O20">
        <v>90</v>
      </c>
      <c r="P20">
        <v>1E-3</v>
      </c>
      <c r="Q20">
        <v>90</v>
      </c>
      <c r="R20">
        <v>90.001000000000005</v>
      </c>
      <c r="S20">
        <v>1.998734</v>
      </c>
      <c r="T20">
        <v>-0.99873400000000001</v>
      </c>
      <c r="U20">
        <v>-1</v>
      </c>
      <c r="V20">
        <v>42350944.704139002</v>
      </c>
      <c r="W20">
        <v>0.82934200000000002</v>
      </c>
      <c r="X20">
        <v>9.9740000000000002E-3</v>
      </c>
      <c r="Y20">
        <v>-13935235.4498</v>
      </c>
      <c r="Z20">
        <v>4452800316391340</v>
      </c>
      <c r="AA20">
        <v>2.4826000000000001</v>
      </c>
      <c r="AB20">
        <v>-1.6346000000000001</v>
      </c>
      <c r="AC20">
        <v>2.6793</v>
      </c>
      <c r="AD20">
        <v>0.71299999999999997</v>
      </c>
      <c r="AE20">
        <v>0.77190000000000003</v>
      </c>
    </row>
    <row r="21" spans="1:31" x14ac:dyDescent="0.25">
      <c r="A21" t="s">
        <v>335</v>
      </c>
      <c r="B21">
        <v>128</v>
      </c>
      <c r="C21">
        <v>62.942700000000002</v>
      </c>
      <c r="D21">
        <v>8.8003999999999999E-2</v>
      </c>
      <c r="E21">
        <v>0.120807</v>
      </c>
      <c r="F21">
        <v>5.8109999999999999</v>
      </c>
      <c r="G21">
        <v>0.34420000000000001</v>
      </c>
      <c r="H21">
        <v>0.35099999999999998</v>
      </c>
      <c r="I21">
        <v>2.5049000000000001</v>
      </c>
      <c r="J21">
        <v>0.68992200000000004</v>
      </c>
      <c r="K21">
        <v>-1.165E-3</v>
      </c>
      <c r="L21">
        <v>0</v>
      </c>
      <c r="M21">
        <v>0</v>
      </c>
      <c r="N21">
        <v>90.003</v>
      </c>
      <c r="O21">
        <v>90</v>
      </c>
      <c r="P21">
        <v>3.0000000000000001E-3</v>
      </c>
      <c r="Q21">
        <v>90</v>
      </c>
      <c r="R21">
        <v>90.003</v>
      </c>
      <c r="S21">
        <v>1.9949410000000001</v>
      </c>
      <c r="T21">
        <v>-0.99494099999999996</v>
      </c>
      <c r="U21">
        <v>-1</v>
      </c>
      <c r="V21">
        <v>38905597.315228999</v>
      </c>
      <c r="W21">
        <v>0.79404399999999997</v>
      </c>
      <c r="X21">
        <v>1.0607999999999999E-2</v>
      </c>
      <c r="Y21">
        <v>-736200.3933</v>
      </c>
      <c r="Z21">
        <v>3179980762237370</v>
      </c>
      <c r="AA21">
        <v>2.1009000000000002</v>
      </c>
      <c r="AB21">
        <v>-1.6385000000000001</v>
      </c>
      <c r="AC21">
        <v>3.0127999999999999</v>
      </c>
      <c r="AD21">
        <v>0.56969999999999998</v>
      </c>
      <c r="AE21">
        <v>1.0668</v>
      </c>
    </row>
    <row r="22" spans="1:31" x14ac:dyDescent="0.25">
      <c r="A22" t="s">
        <v>336</v>
      </c>
      <c r="B22">
        <v>128</v>
      </c>
      <c r="C22">
        <v>85.964100000000002</v>
      </c>
      <c r="D22">
        <v>0.14698900000000001</v>
      </c>
      <c r="E22">
        <v>0.164993</v>
      </c>
      <c r="F22">
        <v>5.9039999999999999</v>
      </c>
      <c r="G22">
        <v>0.33879999999999999</v>
      </c>
      <c r="H22">
        <v>0.48699999999999999</v>
      </c>
      <c r="I22">
        <v>1.7143999999999999</v>
      </c>
      <c r="J22">
        <v>0.61451199999999995</v>
      </c>
      <c r="K22">
        <v>7.4999999999999993E-5</v>
      </c>
      <c r="L22">
        <v>0</v>
      </c>
      <c r="M22">
        <v>0</v>
      </c>
      <c r="N22">
        <v>-89.95</v>
      </c>
      <c r="O22">
        <v>90</v>
      </c>
      <c r="P22">
        <v>0.05</v>
      </c>
      <c r="Q22">
        <v>90</v>
      </c>
      <c r="R22">
        <v>90.05</v>
      </c>
      <c r="S22">
        <v>1.999633</v>
      </c>
      <c r="T22">
        <v>-0.99963400000000002</v>
      </c>
      <c r="U22">
        <v>-1</v>
      </c>
      <c r="V22">
        <v>-10204187.640388999</v>
      </c>
      <c r="W22">
        <v>0.86985299999999999</v>
      </c>
      <c r="X22">
        <v>6.8409999999999999E-3</v>
      </c>
      <c r="Y22">
        <v>177663530.8687</v>
      </c>
      <c r="Z22">
        <v>-275737517545348</v>
      </c>
      <c r="AA22">
        <v>2.6480999999999999</v>
      </c>
      <c r="AB22">
        <v>-0.26250000000000001</v>
      </c>
      <c r="AC22">
        <v>-0.55889999999999995</v>
      </c>
      <c r="AD22">
        <v>0.67649999999999999</v>
      </c>
      <c r="AE22">
        <v>0.80069999999999997</v>
      </c>
    </row>
    <row r="23" spans="1:31" x14ac:dyDescent="0.25">
      <c r="A23" t="s">
        <v>337</v>
      </c>
      <c r="B23">
        <v>128</v>
      </c>
      <c r="C23">
        <v>72.064499999999995</v>
      </c>
      <c r="D23">
        <v>0.105405</v>
      </c>
      <c r="E23">
        <v>0.13831499999999999</v>
      </c>
      <c r="F23">
        <v>5.5519999999999996</v>
      </c>
      <c r="G23">
        <v>0.36020000000000002</v>
      </c>
      <c r="H23">
        <v>0.38400000000000001</v>
      </c>
      <c r="I23">
        <v>2.2442000000000002</v>
      </c>
      <c r="J23">
        <v>0.745695</v>
      </c>
      <c r="K23">
        <v>-1.45E-4</v>
      </c>
      <c r="L23">
        <v>0</v>
      </c>
      <c r="M23">
        <v>0</v>
      </c>
      <c r="N23">
        <v>89.998000000000005</v>
      </c>
      <c r="O23">
        <v>90</v>
      </c>
      <c r="P23">
        <v>-2E-3</v>
      </c>
      <c r="Q23">
        <v>90</v>
      </c>
      <c r="R23">
        <v>89.998000000000005</v>
      </c>
      <c r="S23">
        <v>1.9994149999999999</v>
      </c>
      <c r="T23">
        <v>-0.99941500000000005</v>
      </c>
      <c r="U23">
        <v>-1</v>
      </c>
      <c r="V23">
        <v>51279011.063357003</v>
      </c>
      <c r="W23">
        <v>0.94591499999999995</v>
      </c>
      <c r="X23">
        <v>1.1993999999999999E-2</v>
      </c>
      <c r="Y23">
        <v>-47310498.868500002</v>
      </c>
      <c r="Z23">
        <v>4728864673303400</v>
      </c>
      <c r="AA23">
        <v>1.7984</v>
      </c>
      <c r="AB23">
        <v>-0.71240000000000003</v>
      </c>
      <c r="AC23">
        <v>-0.17299999999999999</v>
      </c>
      <c r="AD23">
        <v>0.58250000000000002</v>
      </c>
      <c r="AE23">
        <v>0.99629999999999996</v>
      </c>
    </row>
    <row r="24" spans="1:31" x14ac:dyDescent="0.25">
      <c r="A24" t="s">
        <v>338</v>
      </c>
      <c r="B24">
        <v>128</v>
      </c>
      <c r="C24">
        <v>49.202500000000001</v>
      </c>
      <c r="D24">
        <v>7.2855000000000003E-2</v>
      </c>
      <c r="E24">
        <v>9.4435000000000005E-2</v>
      </c>
      <c r="F24">
        <v>5.9009999999999998</v>
      </c>
      <c r="G24">
        <v>0.33889999999999998</v>
      </c>
      <c r="H24">
        <v>0.27860000000000001</v>
      </c>
      <c r="I24">
        <v>3.2498999999999998</v>
      </c>
      <c r="J24">
        <v>0.68673099999999998</v>
      </c>
      <c r="K24">
        <v>-1.9100000000000001E-4</v>
      </c>
      <c r="L24">
        <v>0</v>
      </c>
      <c r="M24">
        <v>0</v>
      </c>
      <c r="N24">
        <v>90.001000000000005</v>
      </c>
      <c r="O24">
        <v>90</v>
      </c>
      <c r="P24">
        <v>1E-3</v>
      </c>
      <c r="Q24">
        <v>90</v>
      </c>
      <c r="R24">
        <v>90.001000000000005</v>
      </c>
      <c r="S24">
        <v>1.9991650000000001</v>
      </c>
      <c r="T24">
        <v>-0.99916499999999997</v>
      </c>
      <c r="U24">
        <v>-1</v>
      </c>
      <c r="V24">
        <v>61080730.333329998</v>
      </c>
      <c r="W24">
        <v>0.89876</v>
      </c>
      <c r="X24">
        <v>2.3886000000000001E-2</v>
      </c>
      <c r="Y24">
        <v>-27338390.3541</v>
      </c>
      <c r="Z24">
        <v>7911064413635420</v>
      </c>
      <c r="AA24">
        <v>2.1204000000000001</v>
      </c>
      <c r="AB24">
        <v>-1.1297999999999999</v>
      </c>
      <c r="AC24">
        <v>0.89229999999999998</v>
      </c>
      <c r="AD24">
        <v>0.51160000000000005</v>
      </c>
      <c r="AE24">
        <v>1.2768999999999999</v>
      </c>
    </row>
    <row r="25" spans="1:31" x14ac:dyDescent="0.25">
      <c r="A25" t="s">
        <v>339</v>
      </c>
      <c r="B25">
        <v>128</v>
      </c>
      <c r="C25">
        <v>49.533299999999997</v>
      </c>
      <c r="D25">
        <v>7.3629E-2</v>
      </c>
      <c r="E25">
        <v>9.5070000000000002E-2</v>
      </c>
      <c r="F25">
        <v>5.7089999999999996</v>
      </c>
      <c r="G25">
        <v>0.3503</v>
      </c>
      <c r="H25">
        <v>0.27139999999999997</v>
      </c>
      <c r="I25">
        <v>3.3344</v>
      </c>
      <c r="J25">
        <v>0.70278200000000002</v>
      </c>
      <c r="K25">
        <v>-2.8899999999999998E-4</v>
      </c>
      <c r="L25">
        <v>0</v>
      </c>
      <c r="M25">
        <v>0</v>
      </c>
      <c r="N25">
        <v>90.001999999999995</v>
      </c>
      <c r="O25">
        <v>90</v>
      </c>
      <c r="P25">
        <v>2E-3</v>
      </c>
      <c r="Q25">
        <v>90</v>
      </c>
      <c r="R25">
        <v>90.001999999999995</v>
      </c>
      <c r="S25">
        <v>1.998767</v>
      </c>
      <c r="T25">
        <v>-0.99876699999999996</v>
      </c>
      <c r="U25">
        <v>-1</v>
      </c>
      <c r="V25">
        <v>53219168.284027003</v>
      </c>
      <c r="W25">
        <v>0.64303699999999997</v>
      </c>
      <c r="X25">
        <v>2.0198000000000001E-2</v>
      </c>
      <c r="Y25">
        <v>-11979684.9323</v>
      </c>
      <c r="Z25">
        <v>5734488376743730</v>
      </c>
      <c r="AA25">
        <v>2.0247000000000002</v>
      </c>
      <c r="AB25">
        <v>-0.5696</v>
      </c>
      <c r="AC25">
        <v>-0.19570000000000001</v>
      </c>
      <c r="AD25">
        <v>0.49659999999999999</v>
      </c>
      <c r="AE25">
        <v>1.3130999999999999</v>
      </c>
    </row>
    <row r="26" spans="1:31" x14ac:dyDescent="0.25">
      <c r="A26" t="s">
        <v>340</v>
      </c>
      <c r="B26">
        <v>128</v>
      </c>
      <c r="C26">
        <v>73.006</v>
      </c>
      <c r="D26">
        <v>0.120097</v>
      </c>
      <c r="E26">
        <v>0.140122</v>
      </c>
      <c r="F26">
        <v>4.6230000000000002</v>
      </c>
      <c r="G26">
        <v>0.43259999999999998</v>
      </c>
      <c r="H26">
        <v>0.32390000000000002</v>
      </c>
      <c r="I26">
        <v>2.6547999999999998</v>
      </c>
      <c r="J26">
        <v>0.85682100000000005</v>
      </c>
      <c r="K26">
        <v>2.41E-4</v>
      </c>
      <c r="L26">
        <v>0</v>
      </c>
      <c r="M26">
        <v>0</v>
      </c>
      <c r="N26">
        <v>-89.991</v>
      </c>
      <c r="O26">
        <v>90</v>
      </c>
      <c r="P26">
        <v>8.9999999999999993E-3</v>
      </c>
      <c r="Q26">
        <v>90</v>
      </c>
      <c r="R26">
        <v>90.009</v>
      </c>
      <c r="S26">
        <v>1.999158</v>
      </c>
      <c r="T26">
        <v>-0.99915799999999999</v>
      </c>
      <c r="U26">
        <v>-1</v>
      </c>
      <c r="V26">
        <v>-46151873.225713998</v>
      </c>
      <c r="W26">
        <v>0.88059799999999999</v>
      </c>
      <c r="X26">
        <v>7.1060000000000003E-3</v>
      </c>
      <c r="Y26">
        <v>17284859.520799998</v>
      </c>
      <c r="Z26">
        <v>-2901342143203630</v>
      </c>
      <c r="AA26">
        <v>1.3621000000000001</v>
      </c>
      <c r="AB26">
        <v>0.58479999999999999</v>
      </c>
      <c r="AC26">
        <v>-1.1742999999999999</v>
      </c>
      <c r="AD26">
        <v>0.48820000000000002</v>
      </c>
      <c r="AE26">
        <v>1.1832</v>
      </c>
    </row>
    <row r="27" spans="1:31" x14ac:dyDescent="0.25">
      <c r="A27" t="s">
        <v>341</v>
      </c>
      <c r="B27">
        <v>128</v>
      </c>
      <c r="C27">
        <v>71.267300000000006</v>
      </c>
      <c r="D27">
        <v>0.121574</v>
      </c>
      <c r="E27">
        <v>0.13678499999999999</v>
      </c>
      <c r="F27">
        <v>6.5579999999999998</v>
      </c>
      <c r="G27">
        <v>0.30499999999999999</v>
      </c>
      <c r="H27">
        <v>0.44850000000000001</v>
      </c>
      <c r="I27">
        <v>1.9245000000000001</v>
      </c>
      <c r="J27">
        <v>0.61075100000000004</v>
      </c>
      <c r="K27">
        <v>5.8600000000000004E-4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1.997126</v>
      </c>
      <c r="T27">
        <v>-0.99712599999999996</v>
      </c>
      <c r="U27">
        <v>-1</v>
      </c>
      <c r="V27">
        <v>20489606.703106001</v>
      </c>
      <c r="W27">
        <v>0.47223999999999999</v>
      </c>
      <c r="X27">
        <v>9.8180000000000003E-3</v>
      </c>
      <c r="Y27">
        <v>2914765.9977000002</v>
      </c>
      <c r="Z27">
        <v>1125482260168170</v>
      </c>
      <c r="AA27">
        <v>2.6808000000000001</v>
      </c>
      <c r="AB27">
        <v>-1.1874</v>
      </c>
      <c r="AC27">
        <v>1.2623</v>
      </c>
      <c r="AD27">
        <v>0.68420000000000003</v>
      </c>
      <c r="AE27">
        <v>0.85160000000000002</v>
      </c>
    </row>
    <row r="28" spans="1:31" x14ac:dyDescent="0.25">
      <c r="A28" t="s">
        <v>342</v>
      </c>
      <c r="B28">
        <v>128</v>
      </c>
      <c r="C28">
        <v>54.040599999999998</v>
      </c>
      <c r="D28">
        <v>6.5289E-2</v>
      </c>
      <c r="E28">
        <v>0.10372099999999999</v>
      </c>
      <c r="F28">
        <v>4.4649999999999999</v>
      </c>
      <c r="G28">
        <v>0.44800000000000001</v>
      </c>
      <c r="H28">
        <v>0.23150000000000001</v>
      </c>
      <c r="I28">
        <v>3.8708999999999998</v>
      </c>
      <c r="J28">
        <v>0.90031399999999995</v>
      </c>
      <c r="K28">
        <v>-6.0899999999999995E-4</v>
      </c>
      <c r="L28">
        <v>0</v>
      </c>
      <c r="M28">
        <v>0</v>
      </c>
      <c r="N28">
        <v>90.003</v>
      </c>
      <c r="O28">
        <v>90</v>
      </c>
      <c r="P28">
        <v>3.0000000000000001E-3</v>
      </c>
      <c r="Q28">
        <v>90</v>
      </c>
      <c r="R28">
        <v>90.003</v>
      </c>
      <c r="S28">
        <v>1.9979720000000001</v>
      </c>
      <c r="T28">
        <v>-0.99797199999999997</v>
      </c>
      <c r="U28">
        <v>-1</v>
      </c>
      <c r="V28">
        <v>82289509.070519999</v>
      </c>
      <c r="W28">
        <v>0.85970400000000002</v>
      </c>
      <c r="X28">
        <v>1.5783999999999999E-2</v>
      </c>
      <c r="Y28">
        <v>-2696135.9112</v>
      </c>
      <c r="Z28">
        <v>8354119495410950</v>
      </c>
      <c r="AA28">
        <v>1.2337</v>
      </c>
      <c r="AB28">
        <v>-1.7434000000000001</v>
      </c>
      <c r="AC28">
        <v>2.0847000000000002</v>
      </c>
      <c r="AD28">
        <v>0.40560000000000002</v>
      </c>
      <c r="AE28">
        <v>1.5693999999999999</v>
      </c>
    </row>
    <row r="29" spans="1:31" x14ac:dyDescent="0.25">
      <c r="A29" t="s">
        <v>343</v>
      </c>
      <c r="B29">
        <v>128</v>
      </c>
      <c r="C29">
        <v>90.672200000000004</v>
      </c>
      <c r="D29">
        <v>0.157692</v>
      </c>
      <c r="E29">
        <v>0.17402899999999999</v>
      </c>
      <c r="F29">
        <v>5.8159999999999998</v>
      </c>
      <c r="G29">
        <v>0.34389999999999998</v>
      </c>
      <c r="H29">
        <v>0.50609999999999999</v>
      </c>
      <c r="I29">
        <v>1.6321000000000001</v>
      </c>
      <c r="J29">
        <v>0.68574000000000002</v>
      </c>
      <c r="K29">
        <v>-6.9999999999999999E-6</v>
      </c>
      <c r="L29">
        <v>0</v>
      </c>
      <c r="M29">
        <v>3.0000000000000001E-3</v>
      </c>
      <c r="N29">
        <v>3.0000000000000001E-3</v>
      </c>
      <c r="O29">
        <v>90.003</v>
      </c>
      <c r="P29">
        <v>-2.665</v>
      </c>
      <c r="Q29">
        <v>90</v>
      </c>
      <c r="R29">
        <v>87.334999999999994</v>
      </c>
      <c r="S29">
        <v>1.9999670000000001</v>
      </c>
      <c r="T29">
        <v>-0.999969</v>
      </c>
      <c r="U29">
        <v>-0.99999899999999997</v>
      </c>
      <c r="V29">
        <v>2052320.005691</v>
      </c>
      <c r="W29">
        <v>0.948322</v>
      </c>
      <c r="X29">
        <v>7.5249999999999996E-3</v>
      </c>
      <c r="Y29">
        <v>-19470789635.1894</v>
      </c>
      <c r="Z29">
        <v>8957189429263.9707</v>
      </c>
      <c r="AA29">
        <v>2.1265999999999998</v>
      </c>
      <c r="AB29">
        <v>0.29970000000000002</v>
      </c>
      <c r="AC29">
        <v>-1.2191000000000001</v>
      </c>
      <c r="AD29">
        <v>0.68440000000000001</v>
      </c>
      <c r="AE29">
        <v>0.77329999999999999</v>
      </c>
    </row>
    <row r="30" spans="1:31" x14ac:dyDescent="0.25">
      <c r="A30" t="s">
        <v>344</v>
      </c>
      <c r="B30">
        <v>128</v>
      </c>
      <c r="C30">
        <v>76.595100000000002</v>
      </c>
      <c r="D30">
        <v>0.122237</v>
      </c>
      <c r="E30">
        <v>0.147011</v>
      </c>
      <c r="F30">
        <v>5.5110000000000001</v>
      </c>
      <c r="G30">
        <v>0.3629</v>
      </c>
      <c r="H30">
        <v>0.40510000000000002</v>
      </c>
      <c r="I30">
        <v>2.1057999999999999</v>
      </c>
      <c r="J30">
        <v>0.72509999999999997</v>
      </c>
      <c r="K30">
        <v>3.01E-4</v>
      </c>
      <c r="L30">
        <v>0</v>
      </c>
      <c r="M30">
        <v>0</v>
      </c>
      <c r="N30">
        <v>90.004000000000005</v>
      </c>
      <c r="O30">
        <v>90</v>
      </c>
      <c r="P30">
        <v>4.0000000000000001E-3</v>
      </c>
      <c r="Q30">
        <v>90</v>
      </c>
      <c r="R30">
        <v>90.004000000000005</v>
      </c>
      <c r="S30">
        <v>1.9987539999999999</v>
      </c>
      <c r="T30">
        <v>-0.99875400000000003</v>
      </c>
      <c r="U30">
        <v>-1</v>
      </c>
      <c r="V30">
        <v>45131494.362983003</v>
      </c>
      <c r="W30">
        <v>0.77370300000000003</v>
      </c>
      <c r="X30">
        <v>8.8590000000000006E-3</v>
      </c>
      <c r="Y30">
        <v>11012363.5199</v>
      </c>
      <c r="Z30">
        <v>3874040382595620</v>
      </c>
      <c r="AA30">
        <v>1.9019999999999999</v>
      </c>
      <c r="AB30">
        <v>-1.4495</v>
      </c>
      <c r="AC30">
        <v>2.2814000000000001</v>
      </c>
      <c r="AD30">
        <v>0.59599999999999997</v>
      </c>
      <c r="AE30">
        <v>0.95189999999999997</v>
      </c>
    </row>
    <row r="31" spans="1:31" x14ac:dyDescent="0.25">
      <c r="A31" t="s">
        <v>345</v>
      </c>
      <c r="B31">
        <v>128</v>
      </c>
      <c r="C31">
        <v>65.874899999999997</v>
      </c>
      <c r="D31">
        <v>0.105477</v>
      </c>
      <c r="E31">
        <v>0.12643499999999999</v>
      </c>
      <c r="F31">
        <v>5.9779999999999998</v>
      </c>
      <c r="G31">
        <v>0.33460000000000001</v>
      </c>
      <c r="H31">
        <v>0.37790000000000001</v>
      </c>
      <c r="I31">
        <v>2.3117000000000001</v>
      </c>
      <c r="J31">
        <v>0.68347899999999995</v>
      </c>
      <c r="K31">
        <v>-1.94E-4</v>
      </c>
      <c r="L31">
        <v>0</v>
      </c>
      <c r="M31">
        <v>0</v>
      </c>
      <c r="N31">
        <v>89.998999999999995</v>
      </c>
      <c r="O31">
        <v>90</v>
      </c>
      <c r="P31">
        <v>-1E-3</v>
      </c>
      <c r="Q31">
        <v>90</v>
      </c>
      <c r="R31">
        <v>89.998999999999995</v>
      </c>
      <c r="S31">
        <v>1.999147</v>
      </c>
      <c r="T31">
        <v>-0.99914700000000001</v>
      </c>
      <c r="U31">
        <v>-1</v>
      </c>
      <c r="V31">
        <v>44227456.162340999</v>
      </c>
      <c r="W31">
        <v>0.91000300000000001</v>
      </c>
      <c r="X31">
        <v>1.5882E-2</v>
      </c>
      <c r="Y31">
        <v>-26459760.884799998</v>
      </c>
      <c r="Z31">
        <v>4187298285505990</v>
      </c>
      <c r="AA31">
        <v>2.1406999999999998</v>
      </c>
      <c r="AB31">
        <v>-1.0973999999999999</v>
      </c>
      <c r="AC31">
        <v>0.437</v>
      </c>
      <c r="AD31">
        <v>0.59960000000000002</v>
      </c>
      <c r="AE31">
        <v>0.99860000000000004</v>
      </c>
    </row>
    <row r="32" spans="1:31" x14ac:dyDescent="0.25">
      <c r="A32" t="s">
        <v>346</v>
      </c>
      <c r="B32">
        <v>128</v>
      </c>
      <c r="C32">
        <v>74.639899999999997</v>
      </c>
      <c r="D32">
        <v>0.12801499999999999</v>
      </c>
      <c r="E32">
        <v>0.143258</v>
      </c>
      <c r="F32">
        <v>4.9580000000000002</v>
      </c>
      <c r="G32">
        <v>0.40339999999999998</v>
      </c>
      <c r="H32">
        <v>0.35510000000000003</v>
      </c>
      <c r="I32">
        <v>2.4125999999999999</v>
      </c>
      <c r="J32">
        <v>0.87595599999999996</v>
      </c>
      <c r="K32">
        <v>-1.01E-4</v>
      </c>
      <c r="L32">
        <v>0</v>
      </c>
      <c r="M32">
        <v>0</v>
      </c>
      <c r="N32">
        <v>89.989000000000004</v>
      </c>
      <c r="O32">
        <v>90</v>
      </c>
      <c r="P32">
        <v>-1.0999999999999999E-2</v>
      </c>
      <c r="Q32">
        <v>90</v>
      </c>
      <c r="R32">
        <v>89.989000000000004</v>
      </c>
      <c r="S32">
        <v>1.999654</v>
      </c>
      <c r="T32">
        <v>-0.99965400000000004</v>
      </c>
      <c r="U32">
        <v>-1</v>
      </c>
      <c r="V32">
        <v>31945825.227671001</v>
      </c>
      <c r="W32">
        <v>0.91717800000000005</v>
      </c>
      <c r="X32">
        <v>1.1299E-2</v>
      </c>
      <c r="Y32">
        <v>-98190839.579699993</v>
      </c>
      <c r="Z32">
        <v>1330037035804610</v>
      </c>
      <c r="AA32">
        <v>1.3032999999999999</v>
      </c>
      <c r="AB32">
        <v>-2.5700000000000001E-2</v>
      </c>
      <c r="AC32">
        <v>-0.65920000000000001</v>
      </c>
      <c r="AD32">
        <v>0.52929999999999999</v>
      </c>
      <c r="AE32">
        <v>1.0823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319</v>
      </c>
      <c r="B36">
        <v>1</v>
      </c>
      <c r="C36">
        <v>0.13392399999999999</v>
      </c>
      <c r="D36">
        <v>-26</v>
      </c>
      <c r="E36">
        <v>-82.125</v>
      </c>
      <c r="F36">
        <v>-2.6124999999999999E-2</v>
      </c>
      <c r="G36">
        <v>-8.2519999999999996E-2</v>
      </c>
    </row>
    <row r="37" spans="1:7" x14ac:dyDescent="0.25">
      <c r="A37" t="s">
        <v>320</v>
      </c>
      <c r="B37">
        <v>1</v>
      </c>
      <c r="C37">
        <v>0.144121</v>
      </c>
      <c r="D37">
        <v>-15</v>
      </c>
      <c r="E37">
        <v>-55.375</v>
      </c>
      <c r="F37">
        <v>-1.5072E-2</v>
      </c>
      <c r="G37">
        <v>-5.5641999999999997E-2</v>
      </c>
    </row>
    <row r="38" spans="1:7" x14ac:dyDescent="0.25">
      <c r="A38" t="s">
        <v>344</v>
      </c>
      <c r="B38">
        <v>1</v>
      </c>
      <c r="C38">
        <v>0.122237</v>
      </c>
      <c r="D38">
        <v>18</v>
      </c>
      <c r="E38">
        <v>-32.875</v>
      </c>
      <c r="F38">
        <v>1.8086999999999999E-2</v>
      </c>
      <c r="G38">
        <v>-3.3033E-2</v>
      </c>
    </row>
    <row r="39" spans="1:7" x14ac:dyDescent="0.25">
      <c r="A39" t="s">
        <v>340</v>
      </c>
      <c r="B39">
        <v>1</v>
      </c>
      <c r="C39">
        <v>0.120097</v>
      </c>
      <c r="D39">
        <v>22</v>
      </c>
      <c r="E39">
        <v>-38.875</v>
      </c>
      <c r="F39">
        <v>2.2106000000000001E-2</v>
      </c>
      <c r="G39">
        <v>-3.9061999999999999E-2</v>
      </c>
    </row>
    <row r="40" spans="1:7" x14ac:dyDescent="0.25">
      <c r="A40" t="s">
        <v>328</v>
      </c>
      <c r="B40">
        <v>1</v>
      </c>
      <c r="C40">
        <v>0.12153799999999999</v>
      </c>
      <c r="D40">
        <v>32</v>
      </c>
      <c r="E40">
        <v>-22.625</v>
      </c>
      <c r="F40">
        <v>3.2154000000000002E-2</v>
      </c>
      <c r="G40">
        <v>-2.2734000000000001E-2</v>
      </c>
    </row>
    <row r="41" spans="1:7" x14ac:dyDescent="0.25">
      <c r="A41" t="s">
        <v>329</v>
      </c>
      <c r="B41">
        <v>1</v>
      </c>
      <c r="C41">
        <v>0.115995</v>
      </c>
      <c r="D41">
        <v>14</v>
      </c>
      <c r="E41">
        <v>-43.375</v>
      </c>
      <c r="F41">
        <v>1.4067E-2</v>
      </c>
      <c r="G41">
        <v>-4.3583999999999998E-2</v>
      </c>
    </row>
    <row r="42" spans="1:7" x14ac:dyDescent="0.25">
      <c r="A42" t="s">
        <v>323</v>
      </c>
      <c r="B42">
        <v>1</v>
      </c>
      <c r="C42">
        <v>0.15676999999999999</v>
      </c>
      <c r="D42">
        <v>-35</v>
      </c>
      <c r="E42">
        <v>-88.625</v>
      </c>
      <c r="F42">
        <v>-3.5168999999999999E-2</v>
      </c>
      <c r="G42">
        <v>-8.9052000000000006E-2</v>
      </c>
    </row>
    <row r="43" spans="1:7" x14ac:dyDescent="0.25">
      <c r="A43" t="s">
        <v>327</v>
      </c>
      <c r="B43">
        <v>1</v>
      </c>
      <c r="C43">
        <v>8.7305999999999995E-2</v>
      </c>
      <c r="D43">
        <v>-18</v>
      </c>
      <c r="E43">
        <v>-62.375</v>
      </c>
      <c r="F43">
        <v>-1.8086999999999999E-2</v>
      </c>
      <c r="G43">
        <v>-6.2674999999999995E-2</v>
      </c>
    </row>
    <row r="44" spans="1:7" x14ac:dyDescent="0.25">
      <c r="A44" t="s">
        <v>339</v>
      </c>
      <c r="B44">
        <v>1</v>
      </c>
      <c r="C44">
        <v>7.3629E-2</v>
      </c>
      <c r="D44">
        <v>-2</v>
      </c>
      <c r="E44">
        <v>-36.125</v>
      </c>
      <c r="F44">
        <v>-2.0100000000000001E-3</v>
      </c>
      <c r="G44">
        <v>-3.6298999999999998E-2</v>
      </c>
    </row>
    <row r="45" spans="1:7" x14ac:dyDescent="0.25">
      <c r="A45" t="s">
        <v>321</v>
      </c>
      <c r="B45">
        <v>1</v>
      </c>
      <c r="C45">
        <v>0.12781000000000001</v>
      </c>
      <c r="D45">
        <v>-19</v>
      </c>
      <c r="E45">
        <v>-66.625</v>
      </c>
      <c r="F45">
        <v>-1.9091E-2</v>
      </c>
      <c r="G45">
        <v>-6.6946000000000006E-2</v>
      </c>
    </row>
    <row r="46" spans="1:7" x14ac:dyDescent="0.25">
      <c r="A46" t="s">
        <v>335</v>
      </c>
      <c r="B46">
        <v>1</v>
      </c>
      <c r="C46">
        <v>8.8003999999999999E-2</v>
      </c>
      <c r="D46">
        <v>-13</v>
      </c>
      <c r="E46">
        <v>-47.875</v>
      </c>
      <c r="F46">
        <v>-1.3063E-2</v>
      </c>
      <c r="G46">
        <v>-4.8106000000000003E-2</v>
      </c>
    </row>
    <row r="47" spans="1:7" x14ac:dyDescent="0.25">
      <c r="A47" t="s">
        <v>336</v>
      </c>
      <c r="B47">
        <v>1</v>
      </c>
      <c r="C47">
        <v>0.14698900000000001</v>
      </c>
      <c r="D47">
        <v>-3</v>
      </c>
      <c r="E47">
        <v>-52.125</v>
      </c>
      <c r="F47">
        <v>-3.0140000000000002E-3</v>
      </c>
      <c r="G47">
        <v>-5.2375999999999999E-2</v>
      </c>
    </row>
    <row r="48" spans="1:7" x14ac:dyDescent="0.25">
      <c r="A48" t="s">
        <v>341</v>
      </c>
      <c r="B48">
        <v>1</v>
      </c>
      <c r="C48">
        <v>0.121574</v>
      </c>
      <c r="D48">
        <v>-27</v>
      </c>
      <c r="E48">
        <v>-76.875</v>
      </c>
      <c r="F48">
        <v>-2.7130000000000001E-2</v>
      </c>
      <c r="G48">
        <v>-7.7244999999999994E-2</v>
      </c>
    </row>
    <row r="49" spans="1:7" x14ac:dyDescent="0.25">
      <c r="A49" t="s">
        <v>333</v>
      </c>
      <c r="B49">
        <v>1</v>
      </c>
      <c r="C49">
        <v>0.134934</v>
      </c>
      <c r="D49">
        <v>2</v>
      </c>
      <c r="E49">
        <v>-54.625</v>
      </c>
      <c r="F49">
        <v>2.0100000000000001E-3</v>
      </c>
      <c r="G49">
        <v>-5.4887999999999999E-2</v>
      </c>
    </row>
    <row r="50" spans="1:7" x14ac:dyDescent="0.25">
      <c r="A50" t="s">
        <v>343</v>
      </c>
      <c r="B50">
        <v>1</v>
      </c>
      <c r="C50">
        <v>0.157692</v>
      </c>
      <c r="D50">
        <v>-47</v>
      </c>
      <c r="E50">
        <v>-95.125</v>
      </c>
      <c r="F50">
        <v>-4.7225999999999997E-2</v>
      </c>
      <c r="G50">
        <v>-9.5583000000000001E-2</v>
      </c>
    </row>
    <row r="51" spans="1:7" x14ac:dyDescent="0.25">
      <c r="A51" t="s">
        <v>338</v>
      </c>
      <c r="B51">
        <v>1</v>
      </c>
      <c r="C51">
        <v>7.2855000000000003E-2</v>
      </c>
      <c r="D51">
        <v>-76</v>
      </c>
      <c r="E51">
        <v>-108.625</v>
      </c>
      <c r="F51">
        <v>-7.6366000000000003E-2</v>
      </c>
      <c r="G51">
        <v>-0.109148</v>
      </c>
    </row>
    <row r="52" spans="1:7" x14ac:dyDescent="0.25">
      <c r="A52" t="s">
        <v>317</v>
      </c>
      <c r="B52">
        <v>1</v>
      </c>
      <c r="C52">
        <v>0.13205700000000001</v>
      </c>
      <c r="D52">
        <v>15</v>
      </c>
      <c r="E52">
        <v>-46.875</v>
      </c>
      <c r="F52">
        <v>1.5072E-2</v>
      </c>
      <c r="G52">
        <v>-4.7100999999999997E-2</v>
      </c>
    </row>
    <row r="53" spans="1:7" x14ac:dyDescent="0.25">
      <c r="A53" t="s">
        <v>326</v>
      </c>
      <c r="B53">
        <v>1</v>
      </c>
      <c r="C53">
        <v>0.116284</v>
      </c>
      <c r="D53">
        <v>-3</v>
      </c>
      <c r="E53">
        <v>-49.125</v>
      </c>
      <c r="F53">
        <v>-3.0140000000000002E-3</v>
      </c>
      <c r="G53">
        <v>-4.9362000000000003E-2</v>
      </c>
    </row>
    <row r="54" spans="1:7" x14ac:dyDescent="0.25">
      <c r="A54" t="s">
        <v>331</v>
      </c>
      <c r="B54">
        <v>1</v>
      </c>
      <c r="C54">
        <v>0.13974300000000001</v>
      </c>
      <c r="D54">
        <v>-19</v>
      </c>
      <c r="E54">
        <v>-71.125</v>
      </c>
      <c r="F54">
        <v>-1.9091E-2</v>
      </c>
      <c r="G54">
        <v>-7.1467000000000003E-2</v>
      </c>
    </row>
    <row r="55" spans="1:7" x14ac:dyDescent="0.25">
      <c r="A55" t="s">
        <v>318</v>
      </c>
      <c r="B55">
        <v>1</v>
      </c>
      <c r="C55">
        <v>0.15379899999999999</v>
      </c>
      <c r="D55">
        <v>-26</v>
      </c>
      <c r="E55">
        <v>-67.125</v>
      </c>
      <c r="F55">
        <v>-2.6124999999999999E-2</v>
      </c>
      <c r="G55">
        <v>-6.7447999999999994E-2</v>
      </c>
    </row>
    <row r="56" spans="1:7" x14ac:dyDescent="0.25">
      <c r="A56" t="s">
        <v>330</v>
      </c>
      <c r="B56">
        <v>1</v>
      </c>
      <c r="C56">
        <v>6.2815999999999997E-2</v>
      </c>
      <c r="D56">
        <v>-3</v>
      </c>
      <c r="E56">
        <v>-31.375</v>
      </c>
      <c r="F56">
        <v>-3.0140000000000002E-3</v>
      </c>
      <c r="G56">
        <v>-3.1525999999999998E-2</v>
      </c>
    </row>
    <row r="57" spans="1:7" x14ac:dyDescent="0.25">
      <c r="A57" t="s">
        <v>337</v>
      </c>
      <c r="B57">
        <v>1</v>
      </c>
      <c r="C57">
        <v>0.105405</v>
      </c>
      <c r="D57">
        <v>18</v>
      </c>
      <c r="E57">
        <v>-31.875</v>
      </c>
      <c r="F57">
        <v>1.8086999999999999E-2</v>
      </c>
      <c r="G57">
        <v>-3.2028000000000001E-2</v>
      </c>
    </row>
    <row r="58" spans="1:7" x14ac:dyDescent="0.25">
      <c r="A58" t="s">
        <v>342</v>
      </c>
      <c r="B58">
        <v>1</v>
      </c>
      <c r="C58">
        <v>6.5289E-2</v>
      </c>
      <c r="D58">
        <v>-27</v>
      </c>
      <c r="E58">
        <v>-68.875</v>
      </c>
      <c r="F58">
        <v>-2.7130000000000001E-2</v>
      </c>
      <c r="G58">
        <v>-6.9207000000000005E-2</v>
      </c>
    </row>
    <row r="59" spans="1:7" x14ac:dyDescent="0.25">
      <c r="A59" t="s">
        <v>345</v>
      </c>
      <c r="B59">
        <v>1</v>
      </c>
      <c r="C59">
        <v>0.105477</v>
      </c>
      <c r="D59">
        <v>3</v>
      </c>
      <c r="E59">
        <v>-42.625</v>
      </c>
      <c r="F59">
        <v>3.0140000000000002E-3</v>
      </c>
      <c r="G59">
        <v>-4.283E-2</v>
      </c>
    </row>
    <row r="60" spans="1:7" x14ac:dyDescent="0.25">
      <c r="A60" t="s">
        <v>334</v>
      </c>
      <c r="B60">
        <v>1</v>
      </c>
      <c r="C60">
        <v>0.134573</v>
      </c>
      <c r="D60">
        <v>-33</v>
      </c>
      <c r="E60">
        <v>-79.625</v>
      </c>
      <c r="F60">
        <v>-3.3159000000000001E-2</v>
      </c>
      <c r="G60">
        <v>-8.0007999999999996E-2</v>
      </c>
    </row>
    <row r="61" spans="1:7" x14ac:dyDescent="0.25">
      <c r="A61" t="s">
        <v>325</v>
      </c>
      <c r="B61">
        <v>1</v>
      </c>
      <c r="C61">
        <v>0.11509800000000001</v>
      </c>
      <c r="D61">
        <v>11</v>
      </c>
      <c r="E61">
        <v>-38.625</v>
      </c>
      <c r="F61">
        <v>1.1053E-2</v>
      </c>
      <c r="G61">
        <v>-3.8810999999999998E-2</v>
      </c>
    </row>
    <row r="62" spans="1:7" x14ac:dyDescent="0.25">
      <c r="A62" t="s">
        <v>322</v>
      </c>
      <c r="B62">
        <v>1</v>
      </c>
      <c r="C62">
        <v>0.14807400000000001</v>
      </c>
      <c r="D62">
        <v>-32</v>
      </c>
      <c r="E62">
        <v>-76.875</v>
      </c>
      <c r="F62">
        <v>-3.2154000000000002E-2</v>
      </c>
      <c r="G62">
        <v>-7.7244999999999994E-2</v>
      </c>
    </row>
    <row r="63" spans="1:7" x14ac:dyDescent="0.25">
      <c r="A63" t="s">
        <v>332</v>
      </c>
      <c r="B63">
        <v>1</v>
      </c>
      <c r="C63">
        <v>0.11018500000000001</v>
      </c>
      <c r="D63">
        <v>-6</v>
      </c>
      <c r="E63">
        <v>-65.375</v>
      </c>
      <c r="F63">
        <v>-6.0289999999999996E-3</v>
      </c>
      <c r="G63">
        <v>-6.5689999999999998E-2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opLeftCell="K1" workbookViewId="0">
      <selection activeCell="E36" sqref="E36:I65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C2" t="s">
        <v>88</v>
      </c>
      <c r="D2" s="8">
        <f t="shared" ref="D2:J2" si="0">D71</f>
        <v>0.11848886666666666</v>
      </c>
      <c r="E2" s="4">
        <f t="shared" si="0"/>
        <v>0.14267637931034483</v>
      </c>
      <c r="F2" s="4">
        <f t="shared" si="0"/>
        <v>5.5789666666666653</v>
      </c>
      <c r="G2" s="4">
        <f t="shared" si="0"/>
        <v>0.36097000000000001</v>
      </c>
      <c r="H2" s="4">
        <f t="shared" si="0"/>
        <v>0.39740666666666669</v>
      </c>
      <c r="I2" s="4">
        <f t="shared" si="0"/>
        <v>2.2782666666666667</v>
      </c>
      <c r="J2" s="4">
        <f t="shared" si="0"/>
        <v>-2.7393666666666611E-3</v>
      </c>
    </row>
    <row r="4" spans="1:21" x14ac:dyDescent="0.25">
      <c r="A4" t="s">
        <v>68</v>
      </c>
      <c r="B4" t="s">
        <v>74</v>
      </c>
      <c r="C4" t="s">
        <v>316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0.27053216871360486</v>
      </c>
      <c r="E5" s="10">
        <f t="shared" si="2"/>
        <v>0.99114282852809144</v>
      </c>
      <c r="F5" s="10">
        <f t="shared" si="2"/>
        <v>41.818668567147263</v>
      </c>
      <c r="G5" s="10">
        <f t="shared" si="2"/>
        <v>0.68028671567573029</v>
      </c>
      <c r="H5" s="10">
        <f t="shared" si="2"/>
        <v>0.58896153628306369</v>
      </c>
      <c r="I5" s="10">
        <f t="shared" si="2"/>
        <v>8.1566102727752572</v>
      </c>
      <c r="J5" s="10">
        <f t="shared" si="2"/>
        <v>-0.99914997258086879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0.25629312545243799</v>
      </c>
      <c r="E8" s="10">
        <f t="shared" si="3"/>
        <v>0.99317794877544496</v>
      </c>
      <c r="F8" s="10">
        <f t="shared" si="3"/>
        <v>57.357391910739175</v>
      </c>
      <c r="G8" s="10">
        <f t="shared" si="3"/>
        <v>0.7374763636363636</v>
      </c>
      <c r="H8" s="10">
        <f t="shared" si="3"/>
        <v>0.37079375131940051</v>
      </c>
      <c r="I8" s="10">
        <f t="shared" si="3"/>
        <v>10.902423393865936</v>
      </c>
      <c r="J8" s="10">
        <f t="shared" si="3"/>
        <v>-0.99884195025716893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[1]!Boxplot(D36:D65,,1,D30,D31)</f>
        <v/>
      </c>
      <c r="M26" s="43"/>
      <c r="N26" s="43"/>
      <c r="O26" s="21"/>
      <c r="P26" s="43" t="str">
        <f>[1]!Boxplot(G36:G65,,1,G30,G31)</f>
        <v/>
      </c>
      <c r="Q26" s="43"/>
      <c r="R26" s="43"/>
      <c r="T26" s="20" t="s">
        <v>88</v>
      </c>
      <c r="U26" s="43" t="str">
        <f>[1]!Boxplot(D66:D66,"sigma3",1,D30,D31)</f>
        <v/>
      </c>
      <c r="V26" s="43"/>
      <c r="W26" s="43"/>
      <c r="X26" s="21"/>
      <c r="Y26" s="43" t="str">
        <f>[1]!Boxplot(G36:G46,"sigma3",1,G30,G31)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9">MIN(D10:D23,D36:D65)</f>
        <v>3.9349000000000002E-2</v>
      </c>
      <c r="E30" s="1">
        <f t="shared" si="9"/>
        <v>8.5004999999999997E-2</v>
      </c>
      <c r="F30" s="1">
        <f t="shared" si="9"/>
        <v>9.1499999999999998E-2</v>
      </c>
      <c r="G30" s="1">
        <f t="shared" si="9"/>
        <v>0.30499999999999999</v>
      </c>
      <c r="H30" s="1">
        <f t="shared" si="9"/>
        <v>0.22520000000000001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0">MAX(D10:D23,D36:D65)</f>
        <v>0.28599000000000002</v>
      </c>
      <c r="E31" s="1">
        <f t="shared" si="10"/>
        <v>21.853000000000002</v>
      </c>
      <c r="F31" s="1">
        <f t="shared" si="10"/>
        <v>6.5579999999999998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4.0622999999999996</v>
      </c>
      <c r="J31" s="1">
        <f t="shared" si="10"/>
        <v>0.87595599999999996</v>
      </c>
      <c r="K31" s="20" t="s">
        <v>88</v>
      </c>
      <c r="L31" s="43" t="str">
        <f>[1]!Boxplot(F36:F66,,1,F30,F31)</f>
        <v/>
      </c>
      <c r="M31" s="43"/>
      <c r="N31" s="43"/>
      <c r="O31" s="21"/>
      <c r="P31" s="43" t="str">
        <f>[1]!Boxplot(H36:H65,,1,H30,H31)</f>
        <v/>
      </c>
      <c r="Q31" s="43"/>
      <c r="R31" s="43"/>
      <c r="T31" s="20" t="s">
        <v>88</v>
      </c>
      <c r="U31" s="43" t="str">
        <f>[1]!Boxplot(F36:F46,"sigma3",1,F30,F31)</f>
        <v/>
      </c>
      <c r="V31" s="43"/>
      <c r="W31" s="43"/>
      <c r="X31" s="21"/>
      <c r="Y31" s="43" t="str">
        <f>[1]!Boxplot(H36:H46,"sigma3",1-1,2.6)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'data_SEG_CR_128x128 New '!D3</f>
        <v>0.13205700000000001</v>
      </c>
      <c r="F36">
        <f>'data_SEG_CR_128x128 New '!F3</f>
        <v>5.9</v>
      </c>
      <c r="G36">
        <f>'data_SEG_CR_128x128 New '!G3</f>
        <v>0.33900000000000002</v>
      </c>
      <c r="H36">
        <f>'data_SEG_CR_128x128 New '!H3</f>
        <v>0.40089999999999998</v>
      </c>
      <c r="I36" s="1">
        <f>'data_SEG_CR_128x128 New '!I3</f>
        <v>2.1556000000000002</v>
      </c>
      <c r="J36">
        <v>-8.2519999999999996E-2</v>
      </c>
      <c r="K36" s="20" t="s">
        <v>88</v>
      </c>
      <c r="L36" s="43" t="str">
        <f>[1]!Boxplot(E36:E65,,1,E30,E31)</f>
        <v/>
      </c>
      <c r="M36" s="43"/>
      <c r="N36" s="43"/>
      <c r="O36" s="21"/>
      <c r="P36" s="43" t="str">
        <f>[1]!Boxplot(J36:J66,,1,J30,J31)</f>
        <v/>
      </c>
      <c r="Q36" s="43"/>
      <c r="R36" s="43"/>
      <c r="T36" s="20" t="s">
        <v>88</v>
      </c>
      <c r="U36" s="43" t="str">
        <f>[1]!Boxplot(E36:E46,"sigma3",1,E30,E31)</f>
        <v/>
      </c>
      <c r="V36" s="43"/>
      <c r="W36" s="43"/>
      <c r="X36" s="21"/>
      <c r="Y36" s="43" t="str">
        <f>[1]!Boxplot(J36:J46,"sigma3",1,J30,J31)</f>
        <v/>
      </c>
      <c r="Z36" s="43"/>
      <c r="AA36" s="43"/>
    </row>
    <row r="37" spans="1:27" x14ac:dyDescent="0.25">
      <c r="D37" s="22">
        <f>'data_SEG_CR_128x128 New '!D4</f>
        <v>0.15379899999999999</v>
      </c>
      <c r="E37" s="22">
        <f>'data_SEG_CR_128x128 New '!E4</f>
        <v>0.187254</v>
      </c>
      <c r="F37" s="22">
        <f>'data_SEG_CR_128x128 New '!F4</f>
        <v>5.4089999999999998</v>
      </c>
      <c r="G37" s="22">
        <f>'data_SEG_CR_128x128 New '!G4</f>
        <v>0.36980000000000002</v>
      </c>
      <c r="H37" s="22">
        <f>'data_SEG_CR_128x128 New '!H4</f>
        <v>0.50639999999999996</v>
      </c>
      <c r="I37" s="1">
        <f>'data_SEG_CR_128x128 New '!I4</f>
        <v>1.605</v>
      </c>
      <c r="J37">
        <v>-5.5641999999999997E-2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'data_SEG_CR_128x128 New '!D5</f>
        <v>0.13392399999999999</v>
      </c>
      <c r="E38" s="22">
        <f>'data_SEG_CR_128x128 New '!E5</f>
        <v>0.16056999999999999</v>
      </c>
      <c r="F38" s="22">
        <f>'data_SEG_CR_128x128 New '!F5</f>
        <v>5.4859999999999998</v>
      </c>
      <c r="G38" s="22">
        <f>'data_SEG_CR_128x128 New '!G5</f>
        <v>0.36459999999999998</v>
      </c>
      <c r="H38" s="22">
        <f>'data_SEG_CR_128x128 New '!H5</f>
        <v>0.44040000000000001</v>
      </c>
      <c r="I38" s="1">
        <f>'data_SEG_CR_128x128 New '!I5</f>
        <v>1.9058999999999999</v>
      </c>
      <c r="J38">
        <v>-3.3033E-2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'data_SEG_CR_128x128 New '!D6</f>
        <v>0.144121</v>
      </c>
      <c r="E39" s="22">
        <f>'data_SEG_CR_128x128 New '!E6</f>
        <v>0.171264</v>
      </c>
      <c r="F39" s="22">
        <f>'data_SEG_CR_128x128 New '!F6</f>
        <v>5.4889999999999999</v>
      </c>
      <c r="G39" s="22">
        <f>'data_SEG_CR_128x128 New '!G6</f>
        <v>0.3644</v>
      </c>
      <c r="H39" s="22">
        <f>'data_SEG_CR_128x128 New '!H6</f>
        <v>0.47</v>
      </c>
      <c r="I39" s="1">
        <f>'data_SEG_CR_128x128 New '!I6</f>
        <v>1.7633000000000001</v>
      </c>
      <c r="J39">
        <v>-3.9061999999999999E-2</v>
      </c>
    </row>
    <row r="40" spans="1:27" x14ac:dyDescent="0.25">
      <c r="D40">
        <f>'data_SEG_CR_128x128 New '!D7</f>
        <v>0.12781000000000001</v>
      </c>
      <c r="E40">
        <f>'data_SEG_CR_128x128 New '!E7</f>
        <v>0.15995599999999999</v>
      </c>
      <c r="F40">
        <f>'data_SEG_CR_128x128 New '!F7</f>
        <v>5.9480000000000004</v>
      </c>
      <c r="G40">
        <f>'data_SEG_CR_128x128 New '!G7</f>
        <v>0.3362</v>
      </c>
      <c r="H40">
        <f>'data_SEG_CR_128x128 New '!H7</f>
        <v>0.47570000000000001</v>
      </c>
      <c r="I40" s="1">
        <f>'data_SEG_CR_128x128 New '!I7</f>
        <v>1.7659</v>
      </c>
      <c r="J40">
        <v>-2.2734000000000001E-2</v>
      </c>
    </row>
    <row r="41" spans="1:27" x14ac:dyDescent="0.25">
      <c r="D41">
        <f>'data_SEG_CR_128x128 New '!D8</f>
        <v>0.14807400000000001</v>
      </c>
      <c r="E41">
        <f>'data_SEG_CR_128x128 New '!E8</f>
        <v>0.18989700000000001</v>
      </c>
      <c r="F41">
        <f>'data_SEG_CR_128x128 New '!F8</f>
        <v>5.5039999999999996</v>
      </c>
      <c r="G41">
        <f>'data_SEG_CR_128x128 New '!G8</f>
        <v>0.3634</v>
      </c>
      <c r="H41">
        <f>'data_SEG_CR_128x128 New '!H8</f>
        <v>0.52259999999999995</v>
      </c>
      <c r="I41" s="1">
        <f>'data_SEG_CR_128x128 New '!I8</f>
        <v>1.5502</v>
      </c>
      <c r="J41">
        <v>-4.3583999999999998E-2</v>
      </c>
    </row>
    <row r="42" spans="1:27" x14ac:dyDescent="0.25">
      <c r="D42">
        <f>'data_SEG_CR_128x128 New '!D9</f>
        <v>0.15676999999999999</v>
      </c>
      <c r="E42">
        <f>'data_SEG_CR_128x128 New '!E9</f>
        <v>0.17274999999999999</v>
      </c>
      <c r="F42">
        <f>'data_SEG_CR_128x128 New '!F9</f>
        <v>5.6879999999999997</v>
      </c>
      <c r="G42">
        <f>'data_SEG_CR_128x128 New '!G9</f>
        <v>0.35160000000000002</v>
      </c>
      <c r="H42">
        <f>'data_SEG_CR_128x128 New '!H9</f>
        <v>0.49130000000000001</v>
      </c>
      <c r="I42" s="1">
        <f>'data_SEG_CR_128x128 New '!I9</f>
        <v>1.6838</v>
      </c>
      <c r="J42">
        <v>-8.9052000000000006E-2</v>
      </c>
    </row>
    <row r="43" spans="1:27" x14ac:dyDescent="0.25">
      <c r="D43">
        <f>'data_SEG_CR_128x128 New '!D10</f>
        <v>0.112376</v>
      </c>
      <c r="E43">
        <f>'data_SEG_CR_128x128 New '!E10</f>
        <v>0.13272300000000001</v>
      </c>
      <c r="F43">
        <f>'data_SEG_CR_128x128 New '!F10</f>
        <v>5.774</v>
      </c>
      <c r="G43">
        <f>'data_SEG_CR_128x128 New '!G10</f>
        <v>0.34639999999999999</v>
      </c>
      <c r="H43">
        <f>'data_SEG_CR_128x128 New '!H10</f>
        <v>0.38319999999999999</v>
      </c>
      <c r="I43" s="1">
        <f>'data_SEG_CR_128x128 New '!I10</f>
        <v>2.2633999999999999</v>
      </c>
      <c r="J43">
        <v>-6.2674999999999995E-2</v>
      </c>
    </row>
    <row r="44" spans="1:27" x14ac:dyDescent="0.25">
      <c r="D44">
        <f>'data_SEG_CR_128x128 New '!D11</f>
        <v>0.11509800000000001</v>
      </c>
      <c r="E44">
        <f>'data_SEG_CR_128x128 New '!E11</f>
        <v>0.14325299999999999</v>
      </c>
      <c r="F44">
        <f>'data_SEG_CR_128x128 New '!F11</f>
        <v>5.5739999999999998</v>
      </c>
      <c r="G44">
        <f>'data_SEG_CR_128x128 New '!G11</f>
        <v>0.35880000000000001</v>
      </c>
      <c r="H44">
        <f>'data_SEG_CR_128x128 New '!H11</f>
        <v>0.3992</v>
      </c>
      <c r="I44" s="1">
        <f>'data_SEG_CR_128x128 New '!I11</f>
        <v>2.1459999999999999</v>
      </c>
      <c r="J44">
        <v>-3.6298999999999998E-2</v>
      </c>
    </row>
    <row r="45" spans="1:27" x14ac:dyDescent="0.25">
      <c r="D45">
        <f>'data_SEG_CR_128x128 New '!D12</f>
        <v>0.116284</v>
      </c>
      <c r="E45">
        <f>'data_SEG_CR_128x128 New '!E12</f>
        <v>0.14768500000000001</v>
      </c>
      <c r="F45">
        <f>'data_SEG_CR_128x128 New '!F12</f>
        <v>5.4740000000000002</v>
      </c>
      <c r="G45">
        <f>'data_SEG_CR_128x128 New '!G12</f>
        <v>0.3654</v>
      </c>
      <c r="H45">
        <f>'data_SEG_CR_128x128 New '!H12</f>
        <v>0.4042</v>
      </c>
      <c r="I45" s="1">
        <f>'data_SEG_CR_128x128 New '!I12</f>
        <v>2.1084999999999998</v>
      </c>
      <c r="J45">
        <v>-6.6946000000000006E-2</v>
      </c>
    </row>
    <row r="46" spans="1:27" x14ac:dyDescent="0.25">
      <c r="D46">
        <f>'data_SEG_CR_128x128 New '!D13</f>
        <v>8.7305999999999995E-2</v>
      </c>
      <c r="E46">
        <f>'data_SEG_CR_128x128 New '!E13</f>
        <v>0.11104799999999999</v>
      </c>
      <c r="F46">
        <f>'data_SEG_CR_128x128 New '!F13</f>
        <v>6.2460000000000004</v>
      </c>
      <c r="G46">
        <f>'data_SEG_CR_128x128 New '!G13</f>
        <v>0.32019999999999998</v>
      </c>
      <c r="H46">
        <f>'data_SEG_CR_128x128 New '!H13</f>
        <v>0.3468</v>
      </c>
      <c r="I46" s="1">
        <f>'data_SEG_CR_128x128 New '!I13</f>
        <v>2.5634999999999999</v>
      </c>
      <c r="J46">
        <v>-4.8106000000000003E-2</v>
      </c>
    </row>
    <row r="47" spans="1:27" x14ac:dyDescent="0.25">
      <c r="D47">
        <f>'data_SEG_CR_128x128 New '!D14</f>
        <v>0.12153799999999999</v>
      </c>
      <c r="E47">
        <f>'data_SEG_CR_128x128 New '!E14</f>
        <v>0.14516899999999999</v>
      </c>
      <c r="F47">
        <f>'data_SEG_CR_128x128 New '!F14</f>
        <v>5.0469999999999997</v>
      </c>
      <c r="G47">
        <f>'data_SEG_CR_128x128 New '!G14</f>
        <v>0.3962</v>
      </c>
      <c r="H47">
        <f>'data_SEG_CR_128x128 New '!H14</f>
        <v>0.3664</v>
      </c>
      <c r="I47">
        <f>'data_SEG_CR_128x128 New '!I14</f>
        <v>2.3332999999999999</v>
      </c>
      <c r="J47">
        <v>-5.2375999999999999E-2</v>
      </c>
    </row>
    <row r="48" spans="1:27" x14ac:dyDescent="0.25">
      <c r="D48">
        <f>'data_SEG_CR_128x128 New '!D15</f>
        <v>0.115995</v>
      </c>
      <c r="E48">
        <f>'data_SEG_CR_128x128 New '!E15</f>
        <v>0.144811</v>
      </c>
      <c r="F48">
        <f>'data_SEG_CR_128x128 New '!F15</f>
        <v>5.6449999999999996</v>
      </c>
      <c r="G48">
        <f>'data_SEG_CR_128x128 New '!G15</f>
        <v>0.3543</v>
      </c>
      <c r="H48">
        <f>'data_SEG_CR_128x128 New '!H15</f>
        <v>0.40870000000000001</v>
      </c>
      <c r="I48">
        <f>'data_SEG_CR_128x128 New '!I15</f>
        <v>2.0922999999999998</v>
      </c>
      <c r="J48">
        <v>-7.7244999999999994E-2</v>
      </c>
    </row>
    <row r="49" spans="4:10" x14ac:dyDescent="0.25">
      <c r="D49">
        <f>'data_SEG_CR_128x128 New '!D16</f>
        <v>6.2815999999999997E-2</v>
      </c>
      <c r="E49">
        <f>'data_SEG_CR_128x128 New '!E16</f>
        <v>8.5004999999999997E-2</v>
      </c>
      <c r="F49">
        <f>'data_SEG_CR_128x128 New '!F16</f>
        <v>5.2990000000000004</v>
      </c>
      <c r="G49">
        <f>'data_SEG_CR_128x128 New '!G16</f>
        <v>0.37740000000000001</v>
      </c>
      <c r="H49">
        <f>'data_SEG_CR_128x128 New '!H16</f>
        <v>0.22520000000000001</v>
      </c>
      <c r="I49">
        <f>'data_SEG_CR_128x128 New '!I16</f>
        <v>4.0622999999999996</v>
      </c>
      <c r="J49">
        <v>-5.4887999999999999E-2</v>
      </c>
    </row>
    <row r="50" spans="4:10" x14ac:dyDescent="0.25">
      <c r="D50">
        <f>'data_SEG_CR_128x128 New '!D17</f>
        <v>0.13974300000000001</v>
      </c>
      <c r="E50">
        <f>'data_SEG_CR_128x128 New '!E17</f>
        <v>0.15762699999999999</v>
      </c>
      <c r="F50">
        <f>'data_SEG_CR_128x128 New '!F17</f>
        <v>5.1580000000000004</v>
      </c>
      <c r="G50">
        <f>'data_SEG_CR_128x128 New '!G17</f>
        <v>0.38769999999999999</v>
      </c>
      <c r="H50">
        <f>'data_SEG_CR_128x128 New '!H17</f>
        <v>0.40660000000000002</v>
      </c>
      <c r="I50">
        <f>'data_SEG_CR_128x128 New '!I17</f>
        <v>2.0720000000000001</v>
      </c>
      <c r="J50">
        <v>-9.5583000000000001E-2</v>
      </c>
    </row>
    <row r="51" spans="4:10" x14ac:dyDescent="0.25">
      <c r="D51">
        <f>'data_SEG_CR_128x128 New '!D18</f>
        <v>0.11018500000000001</v>
      </c>
      <c r="E51">
        <f>'data_SEG_CR_128x128 New '!E18</f>
        <v>0.120934</v>
      </c>
      <c r="F51">
        <f>'data_SEG_CR_128x128 New '!F18</f>
        <v>5.4749999999999996</v>
      </c>
      <c r="G51">
        <f>'data_SEG_CR_128x128 New '!G18</f>
        <v>0.36530000000000001</v>
      </c>
      <c r="H51">
        <f>'data_SEG_CR_128x128 New '!H18</f>
        <v>0.33100000000000002</v>
      </c>
      <c r="I51">
        <f>'data_SEG_CR_128x128 New '!I18</f>
        <v>2.6554000000000002</v>
      </c>
      <c r="J51">
        <v>-0.109148</v>
      </c>
    </row>
    <row r="52" spans="4:10" x14ac:dyDescent="0.25">
      <c r="D52">
        <f>'data_SEG_CR_128x128 New '!D19</f>
        <v>0.134934</v>
      </c>
      <c r="E52">
        <f>'data_SEG_CR_128x128 New '!E19</f>
        <v>0.16386600000000001</v>
      </c>
      <c r="F52">
        <f>'data_SEG_CR_128x128 New '!F19</f>
        <v>5.125</v>
      </c>
      <c r="G52">
        <f>'data_SEG_CR_128x128 New '!G19</f>
        <v>0.39019999999999999</v>
      </c>
      <c r="H52">
        <f>'data_SEG_CR_128x128 New '!H19</f>
        <v>0.4199</v>
      </c>
      <c r="I52">
        <f>'data_SEG_CR_128x128 New '!I19</f>
        <v>1.9911000000000001</v>
      </c>
      <c r="J52">
        <v>-4.7100999999999997E-2</v>
      </c>
    </row>
    <row r="53" spans="4:10" x14ac:dyDescent="0.25">
      <c r="D53">
        <f>'data_SEG_CR_128x128 New '!D20</f>
        <v>0.134573</v>
      </c>
      <c r="E53">
        <f>'data_SEG_CR_128x128 New '!E20</f>
        <v>0.15882199999999999</v>
      </c>
      <c r="F53">
        <f>'data_SEG_CR_128x128 New '!F20</f>
        <v>6.3419999999999996</v>
      </c>
      <c r="G53">
        <f>'data_SEG_CR_128x128 New '!G20</f>
        <v>0.31540000000000001</v>
      </c>
      <c r="H53">
        <f>'data_SEG_CR_128x128 New '!H20</f>
        <v>0.50360000000000005</v>
      </c>
      <c r="I53">
        <f>'data_SEG_CR_128x128 New '!I20</f>
        <v>1.6702999999999999</v>
      </c>
      <c r="J53">
        <v>-4.9362000000000003E-2</v>
      </c>
    </row>
    <row r="54" spans="4:10" x14ac:dyDescent="0.25">
      <c r="D54">
        <f>'data_SEG_CR_128x128 New '!D21</f>
        <v>8.8003999999999999E-2</v>
      </c>
      <c r="E54">
        <f>'data_SEG_CR_128x128 New '!E21</f>
        <v>0.120807</v>
      </c>
      <c r="F54">
        <f>'data_SEG_CR_128x128 New '!F21</f>
        <v>5.8109999999999999</v>
      </c>
      <c r="G54">
        <f>'data_SEG_CR_128x128 New '!G21</f>
        <v>0.34420000000000001</v>
      </c>
      <c r="H54">
        <f>'data_SEG_CR_128x128 New '!H21</f>
        <v>0.35099999999999998</v>
      </c>
      <c r="I54">
        <f>'data_SEG_CR_128x128 New '!I21</f>
        <v>2.5049000000000001</v>
      </c>
      <c r="J54">
        <v>-7.1467000000000003E-2</v>
      </c>
    </row>
    <row r="55" spans="4:10" x14ac:dyDescent="0.25">
      <c r="D55">
        <f>'data_SEG_CR_128x128 New '!D22</f>
        <v>0.14698900000000001</v>
      </c>
      <c r="E55">
        <f>'data_SEG_CR_128x128 New '!E22</f>
        <v>0.164993</v>
      </c>
      <c r="F55">
        <f>'data_SEG_CR_128x128 New '!F22</f>
        <v>5.9039999999999999</v>
      </c>
      <c r="G55">
        <f>'data_SEG_CR_128x128 New '!G22</f>
        <v>0.33879999999999999</v>
      </c>
      <c r="H55">
        <f>'data_SEG_CR_128x128 New '!H22</f>
        <v>0.48699999999999999</v>
      </c>
      <c r="I55">
        <f>'data_SEG_CR_128x128 New '!I22</f>
        <v>1.7143999999999999</v>
      </c>
      <c r="J55">
        <v>-6.7447999999999994E-2</v>
      </c>
    </row>
    <row r="56" spans="4:10" x14ac:dyDescent="0.25">
      <c r="D56">
        <f>'data_SEG_CR_128x128 New '!D23</f>
        <v>0.105405</v>
      </c>
      <c r="E56">
        <f>'data_SEG_CR_128x128 New '!E23</f>
        <v>0.13831499999999999</v>
      </c>
      <c r="F56">
        <f>'data_SEG_CR_128x128 New '!F23</f>
        <v>5.5519999999999996</v>
      </c>
      <c r="G56">
        <f>'data_SEG_CR_128x128 New '!G23</f>
        <v>0.36020000000000002</v>
      </c>
      <c r="H56">
        <f>'data_SEG_CR_128x128 New '!H23</f>
        <v>0.38400000000000001</v>
      </c>
      <c r="I56">
        <f>'data_SEG_CR_128x128 New '!I23</f>
        <v>2.2442000000000002</v>
      </c>
      <c r="J56">
        <v>-3.1525999999999998E-2</v>
      </c>
    </row>
    <row r="57" spans="4:10" x14ac:dyDescent="0.25">
      <c r="D57">
        <f>'data_SEG_CR_128x128 New '!D24</f>
        <v>7.2855000000000003E-2</v>
      </c>
      <c r="E57">
        <f>'data_SEG_CR_128x128 New '!E24</f>
        <v>9.4435000000000005E-2</v>
      </c>
      <c r="F57">
        <f>'data_SEG_CR_128x128 New '!F24</f>
        <v>5.9009999999999998</v>
      </c>
      <c r="G57">
        <f>'data_SEG_CR_128x128 New '!G24</f>
        <v>0.33889999999999998</v>
      </c>
      <c r="H57">
        <f>'data_SEG_CR_128x128 New '!H24</f>
        <v>0.27860000000000001</v>
      </c>
      <c r="I57">
        <f>'data_SEG_CR_128x128 New '!I24</f>
        <v>3.2498999999999998</v>
      </c>
      <c r="J57">
        <v>-3.2028000000000001E-2</v>
      </c>
    </row>
    <row r="58" spans="4:10" x14ac:dyDescent="0.25">
      <c r="D58">
        <f>'data_SEG_CR_128x128 New '!D25</f>
        <v>7.3629E-2</v>
      </c>
      <c r="E58">
        <f>'data_SEG_CR_128x128 New '!E25</f>
        <v>9.5070000000000002E-2</v>
      </c>
      <c r="F58">
        <f>'data_SEG_CR_128x128 New '!F25</f>
        <v>5.7089999999999996</v>
      </c>
      <c r="G58">
        <f>'data_SEG_CR_128x128 New '!G25</f>
        <v>0.3503</v>
      </c>
      <c r="H58">
        <f>'data_SEG_CR_128x128 New '!H25</f>
        <v>0.27139999999999997</v>
      </c>
      <c r="I58">
        <f>'data_SEG_CR_128x128 New '!I25</f>
        <v>3.3344</v>
      </c>
      <c r="J58">
        <v>-6.9207000000000005E-2</v>
      </c>
    </row>
    <row r="59" spans="4:10" x14ac:dyDescent="0.25">
      <c r="D59">
        <f>'data_SEG_CR_128x128 New '!D26</f>
        <v>0.120097</v>
      </c>
      <c r="E59">
        <f>'data_SEG_CR_128x128 New '!E26</f>
        <v>0.140122</v>
      </c>
      <c r="F59">
        <f>'data_SEG_CR_128x128 New '!F26</f>
        <v>4.6230000000000002</v>
      </c>
      <c r="G59">
        <f>'data_SEG_CR_128x128 New '!G26</f>
        <v>0.43259999999999998</v>
      </c>
      <c r="H59">
        <f>'data_SEG_CR_128x128 New '!H26</f>
        <v>0.32390000000000002</v>
      </c>
      <c r="I59">
        <f>'data_SEG_CR_128x128 New '!I26</f>
        <v>2.6547999999999998</v>
      </c>
      <c r="J59">
        <v>-4.283E-2</v>
      </c>
    </row>
    <row r="60" spans="4:10" x14ac:dyDescent="0.25">
      <c r="D60">
        <f>'data_SEG_CR_128x128 New '!D27</f>
        <v>0.121574</v>
      </c>
      <c r="E60">
        <f>'data_SEG_CR_128x128 New '!E27</f>
        <v>0.13678499999999999</v>
      </c>
      <c r="F60">
        <f>'data_SEG_CR_128x128 New '!F27</f>
        <v>6.5579999999999998</v>
      </c>
      <c r="G60">
        <f>'data_SEG_CR_128x128 New '!G27</f>
        <v>0.30499999999999999</v>
      </c>
      <c r="H60">
        <f>'data_SEG_CR_128x128 New '!H27</f>
        <v>0.44850000000000001</v>
      </c>
      <c r="I60">
        <f>'data_SEG_CR_128x128 New '!I27</f>
        <v>1.9245000000000001</v>
      </c>
      <c r="J60">
        <v>-8.0007999999999996E-2</v>
      </c>
    </row>
    <row r="61" spans="4:10" x14ac:dyDescent="0.25">
      <c r="D61">
        <f>'data_SEG_CR_128x128 New '!D28</f>
        <v>6.5289E-2</v>
      </c>
      <c r="E61">
        <f>'data_SEG_CR_128x128 New '!E28</f>
        <v>0.10372099999999999</v>
      </c>
      <c r="F61">
        <f>'data_SEG_CR_128x128 New '!F28</f>
        <v>4.4649999999999999</v>
      </c>
      <c r="G61">
        <f>'data_SEG_CR_128x128 New '!G28</f>
        <v>0.44800000000000001</v>
      </c>
      <c r="H61">
        <f>'data_SEG_CR_128x128 New '!H28</f>
        <v>0.23150000000000001</v>
      </c>
      <c r="I61">
        <f>'data_SEG_CR_128x128 New '!I28</f>
        <v>3.8708999999999998</v>
      </c>
      <c r="J61">
        <v>-3.8810999999999998E-2</v>
      </c>
    </row>
    <row r="62" spans="4:10" x14ac:dyDescent="0.25">
      <c r="D62">
        <f>'data_SEG_CR_128x128 New '!D29</f>
        <v>0.157692</v>
      </c>
      <c r="E62">
        <f>'data_SEG_CR_128x128 New '!E29</f>
        <v>0.17402899999999999</v>
      </c>
      <c r="F62">
        <f>'data_SEG_CR_128x128 New '!F29</f>
        <v>5.8159999999999998</v>
      </c>
      <c r="G62">
        <f>'data_SEG_CR_128x128 New '!G29</f>
        <v>0.34389999999999998</v>
      </c>
      <c r="H62">
        <f>'data_SEG_CR_128x128 New '!H29</f>
        <v>0.50609999999999999</v>
      </c>
      <c r="I62">
        <f>'data_SEG_CR_128x128 New '!I29</f>
        <v>1.6321000000000001</v>
      </c>
      <c r="J62">
        <v>-7.7244999999999994E-2</v>
      </c>
    </row>
    <row r="63" spans="4:10" x14ac:dyDescent="0.25">
      <c r="D63">
        <f>'data_SEG_CR_128x128 New '!D30</f>
        <v>0.122237</v>
      </c>
      <c r="E63">
        <f>'data_SEG_CR_128x128 New '!E30</f>
        <v>0.147011</v>
      </c>
      <c r="F63">
        <f>'data_SEG_CR_128x128 New '!F30</f>
        <v>5.5110000000000001</v>
      </c>
      <c r="G63">
        <f>'data_SEG_CR_128x128 New '!G30</f>
        <v>0.3629</v>
      </c>
      <c r="H63">
        <f>'data_SEG_CR_128x128 New '!H30</f>
        <v>0.40510000000000002</v>
      </c>
      <c r="I63">
        <f>'data_SEG_CR_128x128 New '!I30</f>
        <v>2.1057999999999999</v>
      </c>
      <c r="J63">
        <v>-6.5689999999999998E-2</v>
      </c>
    </row>
    <row r="64" spans="4:10" x14ac:dyDescent="0.25">
      <c r="D64">
        <f>'data_SEG_CR_128x128 New '!D31</f>
        <v>0.105477</v>
      </c>
      <c r="E64">
        <f>'data_SEG_CR_128x128 New '!E31</f>
        <v>0.12643499999999999</v>
      </c>
      <c r="F64">
        <f>'data_SEG_CR_128x128 New '!F31</f>
        <v>5.9779999999999998</v>
      </c>
      <c r="G64">
        <f>'data_SEG_CR_128x128 New '!G31</f>
        <v>0.33460000000000001</v>
      </c>
      <c r="H64">
        <f>'data_SEG_CR_128x128 New '!H31</f>
        <v>0.37790000000000001</v>
      </c>
      <c r="I64">
        <f>'data_SEG_CR_128x128 New '!I31</f>
        <v>2.3117000000000001</v>
      </c>
      <c r="J64" s="1">
        <f>'data_SEG_CR_128x128 New '!J31</f>
        <v>0.68347899999999995</v>
      </c>
    </row>
    <row r="65" spans="3:10" x14ac:dyDescent="0.25">
      <c r="D65">
        <f>'data_SEG_CR_128x128 New '!D32</f>
        <v>0.12801499999999999</v>
      </c>
      <c r="E65">
        <f>'data_SEG_CR_128x128 New '!E32</f>
        <v>0.143258</v>
      </c>
      <c r="F65">
        <f>'data_SEG_CR_128x128 New '!F32</f>
        <v>4.9580000000000002</v>
      </c>
      <c r="G65">
        <f>'data_SEG_CR_128x128 New '!G32</f>
        <v>0.40339999999999998</v>
      </c>
      <c r="H65">
        <f>'data_SEG_CR_128x128 New '!H32</f>
        <v>0.35510000000000003</v>
      </c>
      <c r="I65">
        <f>'data_SEG_CR_128x128 New '!I32</f>
        <v>2.4125999999999999</v>
      </c>
      <c r="J65">
        <f>'data_SEG_CR_128x128 New '!J32</f>
        <v>0.87595599999999996</v>
      </c>
    </row>
    <row r="66" spans="3:10" x14ac:dyDescent="0.25">
      <c r="D66" s="1"/>
    </row>
    <row r="68" spans="3:10" ht="13.5" customHeight="1" x14ac:dyDescent="0.25">
      <c r="C68" s="14" t="s">
        <v>71</v>
      </c>
      <c r="D68" s="1">
        <f t="shared" ref="D68:J68" si="11">PERCENTILE(D36:D65,0.25)</f>
        <v>0.106654</v>
      </c>
      <c r="E68" s="1">
        <f t="shared" si="11"/>
        <v>0.12643499999999999</v>
      </c>
      <c r="F68" s="1">
        <f t="shared" si="11"/>
        <v>5.4252500000000001</v>
      </c>
      <c r="G68" s="1">
        <f t="shared" si="11"/>
        <v>0.340225</v>
      </c>
      <c r="H68" s="1">
        <f t="shared" si="11"/>
        <v>0.35202499999999998</v>
      </c>
      <c r="I68" s="1">
        <f t="shared" si="11"/>
        <v>1.8008999999999999</v>
      </c>
      <c r="J68" s="1">
        <f t="shared" si="11"/>
        <v>-7.0902000000000007E-2</v>
      </c>
    </row>
    <row r="69" spans="3:10" x14ac:dyDescent="0.25">
      <c r="C69" s="14" t="s">
        <v>72</v>
      </c>
      <c r="D69" s="1">
        <f t="shared" ref="D69:J69" si="12">PERCENTILE(D36:D65,0.5)</f>
        <v>0.121556</v>
      </c>
      <c r="E69" s="1">
        <f t="shared" si="12"/>
        <v>0.144811</v>
      </c>
      <c r="F69" s="1">
        <f t="shared" si="12"/>
        <v>5.5629999999999997</v>
      </c>
      <c r="G69" s="1">
        <f t="shared" si="12"/>
        <v>0.35950000000000004</v>
      </c>
      <c r="H69" s="1">
        <f t="shared" si="12"/>
        <v>0.40254999999999996</v>
      </c>
      <c r="I69" s="1">
        <f t="shared" si="12"/>
        <v>2.1272500000000001</v>
      </c>
      <c r="J69" s="1">
        <f t="shared" si="12"/>
        <v>-5.3631999999999999E-2</v>
      </c>
    </row>
    <row r="70" spans="3:10" x14ac:dyDescent="0.25">
      <c r="C70" s="14" t="s">
        <v>73</v>
      </c>
      <c r="D70" s="1">
        <f t="shared" ref="D70:J70" si="13">PERCENTILE(D36:D65,0.75)</f>
        <v>0.13484374999999998</v>
      </c>
      <c r="E70" s="1">
        <f t="shared" si="13"/>
        <v>0.16056999999999999</v>
      </c>
      <c r="F70" s="1">
        <f t="shared" si="13"/>
        <v>5.8790000000000004</v>
      </c>
      <c r="G70" s="1">
        <f t="shared" si="13"/>
        <v>0.36870000000000003</v>
      </c>
      <c r="H70" s="1">
        <f t="shared" si="13"/>
        <v>0.46462499999999995</v>
      </c>
      <c r="I70" s="1">
        <f t="shared" si="13"/>
        <v>2.4818250000000002</v>
      </c>
      <c r="J70" s="1">
        <f t="shared" si="13"/>
        <v>-3.8873749999999999E-2</v>
      </c>
    </row>
    <row r="71" spans="3:10" x14ac:dyDescent="0.25">
      <c r="C71" s="14" t="s">
        <v>74</v>
      </c>
      <c r="D71" s="1">
        <f t="shared" ref="D71:J71" si="14">AVERAGE(D36:D65)</f>
        <v>0.11848886666666666</v>
      </c>
      <c r="E71" s="1">
        <f t="shared" si="14"/>
        <v>0.14267637931034483</v>
      </c>
      <c r="F71" s="1">
        <f t="shared" si="14"/>
        <v>5.5789666666666653</v>
      </c>
      <c r="G71" s="1">
        <f t="shared" si="14"/>
        <v>0.36097000000000001</v>
      </c>
      <c r="H71" s="1">
        <f t="shared" si="14"/>
        <v>0.39740666666666669</v>
      </c>
      <c r="I71" s="1">
        <f t="shared" si="14"/>
        <v>2.2782666666666667</v>
      </c>
      <c r="J71" s="1">
        <f t="shared" si="14"/>
        <v>-2.7393666666666611E-3</v>
      </c>
    </row>
    <row r="72" spans="3:10" x14ac:dyDescent="0.25">
      <c r="C72" s="14" t="s">
        <v>82</v>
      </c>
      <c r="D72" s="1">
        <f t="shared" ref="D72:J72" si="15">MEDIAN(D36:D65)</f>
        <v>0.121556</v>
      </c>
      <c r="E72" s="1">
        <f t="shared" si="15"/>
        <v>0.144811</v>
      </c>
      <c r="F72" s="1">
        <f t="shared" si="15"/>
        <v>5.5629999999999997</v>
      </c>
      <c r="G72" s="1">
        <f t="shared" si="15"/>
        <v>0.35950000000000004</v>
      </c>
      <c r="H72" s="1">
        <f t="shared" si="15"/>
        <v>0.40254999999999996</v>
      </c>
      <c r="I72" s="1">
        <f t="shared" si="15"/>
        <v>2.1272500000000001</v>
      </c>
      <c r="J72" s="1">
        <f t="shared" si="15"/>
        <v>-5.3631999999999999E-2</v>
      </c>
    </row>
    <row r="73" spans="3:10" x14ac:dyDescent="0.25">
      <c r="C73" s="14" t="s">
        <v>83</v>
      </c>
      <c r="D73" s="1">
        <f t="shared" ref="D73:J73" si="16">MIN(D36:D65)</f>
        <v>6.2815999999999997E-2</v>
      </c>
      <c r="E73" s="1">
        <f t="shared" si="16"/>
        <v>8.5004999999999997E-2</v>
      </c>
      <c r="F73" s="1">
        <f t="shared" si="16"/>
        <v>4.4649999999999999</v>
      </c>
      <c r="G73" s="1">
        <f t="shared" si="16"/>
        <v>0.30499999999999999</v>
      </c>
      <c r="H73" s="1">
        <f t="shared" si="16"/>
        <v>0.22520000000000001</v>
      </c>
      <c r="I73" s="1">
        <f t="shared" si="16"/>
        <v>1.5502</v>
      </c>
      <c r="J73" s="1">
        <f t="shared" si="16"/>
        <v>-0.109148</v>
      </c>
    </row>
    <row r="74" spans="3:10" x14ac:dyDescent="0.25">
      <c r="C74" s="14" t="s">
        <v>84</v>
      </c>
      <c r="D74" s="1">
        <f t="shared" ref="D74:J74" si="17">MAX(D36:D65)</f>
        <v>0.157692</v>
      </c>
      <c r="E74" s="1">
        <f t="shared" si="17"/>
        <v>0.18989700000000001</v>
      </c>
      <c r="F74" s="1">
        <f t="shared" si="17"/>
        <v>6.5579999999999998</v>
      </c>
      <c r="G74" s="1">
        <f t="shared" si="17"/>
        <v>0.44800000000000001</v>
      </c>
      <c r="H74" s="1">
        <f t="shared" si="17"/>
        <v>0.52259999999999995</v>
      </c>
      <c r="I74" s="1">
        <f t="shared" si="17"/>
        <v>4.0622999999999996</v>
      </c>
      <c r="J74" s="1">
        <f t="shared" si="17"/>
        <v>0.87595599999999996</v>
      </c>
    </row>
    <row r="78" spans="3:10" x14ac:dyDescent="0.25">
      <c r="D78" t="str">
        <f>[1]!Boxplot(D66:D66,,,0,0.3)</f>
        <v/>
      </c>
    </row>
    <row r="79" spans="3:10" x14ac:dyDescent="0.25">
      <c r="D79" t="str">
        <f>[1]!Boxplot(D10:D23,,,0,0.3)</f>
        <v/>
      </c>
    </row>
  </sheetData>
  <mergeCells count="64">
    <mergeCell ref="L37:N37"/>
    <mergeCell ref="P37:R37"/>
    <mergeCell ref="U37:W37"/>
    <mergeCell ref="Y37:AA37"/>
    <mergeCell ref="L38:N38"/>
    <mergeCell ref="P38:R38"/>
    <mergeCell ref="U38:W38"/>
    <mergeCell ref="Y38:AA38"/>
    <mergeCell ref="L35:N35"/>
    <mergeCell ref="P35:R35"/>
    <mergeCell ref="U35:W35"/>
    <mergeCell ref="Y35:AA35"/>
    <mergeCell ref="L36:N36"/>
    <mergeCell ref="P36:R36"/>
    <mergeCell ref="U36:W36"/>
    <mergeCell ref="Y36:AA36"/>
    <mergeCell ref="L33:N33"/>
    <mergeCell ref="P33:R33"/>
    <mergeCell ref="U33:W33"/>
    <mergeCell ref="Y33:AA33"/>
    <mergeCell ref="L34:N34"/>
    <mergeCell ref="P34:R34"/>
    <mergeCell ref="U34:W34"/>
    <mergeCell ref="Y34:AA34"/>
    <mergeCell ref="L31:N31"/>
    <mergeCell ref="P31:R31"/>
    <mergeCell ref="U31:W31"/>
    <mergeCell ref="Y31:AA31"/>
    <mergeCell ref="L32:N32"/>
    <mergeCell ref="P32:R32"/>
    <mergeCell ref="U32:W32"/>
    <mergeCell ref="Y32:AA32"/>
    <mergeCell ref="L29:N29"/>
    <mergeCell ref="P29:R29"/>
    <mergeCell ref="U29:W29"/>
    <mergeCell ref="Y29:AA29"/>
    <mergeCell ref="L30:N30"/>
    <mergeCell ref="P30:R30"/>
    <mergeCell ref="U30:W30"/>
    <mergeCell ref="Y30:AA30"/>
    <mergeCell ref="L27:N27"/>
    <mergeCell ref="P27:R27"/>
    <mergeCell ref="U27:W27"/>
    <mergeCell ref="Y27:AA27"/>
    <mergeCell ref="L28:N28"/>
    <mergeCell ref="P28:R28"/>
    <mergeCell ref="U28:W28"/>
    <mergeCell ref="Y28:AA28"/>
    <mergeCell ref="L25:N25"/>
    <mergeCell ref="P25:R25"/>
    <mergeCell ref="U25:W25"/>
    <mergeCell ref="Y25:AA25"/>
    <mergeCell ref="L26:N26"/>
    <mergeCell ref="P26:R26"/>
    <mergeCell ref="U26:W26"/>
    <mergeCell ref="Y26:AA26"/>
    <mergeCell ref="L19:N19"/>
    <mergeCell ref="L21:N21"/>
    <mergeCell ref="L23:R23"/>
    <mergeCell ref="U23:AA23"/>
    <mergeCell ref="L24:N24"/>
    <mergeCell ref="P24:R24"/>
    <mergeCell ref="U24:W24"/>
    <mergeCell ref="Y24:AA2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7"/>
  <sheetViews>
    <sheetView topLeftCell="AE16" zoomScale="120" zoomScaleNormal="120" workbookViewId="0">
      <selection activeCell="AL23" sqref="AL23"/>
    </sheetView>
  </sheetViews>
  <sheetFormatPr defaultColWidth="11.42578125" defaultRowHeight="15" x14ac:dyDescent="0.25"/>
  <cols>
    <col min="1" max="1" width="81.140625" customWidth="1"/>
    <col min="2" max="2" width="5.42578125" customWidth="1"/>
    <col min="3" max="3" width="9" customWidth="1"/>
    <col min="4" max="4" width="8.85546875" customWidth="1"/>
    <col min="5" max="5" width="8.7109375" customWidth="1"/>
    <col min="6" max="6" width="10.85546875" customWidth="1"/>
    <col min="7" max="7" width="12" customWidth="1"/>
    <col min="8" max="9" width="7" customWidth="1"/>
    <col min="10" max="10" width="9" customWidth="1"/>
    <col min="11" max="11" width="9.7109375" customWidth="1"/>
    <col min="12" max="12" width="4.85546875" customWidth="1"/>
    <col min="13" max="13" width="5.85546875" customWidth="1"/>
    <col min="14" max="14" width="7.7109375" customWidth="1"/>
    <col min="15" max="15" width="5.85546875" customWidth="1"/>
    <col min="16" max="16" width="6" customWidth="1"/>
    <col min="17" max="17" width="5.85546875" customWidth="1"/>
    <col min="18" max="18" width="7" customWidth="1"/>
    <col min="19" max="19" width="9" customWidth="1"/>
    <col min="20" max="20" width="9.7109375" customWidth="1"/>
    <col min="21" max="21" width="5.42578125" customWidth="1"/>
    <col min="22" max="22" width="18.42578125" bestFit="1" customWidth="1"/>
    <col min="23" max="24" width="9" customWidth="1"/>
    <col min="25" max="25" width="18.7109375" bestFit="1" customWidth="1"/>
    <col min="26" max="26" width="26.7109375" bestFit="1" customWidth="1"/>
    <col min="27" max="27" width="7" customWidth="1"/>
    <col min="28" max="29" width="7.7109375" customWidth="1"/>
    <col min="30" max="32" width="7" customWidth="1"/>
    <col min="34" max="34" width="10.7109375" customWidth="1"/>
    <col min="35" max="35" width="25.7109375" customWidth="1"/>
    <col min="36" max="36" width="5.28515625" customWidth="1"/>
    <col min="37" max="37" width="10.7109375" customWidth="1"/>
    <col min="38" max="38" width="25.7109375" customWidth="1"/>
    <col min="39" max="39" width="9.140625" customWidth="1"/>
    <col min="41" max="41" width="15.7109375" customWidth="1"/>
    <col min="42" max="42" width="30.7109375" customWidth="1"/>
  </cols>
  <sheetData>
    <row r="1" spans="1:43" ht="15.75" thickBot="1" x14ac:dyDescent="0.3">
      <c r="A1" t="s">
        <v>349</v>
      </c>
      <c r="AI1" s="28" t="s">
        <v>364</v>
      </c>
      <c r="AL1" s="28" t="s">
        <v>365</v>
      </c>
      <c r="AM1" s="28"/>
    </row>
    <row r="2" spans="1:4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N2" s="30"/>
      <c r="AO2" s="31"/>
      <c r="AP2" s="31"/>
      <c r="AQ2" s="32"/>
    </row>
    <row r="3" spans="1:43" x14ac:dyDescent="0.25">
      <c r="A3" t="s">
        <v>52</v>
      </c>
      <c r="B3">
        <v>92</v>
      </c>
      <c r="C3" s="1">
        <v>16.825299999999999</v>
      </c>
      <c r="D3" s="1">
        <v>0.13675399999999999</v>
      </c>
      <c r="E3" s="1">
        <v>0.132276</v>
      </c>
      <c r="F3" s="1">
        <v>12.244</v>
      </c>
      <c r="G3" s="1">
        <v>0.1633</v>
      </c>
      <c r="H3" s="1">
        <v>0.80979999999999996</v>
      </c>
      <c r="I3" s="1">
        <v>1.0714999999999999</v>
      </c>
      <c r="J3" s="1">
        <v>9.9892999999999996E-2</v>
      </c>
      <c r="K3" s="1">
        <v>5.0000000000000004E-6</v>
      </c>
      <c r="L3" s="1">
        <v>0</v>
      </c>
      <c r="M3" s="1">
        <v>0</v>
      </c>
      <c r="N3" s="1">
        <v>-89.188000000000002</v>
      </c>
      <c r="O3" s="1">
        <v>90</v>
      </c>
      <c r="P3" s="1">
        <v>0.81200000000000006</v>
      </c>
      <c r="Q3" s="1">
        <v>90</v>
      </c>
      <c r="R3" s="1">
        <v>90.811999999999998</v>
      </c>
      <c r="S3" s="1">
        <v>1.99986</v>
      </c>
      <c r="T3" s="1">
        <v>-0.99986200000000003</v>
      </c>
      <c r="U3" s="1">
        <v>-0.99999800000000005</v>
      </c>
      <c r="V3" s="1">
        <v>-1545438.7667630001</v>
      </c>
      <c r="W3" s="1">
        <v>0.90070300000000003</v>
      </c>
      <c r="X3" s="1">
        <v>0.83781099999999997</v>
      </c>
      <c r="Y3" s="1">
        <v>47640909309.021896</v>
      </c>
      <c r="Z3" s="1">
        <v>-239352254716999</v>
      </c>
      <c r="AA3" s="1">
        <v>100.2153</v>
      </c>
      <c r="AB3" s="1">
        <v>0.34489999999999998</v>
      </c>
      <c r="AC3" s="1">
        <v>-1.0928</v>
      </c>
      <c r="AD3" s="1">
        <v>1.2562</v>
      </c>
      <c r="AE3" s="1">
        <v>0.46939999999999998</v>
      </c>
      <c r="AF3" s="1"/>
      <c r="AH3" s="29" t="s">
        <v>22</v>
      </c>
      <c r="AI3" t="str">
        <f>[1]!Boxplot(D3:D17,"5NS",1,D19,D20)</f>
        <v/>
      </c>
      <c r="AK3" s="29" t="s">
        <v>22</v>
      </c>
      <c r="AL3" t="str">
        <f>[1]!Boxplot(D25:D34,"5NS",1,D36,D37)</f>
        <v/>
      </c>
      <c r="AN3" s="33"/>
      <c r="AO3" s="34" t="s">
        <v>366</v>
      </c>
      <c r="AP3" s="22" t="str">
        <f>[1]!Boxplot(D3:D17,"5NS",1,D19,D20)</f>
        <v/>
      </c>
      <c r="AQ3" s="35"/>
    </row>
    <row r="4" spans="1:43" x14ac:dyDescent="0.25">
      <c r="A4" t="s">
        <v>53</v>
      </c>
      <c r="B4">
        <v>64</v>
      </c>
      <c r="C4" s="1">
        <v>5.399</v>
      </c>
      <c r="D4" s="1">
        <v>0.10288799999999999</v>
      </c>
      <c r="E4" s="1">
        <v>9.3254000000000004E-2</v>
      </c>
      <c r="F4" s="1">
        <v>17.818000000000001</v>
      </c>
      <c r="G4" s="1">
        <v>0.11219999999999999</v>
      </c>
      <c r="H4" s="1">
        <v>0.83079999999999998</v>
      </c>
      <c r="I4" s="1">
        <v>1.0913999999999999</v>
      </c>
      <c r="J4" s="1">
        <v>0.23982999999999999</v>
      </c>
      <c r="K4" s="1">
        <v>-3.6999999999999998E-5</v>
      </c>
      <c r="L4" s="1">
        <v>0</v>
      </c>
      <c r="M4" s="1">
        <v>0</v>
      </c>
      <c r="N4" s="1">
        <v>89.995999999999995</v>
      </c>
      <c r="O4" s="1">
        <v>90</v>
      </c>
      <c r="P4" s="1">
        <v>-4.0000000000000001E-3</v>
      </c>
      <c r="Q4" s="1">
        <v>90</v>
      </c>
      <c r="R4" s="1">
        <v>89.995999999999995</v>
      </c>
      <c r="S4" s="1">
        <v>1.999538</v>
      </c>
      <c r="T4" s="1">
        <v>-0.99953800000000004</v>
      </c>
      <c r="U4" s="1">
        <v>-1</v>
      </c>
      <c r="V4" s="1">
        <v>51916575.404905997</v>
      </c>
      <c r="W4" s="1">
        <v>0.88638399999999995</v>
      </c>
      <c r="X4" s="1">
        <v>5.0270450000000002</v>
      </c>
      <c r="Y4" s="1">
        <v>-732870479.82270002</v>
      </c>
      <c r="Z4" s="1">
        <v>4.6860370486110496E+16</v>
      </c>
      <c r="AA4" s="1">
        <v>17.3858</v>
      </c>
      <c r="AB4" s="1">
        <v>-0.64570000000000005</v>
      </c>
      <c r="AC4" s="1">
        <v>-0.50919999999999999</v>
      </c>
      <c r="AD4" s="1">
        <v>1.5349999999999999</v>
      </c>
      <c r="AE4" s="1">
        <v>0.42699999999999999</v>
      </c>
      <c r="AF4" s="1"/>
      <c r="AH4" s="29"/>
      <c r="AI4" t="str">
        <f>[1]!scaleline("b",50,,ROUND(D19,3),,ROUND(D20,3),25,5,1,,,ROUND((D18-D19)/(D20-D19)*50,3),ROUND(D18,3))</f>
        <v/>
      </c>
      <c r="AK4" s="29"/>
      <c r="AL4" t="str">
        <f>[1]!scaleline("b",50,,ROUND(D36,3),,ROUND(D37,3),25,5,1,,,ROUND((D35-D36)/(D37-D36)*50,3),ROUND(D35,3))</f>
        <v/>
      </c>
      <c r="AN4" s="33"/>
      <c r="AO4" s="34" t="s">
        <v>367</v>
      </c>
      <c r="AP4" s="22" t="str">
        <f>[1]!Boxplot(D25:D34,"5NS",1,D19,D20)</f>
        <v/>
      </c>
      <c r="AQ4" s="35"/>
    </row>
    <row r="5" spans="1:43" x14ac:dyDescent="0.25">
      <c r="A5" t="s">
        <v>54</v>
      </c>
      <c r="B5">
        <v>91</v>
      </c>
      <c r="C5" s="1">
        <v>23.438800000000001</v>
      </c>
      <c r="D5" s="1">
        <v>0.21179100000000001</v>
      </c>
      <c r="E5" s="1">
        <v>0.18426899999999999</v>
      </c>
      <c r="F5" s="1">
        <v>18.356000000000002</v>
      </c>
      <c r="G5" s="1">
        <v>0.109</v>
      </c>
      <c r="H5" s="1">
        <v>1.6912</v>
      </c>
      <c r="I5" s="1">
        <v>0.48230000000000001</v>
      </c>
      <c r="J5" s="1">
        <v>0.21226</v>
      </c>
      <c r="K5" s="1">
        <v>4.6999999999999997E-5</v>
      </c>
      <c r="L5" s="1">
        <v>0</v>
      </c>
      <c r="M5" s="1">
        <v>0</v>
      </c>
      <c r="N5" s="1">
        <v>-89.986999999999995</v>
      </c>
      <c r="O5" s="1">
        <v>90</v>
      </c>
      <c r="P5" s="1">
        <v>1.2999999999999999E-2</v>
      </c>
      <c r="Q5" s="1">
        <v>90</v>
      </c>
      <c r="R5" s="1">
        <v>90.013000000000005</v>
      </c>
      <c r="S5" s="1">
        <v>1.9993300000000001</v>
      </c>
      <c r="T5" s="1">
        <v>-0.99933099999999997</v>
      </c>
      <c r="U5" s="1">
        <v>-1</v>
      </c>
      <c r="V5" s="1">
        <v>-26127510.614337001</v>
      </c>
      <c r="W5" s="1">
        <v>0.905667</v>
      </c>
      <c r="X5" s="1">
        <v>0.61254399999999998</v>
      </c>
      <c r="Y5" s="1">
        <v>445532761.76700002</v>
      </c>
      <c r="Z5" s="1">
        <v>-1.51517049892293E+16</v>
      </c>
      <c r="AA5" s="1">
        <v>22.195499999999999</v>
      </c>
      <c r="AB5" s="1">
        <v>-0.2732</v>
      </c>
      <c r="AC5" s="1">
        <v>-1.2773000000000001</v>
      </c>
      <c r="AD5" s="1">
        <v>2.2227999999999999</v>
      </c>
      <c r="AE5" s="1">
        <v>0.23200000000000001</v>
      </c>
      <c r="AF5" s="1"/>
      <c r="AH5" s="29"/>
      <c r="AK5" s="29"/>
      <c r="AN5" s="33"/>
      <c r="AO5" s="22"/>
      <c r="AP5" s="22" t="str">
        <f>[1]!scaleline("b",50,,ROUND(D19,3),,ROUND(D20,3),25,5,1)</f>
        <v/>
      </c>
      <c r="AQ5" s="35"/>
    </row>
    <row r="6" spans="1:43" x14ac:dyDescent="0.25">
      <c r="A6" t="s">
        <v>55</v>
      </c>
      <c r="B6">
        <v>81</v>
      </c>
      <c r="C6" s="1">
        <v>10.268700000000001</v>
      </c>
      <c r="D6" s="1">
        <v>9.1941999999999996E-2</v>
      </c>
      <c r="E6" s="1">
        <v>7.4902999999999997E-2</v>
      </c>
      <c r="F6" s="1">
        <v>17.219000000000001</v>
      </c>
      <c r="G6" s="1">
        <v>0.1162</v>
      </c>
      <c r="H6" s="1">
        <v>0.64490000000000003</v>
      </c>
      <c r="I6" s="1">
        <v>1.4346000000000001</v>
      </c>
      <c r="J6" s="1">
        <v>0.23046700000000001</v>
      </c>
      <c r="K6" s="1">
        <v>5.3000000000000001E-5</v>
      </c>
      <c r="L6" s="1">
        <v>0</v>
      </c>
      <c r="M6" s="1">
        <v>0</v>
      </c>
      <c r="N6" s="1">
        <v>-89.995999999999995</v>
      </c>
      <c r="O6" s="1">
        <v>90</v>
      </c>
      <c r="P6" s="1">
        <v>4.0000000000000001E-3</v>
      </c>
      <c r="Q6" s="1">
        <v>90</v>
      </c>
      <c r="R6" s="1">
        <v>90.004000000000005</v>
      </c>
      <c r="S6" s="1">
        <v>1.9993069999999999</v>
      </c>
      <c r="T6" s="1">
        <v>-0.99930699999999995</v>
      </c>
      <c r="U6" s="1">
        <v>-1</v>
      </c>
      <c r="V6" s="1">
        <v>-56442599.473186001</v>
      </c>
      <c r="W6" s="1">
        <v>0.65276199999999995</v>
      </c>
      <c r="X6" s="1">
        <v>6.4470510000000001</v>
      </c>
      <c r="Y6" s="1">
        <v>352632875.97670001</v>
      </c>
      <c r="Z6" s="1">
        <v>-5.9978587374026096E+16</v>
      </c>
      <c r="AA6" s="1">
        <v>18.827000000000002</v>
      </c>
      <c r="AB6" s="1">
        <v>-0.19819999999999999</v>
      </c>
      <c r="AC6" s="1">
        <v>-0.95489999999999997</v>
      </c>
      <c r="AD6" s="1">
        <v>1.3293999999999999</v>
      </c>
      <c r="AE6" s="1">
        <v>0.51990000000000003</v>
      </c>
      <c r="AF6" s="1"/>
      <c r="AH6" s="29" t="s">
        <v>23</v>
      </c>
      <c r="AI6" t="str">
        <f>[1]!Boxplot(F3:F17,"5NS",1,F19,F20)</f>
        <v/>
      </c>
      <c r="AK6" s="29" t="s">
        <v>23</v>
      </c>
      <c r="AL6" t="str">
        <f>[1]!Boxplot(F25:F34,"5NS",1,F36,F37)</f>
        <v/>
      </c>
      <c r="AN6" s="33"/>
      <c r="AO6" s="22"/>
      <c r="AP6" s="22"/>
      <c r="AQ6" s="35"/>
    </row>
    <row r="7" spans="1:43" x14ac:dyDescent="0.25">
      <c r="A7" t="s">
        <v>56</v>
      </c>
      <c r="B7">
        <v>80</v>
      </c>
      <c r="C7" s="1">
        <v>7.1525999999999996</v>
      </c>
      <c r="D7" s="1">
        <v>6.4149999999999999E-2</v>
      </c>
      <c r="E7" s="1">
        <v>6.0859000000000003E-2</v>
      </c>
      <c r="F7" s="1">
        <v>16.7</v>
      </c>
      <c r="G7" s="1">
        <v>0.1198</v>
      </c>
      <c r="H7" s="1">
        <v>0.50819999999999999</v>
      </c>
      <c r="I7" s="1">
        <v>1.8480000000000001</v>
      </c>
      <c r="J7" s="1">
        <v>0.24205599999999999</v>
      </c>
      <c r="K7" s="1">
        <v>-7.8999999999999996E-5</v>
      </c>
      <c r="L7" s="1">
        <v>0</v>
      </c>
      <c r="M7" s="1">
        <v>0</v>
      </c>
      <c r="N7" s="1">
        <v>90.001999999999995</v>
      </c>
      <c r="O7" s="1">
        <v>90</v>
      </c>
      <c r="P7" s="1">
        <v>2E-3</v>
      </c>
      <c r="Q7" s="1">
        <v>90</v>
      </c>
      <c r="R7" s="1">
        <v>90.001999999999995</v>
      </c>
      <c r="S7" s="1">
        <v>1.9990250000000001</v>
      </c>
      <c r="T7" s="1">
        <v>-0.99902500000000005</v>
      </c>
      <c r="U7" s="1">
        <v>-1</v>
      </c>
      <c r="V7" s="1">
        <v>116359809.58993299</v>
      </c>
      <c r="W7" s="1">
        <v>0.82515099999999997</v>
      </c>
      <c r="X7" s="1">
        <v>10.845243</v>
      </c>
      <c r="Y7" s="1">
        <v>-161411664.73069999</v>
      </c>
      <c r="Z7" s="1">
        <v>2.3108691294033901E+17</v>
      </c>
      <c r="AA7" s="1">
        <v>17.067499999999999</v>
      </c>
      <c r="AB7" s="1">
        <v>-2.2685</v>
      </c>
      <c r="AC7" s="1">
        <v>4.6856999999999998</v>
      </c>
      <c r="AD7" s="1">
        <v>1.1621999999999999</v>
      </c>
      <c r="AE7" s="1">
        <v>0.62090000000000001</v>
      </c>
      <c r="AF7" s="1"/>
      <c r="AH7" s="29"/>
      <c r="AI7" t="str">
        <f>[1]!scaleline("b",50,,ROUND(F19,3),,ROUND(F20,3),25,5,1,,,ROUND((F18-F19)/(F20-F19)*50,3),ROUND(F18,3))</f>
        <v/>
      </c>
      <c r="AK7" s="29"/>
      <c r="AL7" t="str">
        <f>[1]!scaleline("b",50,,ROUND(F36,3),,ROUND(F37,3),25,5,1,,,ROUND((F35-F36)/(F37-F36)*50,3),ROUND(F35,3))</f>
        <v/>
      </c>
      <c r="AN7" s="33"/>
      <c r="AO7" s="34" t="s">
        <v>368</v>
      </c>
      <c r="AP7" s="22" t="str">
        <f>[1]!Boxplot(F3:F17,"5NS",1,MIN(F19,F36),MAX(F20,F37))</f>
        <v/>
      </c>
      <c r="AQ7" s="35"/>
    </row>
    <row r="8" spans="1:43" x14ac:dyDescent="0.25">
      <c r="A8" t="s">
        <v>57</v>
      </c>
      <c r="B8">
        <v>76</v>
      </c>
      <c r="C8" s="1">
        <v>4.0064000000000002</v>
      </c>
      <c r="D8" s="1">
        <v>3.9349000000000002E-2</v>
      </c>
      <c r="E8" s="1">
        <v>3.4089000000000001E-2</v>
      </c>
      <c r="F8" s="1">
        <v>21.306000000000001</v>
      </c>
      <c r="G8" s="1">
        <v>9.3899999999999997E-2</v>
      </c>
      <c r="H8" s="1">
        <v>0.36320000000000002</v>
      </c>
      <c r="I8" s="1">
        <v>2.6598000000000002</v>
      </c>
      <c r="J8" s="1">
        <v>0.18926200000000001</v>
      </c>
      <c r="K8" s="1">
        <v>-3.8000000000000002E-5</v>
      </c>
      <c r="L8" s="1">
        <v>0</v>
      </c>
      <c r="M8" s="1">
        <v>0</v>
      </c>
      <c r="N8" s="1">
        <v>-89.994</v>
      </c>
      <c r="O8" s="1">
        <v>90</v>
      </c>
      <c r="P8" s="1">
        <v>6.0000000000000001E-3</v>
      </c>
      <c r="Q8" s="1">
        <v>90</v>
      </c>
      <c r="R8" s="1">
        <v>90.006</v>
      </c>
      <c r="S8" s="1">
        <v>1.999398</v>
      </c>
      <c r="T8" s="1">
        <v>-0.99939800000000001</v>
      </c>
      <c r="U8" s="1">
        <v>-1</v>
      </c>
      <c r="V8" s="1">
        <v>41942562.563203998</v>
      </c>
      <c r="W8" s="1">
        <v>0.44164799999999999</v>
      </c>
      <c r="X8" s="1">
        <v>13.516848</v>
      </c>
      <c r="Y8" s="1">
        <v>-692238932.05620003</v>
      </c>
      <c r="Z8" s="1">
        <v>4.91113841942848E+16</v>
      </c>
      <c r="AA8" s="1">
        <v>27.917200000000001</v>
      </c>
      <c r="AB8" s="1">
        <v>-5.8999999999999999E-3</v>
      </c>
      <c r="AC8" s="1">
        <v>-0.93710000000000004</v>
      </c>
      <c r="AD8" s="1">
        <v>1.1096999999999999</v>
      </c>
      <c r="AE8" s="1">
        <v>0.71340000000000003</v>
      </c>
      <c r="AF8" s="1"/>
      <c r="AH8" s="29"/>
      <c r="AK8" s="29"/>
      <c r="AN8" s="33"/>
      <c r="AO8" s="34" t="s">
        <v>369</v>
      </c>
      <c r="AP8" s="22" t="str">
        <f>[1]!Boxplot(F25:F34,"5NS",1,MIN(F19,F36),MAX(F20,F37))</f>
        <v/>
      </c>
      <c r="AQ8" s="35"/>
    </row>
    <row r="9" spans="1:43" x14ac:dyDescent="0.25">
      <c r="A9" t="s">
        <v>58</v>
      </c>
      <c r="B9">
        <v>71</v>
      </c>
      <c r="C9" s="1">
        <v>22.664200000000001</v>
      </c>
      <c r="D9" s="1">
        <v>0.227996</v>
      </c>
      <c r="E9" s="1">
        <v>0.246503</v>
      </c>
      <c r="F9" s="1">
        <v>10.753</v>
      </c>
      <c r="G9" s="1">
        <v>0.186</v>
      </c>
      <c r="H9" s="1">
        <v>1.3252999999999999</v>
      </c>
      <c r="I9" s="1">
        <v>0.56859999999999999</v>
      </c>
      <c r="J9" s="1">
        <v>0.37211499999999997</v>
      </c>
      <c r="K9" s="1">
        <v>1.1529999999999999E-3</v>
      </c>
      <c r="L9" s="1">
        <v>0</v>
      </c>
      <c r="M9" s="1">
        <v>0</v>
      </c>
      <c r="N9" s="1">
        <v>90.001999999999995</v>
      </c>
      <c r="O9" s="1">
        <v>90</v>
      </c>
      <c r="P9" s="1">
        <v>2E-3</v>
      </c>
      <c r="Q9" s="1">
        <v>90</v>
      </c>
      <c r="R9" s="1">
        <v>90.001999999999995</v>
      </c>
      <c r="S9" s="1">
        <v>1.990734</v>
      </c>
      <c r="T9" s="1">
        <v>-0.990734</v>
      </c>
      <c r="U9" s="1">
        <v>-1</v>
      </c>
      <c r="V9" s="1">
        <v>47065328.655263998</v>
      </c>
      <c r="W9" s="1">
        <v>0.31928699999999999</v>
      </c>
      <c r="X9" s="1">
        <v>0.36681799999999998</v>
      </c>
      <c r="Y9" s="1">
        <v>752347.48990000004</v>
      </c>
      <c r="Z9" s="1">
        <v>1.59973474123E+16</v>
      </c>
      <c r="AA9" s="1">
        <v>7.2218</v>
      </c>
      <c r="AB9" s="1">
        <v>0.22559999999999999</v>
      </c>
      <c r="AC9" s="1">
        <v>-0.21390000000000001</v>
      </c>
      <c r="AD9" s="1">
        <v>1.506</v>
      </c>
      <c r="AE9" s="1">
        <v>0.29199999999999998</v>
      </c>
      <c r="AF9" s="1"/>
      <c r="AH9" s="29" t="s">
        <v>103</v>
      </c>
      <c r="AI9" t="str">
        <f>[1]!Boxplot(G3:G17,"5NS",1,G19,G20)</f>
        <v/>
      </c>
      <c r="AK9" s="29" t="s">
        <v>103</v>
      </c>
      <c r="AL9" t="str">
        <f>[1]!Boxplot(G25:G34,"5NS",1,G36,G37)</f>
        <v/>
      </c>
      <c r="AN9" s="33"/>
      <c r="AO9" s="22"/>
      <c r="AP9" s="22" t="str">
        <f>[1]!scaleline("b",50,,ROUND(MIN(D19,D36),3),,ROUND(MAX(D20,D37),3),25,5,1)</f>
        <v/>
      </c>
      <c r="AQ9" s="35"/>
    </row>
    <row r="10" spans="1:43" x14ac:dyDescent="0.25">
      <c r="A10" t="s">
        <v>59</v>
      </c>
      <c r="B10">
        <v>69</v>
      </c>
      <c r="C10" s="1">
        <v>14.464499999999999</v>
      </c>
      <c r="D10" s="1">
        <v>0.185803</v>
      </c>
      <c r="E10" s="1">
        <v>0.17172399999999999</v>
      </c>
      <c r="F10" s="1">
        <v>10.412000000000001</v>
      </c>
      <c r="G10" s="1">
        <v>0.19209999999999999</v>
      </c>
      <c r="H10" s="1">
        <v>0.89400000000000002</v>
      </c>
      <c r="I10" s="1">
        <v>0.92649999999999999</v>
      </c>
      <c r="J10" s="1">
        <v>0.34621099999999999</v>
      </c>
      <c r="K10" s="1">
        <v>4.3999999999999999E-5</v>
      </c>
      <c r="L10" s="1">
        <v>0</v>
      </c>
      <c r="M10" s="1">
        <v>0</v>
      </c>
      <c r="N10" s="1">
        <v>-89.977000000000004</v>
      </c>
      <c r="O10" s="1">
        <v>90</v>
      </c>
      <c r="P10" s="1">
        <v>2.3E-2</v>
      </c>
      <c r="Q10" s="1">
        <v>90</v>
      </c>
      <c r="R10" s="1">
        <v>90.022999999999996</v>
      </c>
      <c r="S10" s="1">
        <v>1.999614</v>
      </c>
      <c r="T10" s="1">
        <v>-0.99961500000000003</v>
      </c>
      <c r="U10" s="1">
        <v>-1</v>
      </c>
      <c r="V10" s="1">
        <v>-22194329.263785001</v>
      </c>
      <c r="W10" s="1">
        <v>0.86685299999999998</v>
      </c>
      <c r="X10" s="1">
        <v>0.38420700000000002</v>
      </c>
      <c r="Y10" s="1">
        <v>505195631.16259998</v>
      </c>
      <c r="Z10" s="1">
        <v>-4109625556111270</v>
      </c>
      <c r="AA10" s="1">
        <v>8.3429000000000002</v>
      </c>
      <c r="AB10" s="1">
        <v>-0.45369999999999999</v>
      </c>
      <c r="AC10" s="1">
        <v>-0.97519999999999996</v>
      </c>
      <c r="AD10" s="1">
        <v>1.2171000000000001</v>
      </c>
      <c r="AE10" s="1">
        <v>0.43740000000000001</v>
      </c>
      <c r="AF10" s="1"/>
      <c r="AH10" s="29"/>
      <c r="AI10" t="str">
        <f>[1]!scaleline("b",50,,ROUND(G19,3),,ROUND(G20,3),25,5,1,,,ROUND((G18-G19)/(G20-G19)*50,3),ROUND(G18,3))</f>
        <v/>
      </c>
      <c r="AK10" s="29"/>
      <c r="AL10" t="str">
        <f>[1]!scaleline("b",50,,ROUND(G36,3),,ROUND(G37,3),25,5,1,,,ROUND((G35-G36)/(G37-G36)*50,3),ROUND(G35,3))</f>
        <v/>
      </c>
      <c r="AN10" s="33"/>
      <c r="AO10" s="22"/>
      <c r="AP10" s="22"/>
      <c r="AQ10" s="35"/>
    </row>
    <row r="11" spans="1:43" x14ac:dyDescent="0.25">
      <c r="A11" t="s">
        <v>60</v>
      </c>
      <c r="B11">
        <v>87</v>
      </c>
      <c r="C11" s="1">
        <v>44.443100000000001</v>
      </c>
      <c r="D11" s="1">
        <v>0.28599000000000002</v>
      </c>
      <c r="E11" s="1">
        <v>0.26084499999999999</v>
      </c>
      <c r="F11" s="1">
        <v>12.295999999999999</v>
      </c>
      <c r="G11" s="1">
        <v>0.16270000000000001</v>
      </c>
      <c r="H11" s="1">
        <v>1.6035999999999999</v>
      </c>
      <c r="I11" s="1">
        <v>0.46089999999999998</v>
      </c>
      <c r="J11" s="1">
        <v>0.32660299999999998</v>
      </c>
      <c r="K11" s="1">
        <v>1.5799999999999999E-4</v>
      </c>
      <c r="L11" s="1">
        <v>0</v>
      </c>
      <c r="M11" s="1">
        <v>0</v>
      </c>
      <c r="N11" s="1">
        <v>90.001000000000005</v>
      </c>
      <c r="O11" s="1">
        <v>90</v>
      </c>
      <c r="P11" s="1">
        <v>1E-3</v>
      </c>
      <c r="Q11" s="1">
        <v>90</v>
      </c>
      <c r="R11" s="1">
        <v>90.001000000000005</v>
      </c>
      <c r="S11" s="1">
        <v>1.99855</v>
      </c>
      <c r="T11" s="1">
        <v>-0.99855000000000005</v>
      </c>
      <c r="U11" s="1">
        <v>-1</v>
      </c>
      <c r="V11" s="1">
        <v>23913322.014752001</v>
      </c>
      <c r="W11" s="1">
        <v>0.67395400000000005</v>
      </c>
      <c r="X11" s="1">
        <v>0.21143000000000001</v>
      </c>
      <c r="Y11" s="1">
        <v>40088166.7126</v>
      </c>
      <c r="Z11" s="1">
        <v>5360914145786140</v>
      </c>
      <c r="AA11" s="1">
        <v>9.3747000000000007</v>
      </c>
      <c r="AB11" s="1">
        <v>4.2500000000000003E-2</v>
      </c>
      <c r="AC11" s="1">
        <v>-0.64929999999999999</v>
      </c>
      <c r="AD11" s="1">
        <v>1.7715000000000001</v>
      </c>
      <c r="AE11" s="1">
        <v>0.2392</v>
      </c>
      <c r="AF11" s="1"/>
      <c r="AH11" s="29"/>
      <c r="AK11" s="29"/>
      <c r="AN11" s="33"/>
      <c r="AO11" s="34" t="s">
        <v>370</v>
      </c>
      <c r="AP11" s="22" t="str">
        <f>[1]!Boxplot(G3:G17,"5NS",1,MIN(G19,G36),MAX(G20,G37))</f>
        <v/>
      </c>
      <c r="AQ11" s="35"/>
    </row>
    <row r="12" spans="1:43" x14ac:dyDescent="0.25">
      <c r="A12" t="s">
        <v>61</v>
      </c>
      <c r="B12">
        <v>84</v>
      </c>
      <c r="C12" s="1">
        <v>42.190800000000003</v>
      </c>
      <c r="D12" s="1">
        <v>0.26612799999999998</v>
      </c>
      <c r="E12" s="1">
        <v>0.26567000000000002</v>
      </c>
      <c r="F12" s="1">
        <v>7.3810000000000002</v>
      </c>
      <c r="G12" s="1">
        <v>0.27100000000000002</v>
      </c>
      <c r="H12" s="1">
        <v>0.98050000000000004</v>
      </c>
      <c r="I12" s="1">
        <v>0.74890000000000001</v>
      </c>
      <c r="J12" s="1">
        <v>0.54092700000000005</v>
      </c>
      <c r="K12" s="1">
        <v>1.9799999999999999E-4</v>
      </c>
      <c r="L12" s="1">
        <v>0</v>
      </c>
      <c r="M12" s="1">
        <v>0</v>
      </c>
      <c r="N12" s="1">
        <v>-89.995000000000005</v>
      </c>
      <c r="O12" s="1">
        <v>90</v>
      </c>
      <c r="P12" s="1">
        <v>5.0000000000000001E-3</v>
      </c>
      <c r="Q12" s="1">
        <v>90</v>
      </c>
      <c r="R12" s="1">
        <v>90.004999999999995</v>
      </c>
      <c r="S12" s="1">
        <v>1.9988999999999999</v>
      </c>
      <c r="T12" s="1">
        <v>-0.99890000000000001</v>
      </c>
      <c r="U12" s="1">
        <v>-1</v>
      </c>
      <c r="V12" s="1">
        <v>-57724489.123517998</v>
      </c>
      <c r="W12" s="1">
        <v>0.71204100000000004</v>
      </c>
      <c r="X12" s="1">
        <v>5.4766000000000002E-2</v>
      </c>
      <c r="Y12" s="1">
        <v>25385113.708799999</v>
      </c>
      <c r="Z12" s="1">
        <v>-1.13878721008541E+16</v>
      </c>
      <c r="AA12" s="1">
        <v>3.4176000000000002</v>
      </c>
      <c r="AB12" s="1">
        <v>-4.0899999999999999E-2</v>
      </c>
      <c r="AC12" s="1">
        <v>-0.97629999999999995</v>
      </c>
      <c r="AD12" s="1">
        <v>1.0731999999999999</v>
      </c>
      <c r="AE12" s="1">
        <v>0.38979999999999998</v>
      </c>
      <c r="AF12" s="1"/>
      <c r="AH12" s="29" t="s">
        <v>86</v>
      </c>
      <c r="AI12" t="str">
        <f>[1]!Boxplot(H3:H17,"5NS",1,H19,H20)</f>
        <v/>
      </c>
      <c r="AK12" s="29" t="s">
        <v>86</v>
      </c>
      <c r="AL12" t="str">
        <f>[1]!Boxplot(H25:H34,"5NS",1,H36,H37)</f>
        <v/>
      </c>
      <c r="AN12" s="33"/>
      <c r="AO12" s="34" t="s">
        <v>371</v>
      </c>
      <c r="AP12" s="22" t="str">
        <f>[1]!Boxplot(G25:G34,"5NS",1,MIN(G19,G36),MAX(G20,G37))</f>
        <v/>
      </c>
      <c r="AQ12" s="35"/>
    </row>
    <row r="13" spans="1:43" x14ac:dyDescent="0.25">
      <c r="A13" t="s">
        <v>62</v>
      </c>
      <c r="B13">
        <v>88</v>
      </c>
      <c r="C13" s="1">
        <v>25.172999999999998</v>
      </c>
      <c r="D13" s="1">
        <v>0.178171</v>
      </c>
      <c r="E13" s="1">
        <v>0.14774499999999999</v>
      </c>
      <c r="F13" s="1">
        <v>18.995999999999999</v>
      </c>
      <c r="G13" s="1">
        <v>0.1053</v>
      </c>
      <c r="H13" s="1">
        <v>1.4033</v>
      </c>
      <c r="I13" s="1">
        <v>0.60729999999999995</v>
      </c>
      <c r="J13" s="1">
        <v>0.21062700000000001</v>
      </c>
      <c r="K13" s="1">
        <v>2.2900000000000001E-4</v>
      </c>
      <c r="L13" s="1">
        <v>0</v>
      </c>
      <c r="M13" s="1">
        <v>0</v>
      </c>
      <c r="N13" s="1">
        <v>-89.995999999999995</v>
      </c>
      <c r="O13" s="1">
        <v>90</v>
      </c>
      <c r="P13" s="1">
        <v>4.0000000000000001E-3</v>
      </c>
      <c r="Q13" s="1">
        <v>90</v>
      </c>
      <c r="R13" s="1">
        <v>90.004000000000005</v>
      </c>
      <c r="S13" s="1">
        <v>1.996747</v>
      </c>
      <c r="T13" s="1">
        <v>-0.99674700000000005</v>
      </c>
      <c r="U13" s="1">
        <v>-1</v>
      </c>
      <c r="V13" s="1">
        <v>-40258144.035834</v>
      </c>
      <c r="W13" s="1">
        <v>0.55286299999999999</v>
      </c>
      <c r="X13" s="1">
        <v>0.58496800000000004</v>
      </c>
      <c r="Y13" s="1">
        <v>19131567.741599999</v>
      </c>
      <c r="Z13" s="1">
        <v>-3.65324388969604E+16</v>
      </c>
      <c r="AA13" s="1">
        <v>22.540900000000001</v>
      </c>
      <c r="AB13" s="1">
        <v>0.1056</v>
      </c>
      <c r="AC13" s="1">
        <v>-0.46160000000000001</v>
      </c>
      <c r="AD13" s="1">
        <v>2.0598000000000001</v>
      </c>
      <c r="AE13" s="1">
        <v>0.27489999999999998</v>
      </c>
      <c r="AF13" s="1"/>
      <c r="AH13" s="29"/>
      <c r="AI13" t="str">
        <f>[1]!scaleline("b",50,,ROUND(H19,3),,ROUND(H20,3),25,5,1,,,ROUND((H18-H19)/(H20-H19)*50,3),ROUND(H18,3))</f>
        <v/>
      </c>
      <c r="AK13" s="29"/>
      <c r="AL13" t="str">
        <f>[1]!scaleline("b",50,,ROUND(H36,3),,ROUND(H37,3),25,5,1,,,ROUND((H35-H36)/(H37-H36)*50,3),ROUND(H35,3))</f>
        <v/>
      </c>
      <c r="AN13" s="33"/>
      <c r="AO13" s="22"/>
      <c r="AP13" s="22" t="str">
        <f>[1]!scaleline("b",50,,ROUND(MIN(G19,G36),3),,ROUND(MAX(G20,G37),3),25,5,1)</f>
        <v/>
      </c>
      <c r="AQ13" s="35"/>
    </row>
    <row r="14" spans="1:43" x14ac:dyDescent="0.25">
      <c r="A14" t="s">
        <v>63</v>
      </c>
      <c r="B14">
        <v>71</v>
      </c>
      <c r="C14" s="1">
        <v>9.5713000000000008</v>
      </c>
      <c r="D14" s="1">
        <v>0.12729399999999999</v>
      </c>
      <c r="E14" s="1">
        <v>0.104101</v>
      </c>
      <c r="F14" s="1">
        <v>13.826000000000001</v>
      </c>
      <c r="G14" s="1">
        <v>0.1447</v>
      </c>
      <c r="H14" s="1">
        <v>0.71960000000000002</v>
      </c>
      <c r="I14" s="1">
        <v>1.2448999999999999</v>
      </c>
      <c r="J14" s="1">
        <v>0.32686500000000002</v>
      </c>
      <c r="K14" s="1">
        <v>-3.6999999999999998E-5</v>
      </c>
      <c r="L14" s="1">
        <v>0</v>
      </c>
      <c r="M14" s="1">
        <v>0</v>
      </c>
      <c r="N14" s="1">
        <v>89.995000000000005</v>
      </c>
      <c r="O14" s="1">
        <v>90</v>
      </c>
      <c r="P14" s="1">
        <v>-5.0000000000000001E-3</v>
      </c>
      <c r="Q14" s="1">
        <v>90</v>
      </c>
      <c r="R14" s="1">
        <v>89.995000000000005</v>
      </c>
      <c r="S14" s="1">
        <v>1.999657</v>
      </c>
      <c r="T14" s="1">
        <v>-0.99965700000000002</v>
      </c>
      <c r="U14" s="1">
        <v>-1</v>
      </c>
      <c r="V14" s="1">
        <v>57298882.231928997</v>
      </c>
      <c r="W14" s="1">
        <v>0.91113900000000003</v>
      </c>
      <c r="X14" s="1">
        <v>3.0647890000000002</v>
      </c>
      <c r="Y14" s="1">
        <v>-714595446.94330001</v>
      </c>
      <c r="Z14" s="1">
        <v>3.07295535513528E+16</v>
      </c>
      <c r="AA14" s="1">
        <v>9.3597000000000001</v>
      </c>
      <c r="AB14" s="1">
        <v>-0.87119999999999997</v>
      </c>
      <c r="AC14" s="1">
        <v>-0.49919999999999998</v>
      </c>
      <c r="AD14" s="1">
        <v>1.2584</v>
      </c>
      <c r="AE14" s="1">
        <v>0.50539999999999996</v>
      </c>
      <c r="AF14" s="1"/>
      <c r="AH14" s="29"/>
      <c r="AK14" s="29"/>
      <c r="AN14" s="33"/>
      <c r="AO14" s="22"/>
      <c r="AP14" s="22"/>
      <c r="AQ14" s="35"/>
    </row>
    <row r="15" spans="1:43" x14ac:dyDescent="0.25">
      <c r="A15" t="s">
        <v>64</v>
      </c>
      <c r="B15">
        <v>81</v>
      </c>
      <c r="C15" s="1">
        <v>7.5197000000000003</v>
      </c>
      <c r="D15" s="1">
        <v>5.1276000000000002E-2</v>
      </c>
      <c r="E15" s="1">
        <v>5.4851999999999998E-2</v>
      </c>
      <c r="F15" s="1">
        <v>18.11</v>
      </c>
      <c r="G15" s="1">
        <v>0.1104</v>
      </c>
      <c r="H15" s="1">
        <v>0.49669999999999997</v>
      </c>
      <c r="I15" s="1">
        <v>1.9029</v>
      </c>
      <c r="J15" s="1">
        <v>0.18454699999999999</v>
      </c>
      <c r="K15" s="1">
        <v>1.8E-5</v>
      </c>
      <c r="L15" s="1">
        <v>0</v>
      </c>
      <c r="M15" s="1">
        <v>0</v>
      </c>
      <c r="N15" s="1">
        <v>-89.957999999999998</v>
      </c>
      <c r="O15" s="1">
        <v>90</v>
      </c>
      <c r="P15" s="1">
        <v>4.2000000000000003E-2</v>
      </c>
      <c r="Q15" s="1">
        <v>90</v>
      </c>
      <c r="R15" s="1">
        <v>90.042000000000002</v>
      </c>
      <c r="S15" s="1">
        <v>1.9997</v>
      </c>
      <c r="T15" s="1">
        <v>-0.99970000000000003</v>
      </c>
      <c r="U15" s="1">
        <v>-1</v>
      </c>
      <c r="V15" s="1">
        <v>-15162359.414813001</v>
      </c>
      <c r="W15" s="1">
        <v>0.86285599999999996</v>
      </c>
      <c r="X15" s="1">
        <v>4.6991829999999997</v>
      </c>
      <c r="Y15" s="1">
        <v>2933638217.3944001</v>
      </c>
      <c r="Z15" s="1">
        <v>-6750278399503110</v>
      </c>
      <c r="AA15" s="1">
        <v>29.362200000000001</v>
      </c>
      <c r="AB15" s="1">
        <v>-0.3276</v>
      </c>
      <c r="AC15" s="1">
        <v>-0.62519999999999998</v>
      </c>
      <c r="AD15" s="1">
        <v>1.1964999999999999</v>
      </c>
      <c r="AE15" s="1">
        <v>0.6149</v>
      </c>
      <c r="AF15" s="1"/>
      <c r="AH15" s="29" t="s">
        <v>348</v>
      </c>
      <c r="AI15" t="str">
        <f>[1]!Boxplot(I3:I17,"5NS",1,I19,I20)</f>
        <v/>
      </c>
      <c r="AK15" s="29" t="s">
        <v>348</v>
      </c>
      <c r="AL15" t="str">
        <f>[1]!Boxplot(I25:I34,"5NS",1,I36,I37)</f>
        <v/>
      </c>
      <c r="AN15" s="33"/>
      <c r="AO15" s="34" t="s">
        <v>372</v>
      </c>
      <c r="AP15" s="22" t="str">
        <f>[1]!Boxplot(H3:H17,"5NS",1,MIN(H19,H36),MAX(H20,H37))</f>
        <v/>
      </c>
      <c r="AQ15" s="35"/>
    </row>
    <row r="16" spans="1:43" x14ac:dyDescent="0.25">
      <c r="A16" t="s">
        <v>65</v>
      </c>
      <c r="B16">
        <v>66</v>
      </c>
      <c r="C16" s="1">
        <v>12.8911</v>
      </c>
      <c r="D16" s="1">
        <v>0.16159299999999999</v>
      </c>
      <c r="E16" s="1">
        <v>0.167238</v>
      </c>
      <c r="F16" s="1">
        <v>14.2</v>
      </c>
      <c r="G16" s="1">
        <v>0.14080000000000001</v>
      </c>
      <c r="H16" s="1">
        <v>1.1874</v>
      </c>
      <c r="I16" s="1">
        <v>0.70140000000000002</v>
      </c>
      <c r="J16" s="1">
        <v>0.292763</v>
      </c>
      <c r="K16" s="1">
        <v>-6.0000000000000002E-5</v>
      </c>
      <c r="L16" s="1">
        <v>0</v>
      </c>
      <c r="M16" s="1">
        <v>0</v>
      </c>
      <c r="N16" s="1">
        <v>90</v>
      </c>
      <c r="O16" s="1">
        <v>90</v>
      </c>
      <c r="P16" s="1">
        <v>0</v>
      </c>
      <c r="Q16" s="1">
        <v>90</v>
      </c>
      <c r="R16" s="1">
        <v>90</v>
      </c>
      <c r="S16" s="1">
        <v>1.9993860000000001</v>
      </c>
      <c r="T16" s="1">
        <v>-0.999386</v>
      </c>
      <c r="U16" s="1">
        <v>-1</v>
      </c>
      <c r="V16" s="1">
        <v>75205768.078017995</v>
      </c>
      <c r="W16" s="1">
        <v>0.913018</v>
      </c>
      <c r="X16" s="1">
        <v>2.5838100000000002</v>
      </c>
      <c r="Y16" s="1">
        <v>-278655470.70840001</v>
      </c>
      <c r="Z16" s="1">
        <v>6.5988789536676304E+16</v>
      </c>
      <c r="AA16" s="1">
        <v>11.667199999999999</v>
      </c>
      <c r="AB16" s="1">
        <v>-1.1073999999999999</v>
      </c>
      <c r="AC16" s="1">
        <v>0.1018</v>
      </c>
      <c r="AD16" s="1">
        <v>1.6380999999999999</v>
      </c>
      <c r="AE16" s="1">
        <v>0.32879999999999998</v>
      </c>
      <c r="AF16" s="1"/>
      <c r="AH16" s="29"/>
      <c r="AI16" t="str">
        <f>[1]!scaleline("b",50,,ROUND(I19,3),,ROUND(I20,3),25,5,1,,,ROUND((I18-I19)/(I20-I19)*50,3),ROUND(I18,3))</f>
        <v/>
      </c>
      <c r="AK16" s="29"/>
      <c r="AL16" t="str">
        <f>[1]!scaleline("b",50,,ROUND(I36,3),,ROUND(I37,3),25,5,1,,,ROUND((I35-I36)/(I37-I36)*50,3),ROUND(I35,3))</f>
        <v/>
      </c>
      <c r="AN16" s="33"/>
      <c r="AO16" s="34" t="s">
        <v>373</v>
      </c>
      <c r="AP16" s="22" t="str">
        <f>[1]!Boxplot(H25:H34,"5NS",1,MIN(H19,H36),MAX(H20,H37))</f>
        <v/>
      </c>
      <c r="AQ16" s="35"/>
    </row>
    <row r="17" spans="1:43" x14ac:dyDescent="0.25">
      <c r="A17" t="s">
        <v>66</v>
      </c>
      <c r="B17">
        <v>63</v>
      </c>
      <c r="C17" s="1">
        <v>11.2502</v>
      </c>
      <c r="D17" s="1">
        <v>0.23405200000000001</v>
      </c>
      <c r="E17" s="1">
        <v>0.23893600000000001</v>
      </c>
      <c r="F17" s="1">
        <v>12.032999999999999</v>
      </c>
      <c r="G17" s="1">
        <v>0.16619999999999999</v>
      </c>
      <c r="H17" s="1">
        <v>1.4375</v>
      </c>
      <c r="I17" s="1">
        <v>0.52939999999999998</v>
      </c>
      <c r="J17" s="1">
        <v>0.33519599999999999</v>
      </c>
      <c r="K17" s="1">
        <v>-9.1000000000000003E-5</v>
      </c>
      <c r="L17" s="1">
        <v>0</v>
      </c>
      <c r="M17" s="1">
        <v>0</v>
      </c>
      <c r="N17" s="1">
        <v>90.003</v>
      </c>
      <c r="O17" s="1">
        <v>90</v>
      </c>
      <c r="P17" s="1">
        <v>3.0000000000000001E-3</v>
      </c>
      <c r="Q17" s="1">
        <v>90</v>
      </c>
      <c r="R17" s="1">
        <v>90.003</v>
      </c>
      <c r="S17" s="1">
        <v>1.9991890000000001</v>
      </c>
      <c r="T17" s="1">
        <v>-0.99918899999999999</v>
      </c>
      <c r="U17" s="1">
        <v>-1</v>
      </c>
      <c r="V17" s="1">
        <v>96824622.014535993</v>
      </c>
      <c r="W17" s="1">
        <v>0.82735800000000004</v>
      </c>
      <c r="X17" s="1">
        <v>2.1045739999999999</v>
      </c>
      <c r="Y17" s="1">
        <v>-121668865.4896</v>
      </c>
      <c r="Z17" s="1">
        <v>8.3440133506668E+16</v>
      </c>
      <c r="AA17" s="1">
        <v>8.9002999999999997</v>
      </c>
      <c r="AB17" s="1">
        <v>-1.7102999999999999</v>
      </c>
      <c r="AC17" s="1">
        <v>1.6571</v>
      </c>
      <c r="AD17" s="1">
        <v>1.6592</v>
      </c>
      <c r="AE17" s="1">
        <v>0.27029999999999998</v>
      </c>
      <c r="AF17" s="1"/>
      <c r="AH17" s="29"/>
      <c r="AK17" s="29"/>
      <c r="AN17" s="33"/>
      <c r="AO17" s="22"/>
      <c r="AP17" s="22" t="str">
        <f>[1]!scaleline("b",50,,ROUND(MIN(H19,H36),3),,ROUND(MAX(H20,H37),3),25,5,1)</f>
        <v/>
      </c>
      <c r="AQ17" s="35"/>
    </row>
    <row r="18" spans="1:43" x14ac:dyDescent="0.25">
      <c r="A18" t="s">
        <v>350</v>
      </c>
      <c r="C18" s="15">
        <f>AVERAGE(C3:C17)</f>
        <v>17.150579999999998</v>
      </c>
      <c r="D18" s="4">
        <f t="shared" ref="D18:AE18" si="0">AVERAGE(D3:D17)</f>
        <v>0.15767846666666668</v>
      </c>
      <c r="E18" s="4">
        <f t="shared" si="0"/>
        <v>0.14915093333333335</v>
      </c>
      <c r="F18" s="4">
        <f t="shared" si="0"/>
        <v>14.776666666666667</v>
      </c>
      <c r="G18" s="4">
        <f t="shared" si="0"/>
        <v>0.14623999999999998</v>
      </c>
      <c r="H18" s="4">
        <f t="shared" si="0"/>
        <v>0.99306666666666665</v>
      </c>
      <c r="I18" s="4">
        <f t="shared" si="0"/>
        <v>1.0852266666666668</v>
      </c>
      <c r="J18" s="4">
        <f t="shared" si="0"/>
        <v>0.27664146666666667</v>
      </c>
      <c r="K18" s="4">
        <f t="shared" si="0"/>
        <v>1.0420000000000001E-4</v>
      </c>
      <c r="L18" s="4">
        <f t="shared" si="0"/>
        <v>0</v>
      </c>
      <c r="M18" s="4">
        <f t="shared" si="0"/>
        <v>0</v>
      </c>
      <c r="N18" s="4">
        <f t="shared" si="0"/>
        <v>-5.9394666666666689</v>
      </c>
      <c r="O18" s="4">
        <f t="shared" si="0"/>
        <v>90</v>
      </c>
      <c r="P18" s="4">
        <f t="shared" si="0"/>
        <v>6.0533333333333342E-2</v>
      </c>
      <c r="Q18" s="4">
        <f t="shared" si="0"/>
        <v>90</v>
      </c>
      <c r="R18" s="4">
        <f t="shared" si="0"/>
        <v>90.060533333333325</v>
      </c>
      <c r="S18" s="4">
        <f t="shared" si="0"/>
        <v>1.9985956666666667</v>
      </c>
      <c r="T18" s="4">
        <f t="shared" si="0"/>
        <v>-0.99859593333333341</v>
      </c>
      <c r="U18" s="4">
        <f t="shared" si="0"/>
        <v>-0.99999986666666663</v>
      </c>
      <c r="V18" s="4">
        <f t="shared" si="0"/>
        <v>19404799.990687065</v>
      </c>
      <c r="W18" s="4">
        <f t="shared" si="0"/>
        <v>0.75011226666666675</v>
      </c>
      <c r="X18" s="4">
        <f t="shared" si="0"/>
        <v>3.4227391333333332</v>
      </c>
      <c r="Y18" s="4">
        <f t="shared" si="0"/>
        <v>3284121675.4149733</v>
      </c>
      <c r="Z18" s="4">
        <f t="shared" si="0"/>
        <v>2.6295036413474424E+16</v>
      </c>
      <c r="AA18" s="4">
        <f t="shared" si="0"/>
        <v>20.919706666666663</v>
      </c>
      <c r="AB18" s="4">
        <f t="shared" si="0"/>
        <v>-0.47893333333333338</v>
      </c>
      <c r="AC18" s="4">
        <f t="shared" si="0"/>
        <v>-0.18182666666666669</v>
      </c>
      <c r="AD18" s="4">
        <f t="shared" si="0"/>
        <v>1.46634</v>
      </c>
      <c r="AE18" s="4">
        <f t="shared" si="0"/>
        <v>0.42235333333333325</v>
      </c>
      <c r="AF18" s="4"/>
      <c r="AH18" s="29" t="s">
        <v>24</v>
      </c>
      <c r="AI18" t="str">
        <f>[1]!Boxplot(J3:J17,"5NS",1,J19,J20)</f>
        <v/>
      </c>
      <c r="AK18" s="29" t="s">
        <v>24</v>
      </c>
      <c r="AL18" t="str">
        <f>[1]!Boxplot(J25:J34,"5NS",1,J36,J37)</f>
        <v/>
      </c>
      <c r="AN18" s="33"/>
      <c r="AO18" s="22"/>
      <c r="AP18" s="22"/>
      <c r="AQ18" s="35"/>
    </row>
    <row r="19" spans="1:43" x14ac:dyDescent="0.25">
      <c r="A19" t="s">
        <v>351</v>
      </c>
      <c r="C19" s="1">
        <f>MIN(C3:C17)</f>
        <v>4.0064000000000002</v>
      </c>
      <c r="D19" s="1">
        <f t="shared" ref="D19:AE19" si="1">MIN(D3:D17)</f>
        <v>3.9349000000000002E-2</v>
      </c>
      <c r="E19" s="1">
        <f t="shared" si="1"/>
        <v>3.4089000000000001E-2</v>
      </c>
      <c r="F19" s="1">
        <f t="shared" si="1"/>
        <v>7.3810000000000002</v>
      </c>
      <c r="G19" s="1">
        <f t="shared" si="1"/>
        <v>9.3899999999999997E-2</v>
      </c>
      <c r="H19" s="1">
        <f t="shared" si="1"/>
        <v>0.36320000000000002</v>
      </c>
      <c r="I19" s="1">
        <f t="shared" si="1"/>
        <v>0.46089999999999998</v>
      </c>
      <c r="J19" s="1">
        <f t="shared" si="1"/>
        <v>9.9892999999999996E-2</v>
      </c>
      <c r="K19" s="1">
        <f t="shared" si="1"/>
        <v>-9.1000000000000003E-5</v>
      </c>
      <c r="L19" s="1">
        <f t="shared" si="1"/>
        <v>0</v>
      </c>
      <c r="M19" s="1">
        <f t="shared" si="1"/>
        <v>0</v>
      </c>
      <c r="N19" s="1">
        <f t="shared" si="1"/>
        <v>-89.995999999999995</v>
      </c>
      <c r="O19" s="1">
        <f t="shared" si="1"/>
        <v>90</v>
      </c>
      <c r="P19" s="1">
        <f t="shared" si="1"/>
        <v>-5.0000000000000001E-3</v>
      </c>
      <c r="Q19" s="1">
        <f t="shared" si="1"/>
        <v>90</v>
      </c>
      <c r="R19" s="1">
        <f t="shared" si="1"/>
        <v>89.995000000000005</v>
      </c>
      <c r="S19" s="1">
        <f t="shared" si="1"/>
        <v>1.990734</v>
      </c>
      <c r="T19" s="1">
        <f t="shared" si="1"/>
        <v>-0.99986200000000003</v>
      </c>
      <c r="U19" s="1">
        <f t="shared" si="1"/>
        <v>-1</v>
      </c>
      <c r="V19" s="1">
        <f t="shared" si="1"/>
        <v>-57724489.123517998</v>
      </c>
      <c r="W19" s="1">
        <f t="shared" si="1"/>
        <v>0.31928699999999999</v>
      </c>
      <c r="X19" s="1">
        <f t="shared" si="1"/>
        <v>5.4766000000000002E-2</v>
      </c>
      <c r="Y19" s="1">
        <f t="shared" si="1"/>
        <v>-732870479.82270002</v>
      </c>
      <c r="Z19" s="1">
        <f t="shared" si="1"/>
        <v>-5.9978587374026096E+16</v>
      </c>
      <c r="AA19" s="1">
        <f t="shared" si="1"/>
        <v>3.4176000000000002</v>
      </c>
      <c r="AB19" s="1">
        <f t="shared" si="1"/>
        <v>-2.2685</v>
      </c>
      <c r="AC19" s="1">
        <f t="shared" si="1"/>
        <v>-1.2773000000000001</v>
      </c>
      <c r="AD19" s="1">
        <f t="shared" si="1"/>
        <v>1.0731999999999999</v>
      </c>
      <c r="AE19" s="1">
        <f t="shared" si="1"/>
        <v>0.23200000000000001</v>
      </c>
      <c r="AF19" s="1"/>
      <c r="AH19" s="29"/>
      <c r="AI19" t="str">
        <f>[1]!scaleline("b",50,,ROUND(J19,3),,ROUND(J20,3),25,5,1,,,ROUND((J18-J19)/(J20-J19)*50,3),ROUND(J18,3))</f>
        <v/>
      </c>
      <c r="AK19" s="29"/>
      <c r="AL19" t="str">
        <f>[1]!scaleline("b",50,,ROUND(J36,3),,ROUND(J37,3),25,5,1,,,ROUND((J35-J36)/(J37-J36)*50,3),ROUND(J35,3))</f>
        <v/>
      </c>
      <c r="AN19" s="33"/>
      <c r="AO19" s="34" t="s">
        <v>374</v>
      </c>
      <c r="AP19" s="22" t="str">
        <f>[1]!Boxplot(I3:I17,"5NS",1,MIN(I19,I36),MAX(I20,I37))</f>
        <v/>
      </c>
      <c r="AQ19" s="35"/>
    </row>
    <row r="20" spans="1:43" x14ac:dyDescent="0.25">
      <c r="A20" t="s">
        <v>352</v>
      </c>
      <c r="C20" s="1">
        <f>MAX(C3:C17)</f>
        <v>44.443100000000001</v>
      </c>
      <c r="D20" s="1">
        <f t="shared" ref="D20:AE20" si="2">MAX(D3:D17)</f>
        <v>0.28599000000000002</v>
      </c>
      <c r="E20" s="1">
        <f t="shared" si="2"/>
        <v>0.26567000000000002</v>
      </c>
      <c r="F20" s="1">
        <f t="shared" si="2"/>
        <v>21.306000000000001</v>
      </c>
      <c r="G20" s="1">
        <f t="shared" si="2"/>
        <v>0.27100000000000002</v>
      </c>
      <c r="H20" s="1">
        <f t="shared" si="2"/>
        <v>1.6912</v>
      </c>
      <c r="I20" s="1">
        <f t="shared" si="2"/>
        <v>2.6598000000000002</v>
      </c>
      <c r="J20" s="1">
        <f t="shared" si="2"/>
        <v>0.54092700000000005</v>
      </c>
      <c r="K20" s="1">
        <f t="shared" si="2"/>
        <v>1.1529999999999999E-3</v>
      </c>
      <c r="L20" s="1">
        <f t="shared" si="2"/>
        <v>0</v>
      </c>
      <c r="M20" s="1">
        <f t="shared" si="2"/>
        <v>0</v>
      </c>
      <c r="N20" s="1">
        <f t="shared" si="2"/>
        <v>90.003</v>
      </c>
      <c r="O20" s="1">
        <f t="shared" si="2"/>
        <v>90</v>
      </c>
      <c r="P20" s="1">
        <f t="shared" si="2"/>
        <v>0.81200000000000006</v>
      </c>
      <c r="Q20" s="1">
        <f t="shared" si="2"/>
        <v>90</v>
      </c>
      <c r="R20" s="1">
        <f t="shared" si="2"/>
        <v>90.811999999999998</v>
      </c>
      <c r="S20" s="1">
        <f t="shared" si="2"/>
        <v>1.99986</v>
      </c>
      <c r="T20" s="1">
        <f t="shared" si="2"/>
        <v>-0.990734</v>
      </c>
      <c r="U20" s="1">
        <f t="shared" si="2"/>
        <v>-0.99999800000000005</v>
      </c>
      <c r="V20" s="1">
        <f t="shared" si="2"/>
        <v>116359809.58993299</v>
      </c>
      <c r="W20" s="1">
        <f t="shared" si="2"/>
        <v>0.913018</v>
      </c>
      <c r="X20" s="1">
        <f t="shared" si="2"/>
        <v>13.516848</v>
      </c>
      <c r="Y20" s="1">
        <f t="shared" si="2"/>
        <v>47640909309.021896</v>
      </c>
      <c r="Z20" s="1">
        <f t="shared" si="2"/>
        <v>2.3108691294033901E+17</v>
      </c>
      <c r="AA20" s="1">
        <f t="shared" si="2"/>
        <v>100.2153</v>
      </c>
      <c r="AB20" s="1">
        <f t="shared" si="2"/>
        <v>0.34489999999999998</v>
      </c>
      <c r="AC20" s="1">
        <f t="shared" si="2"/>
        <v>4.6856999999999998</v>
      </c>
      <c r="AD20" s="1">
        <f t="shared" si="2"/>
        <v>2.2227999999999999</v>
      </c>
      <c r="AE20" s="1">
        <f t="shared" si="2"/>
        <v>0.71340000000000003</v>
      </c>
      <c r="AF20" s="1"/>
      <c r="AH20" s="29"/>
      <c r="AK20" s="29"/>
      <c r="AN20" s="33"/>
      <c r="AO20" s="34" t="s">
        <v>375</v>
      </c>
      <c r="AP20" s="22" t="str">
        <f>[1]!Boxplot(I25:I34,"5NS",1,MIN(I19,I36),MAX(I20,I37))</f>
        <v/>
      </c>
      <c r="AQ20" s="35"/>
    </row>
    <row r="21" spans="1:43" x14ac:dyDescent="0.25">
      <c r="A21" t="s">
        <v>347</v>
      </c>
      <c r="C21" s="1">
        <f>STDEV(C3:C17)</f>
        <v>12.463839132993606</v>
      </c>
      <c r="D21" s="1">
        <f t="shared" ref="D21:AE21" si="3">STDEV(D3:D17)</f>
        <v>7.8336406043665874E-2</v>
      </c>
      <c r="E21" s="1">
        <f t="shared" si="3"/>
        <v>7.8622727780445906E-2</v>
      </c>
      <c r="F21" s="1">
        <f t="shared" si="3"/>
        <v>3.914623110241656</v>
      </c>
      <c r="G21" s="1">
        <f t="shared" si="3"/>
        <v>4.6359215450036115E-2</v>
      </c>
      <c r="H21" s="1">
        <f t="shared" si="3"/>
        <v>0.42411241715016124</v>
      </c>
      <c r="I21" s="1">
        <f t="shared" si="3"/>
        <v>0.63923364772276492</v>
      </c>
      <c r="J21" s="1">
        <f t="shared" si="3"/>
        <v>0.1045575164537728</v>
      </c>
      <c r="K21" s="1">
        <f t="shared" si="3"/>
        <v>3.0621659001432304E-4</v>
      </c>
      <c r="L21" s="1">
        <f t="shared" si="3"/>
        <v>0</v>
      </c>
      <c r="M21" s="1">
        <f t="shared" si="3"/>
        <v>0</v>
      </c>
      <c r="N21" s="1">
        <f t="shared" si="3"/>
        <v>92.893065631453496</v>
      </c>
      <c r="O21" s="1">
        <f t="shared" si="3"/>
        <v>0</v>
      </c>
      <c r="P21" s="1">
        <f t="shared" si="3"/>
        <v>0.20822270586584754</v>
      </c>
      <c r="Q21" s="1">
        <f t="shared" si="3"/>
        <v>0</v>
      </c>
      <c r="R21" s="1">
        <f t="shared" si="3"/>
        <v>0.20822270586584682</v>
      </c>
      <c r="S21" s="1">
        <f t="shared" si="3"/>
        <v>2.2996516402852586E-3</v>
      </c>
      <c r="T21" s="1">
        <f t="shared" si="3"/>
        <v>2.2997846938561969E-3</v>
      </c>
      <c r="U21" s="1">
        <f t="shared" si="3"/>
        <v>5.1639777948050563E-7</v>
      </c>
      <c r="V21" s="1">
        <f t="shared" si="3"/>
        <v>55416031.813854314</v>
      </c>
      <c r="W21" s="1">
        <f t="shared" si="3"/>
        <v>0.18751084615009278</v>
      </c>
      <c r="X21" s="1">
        <f t="shared" si="3"/>
        <v>4.1036806799149712</v>
      </c>
      <c r="Y21" s="1">
        <f t="shared" si="3"/>
        <v>12301877852.586979</v>
      </c>
      <c r="Z21" s="1">
        <f t="shared" si="3"/>
        <v>6.8419455369473296E+16</v>
      </c>
      <c r="AA21" s="1">
        <f t="shared" si="3"/>
        <v>23.288751820428761</v>
      </c>
      <c r="AB21" s="1">
        <f t="shared" si="3"/>
        <v>0.73893830659425197</v>
      </c>
      <c r="AC21" s="1">
        <f t="shared" si="3"/>
        <v>1.5193012244669148</v>
      </c>
      <c r="AD21" s="1">
        <f t="shared" si="3"/>
        <v>0.34906708687995397</v>
      </c>
      <c r="AE21" s="1">
        <f t="shared" si="3"/>
        <v>0.15154509402751892</v>
      </c>
      <c r="AF21" s="1"/>
      <c r="AH21" s="29" t="s">
        <v>6</v>
      </c>
      <c r="AI21" t="str">
        <f>[1]!Boxplot(G42:G56,"5NS",1,G58,G59)</f>
        <v/>
      </c>
      <c r="AK21" s="29" t="s">
        <v>6</v>
      </c>
      <c r="AL21" t="str">
        <f>[1]!Boxplot(G64:G73,"5NS",1,G75,G76)</f>
        <v/>
      </c>
      <c r="AN21" s="33"/>
      <c r="AO21" s="22"/>
      <c r="AP21" s="22" t="str">
        <f>[1]!scaleline("b",50,,ROUND(MIN(I19,I36),3),,ROUND(MAX(I20,I37),3),25,5,1)</f>
        <v/>
      </c>
      <c r="AQ21" s="35"/>
    </row>
    <row r="22" spans="1:43" x14ac:dyDescent="0.25">
      <c r="AI22" t="str">
        <f>[1]!scaleline("b",50,,ROUND(G58,3),,ROUND(G59,3),25,5,1,,,ROUND((G57-G58)/(G59-G58)*50,3),ROUND(G57,3))</f>
        <v/>
      </c>
      <c r="AL22" t="str">
        <f>[1]!scaleline("b",50,,ROUND(G75,3),,ROUND(G76,3),25,5,1,,,ROUND((G74-G75)/(G76-G75)*50,3),ROUND(G74,3))</f>
        <v/>
      </c>
      <c r="AN22" s="33"/>
      <c r="AO22" s="22"/>
      <c r="AP22" s="22"/>
      <c r="AQ22" s="35"/>
    </row>
    <row r="23" spans="1:43" x14ac:dyDescent="0.25">
      <c r="A23" t="s">
        <v>363</v>
      </c>
      <c r="AN23" s="33"/>
      <c r="AO23" s="34" t="s">
        <v>376</v>
      </c>
      <c r="AP23" s="22" t="str">
        <f>[1]!Boxplot(J3:J17,"5NS",1,MIN(J19,J36),MAX(J20,J37))</f>
        <v/>
      </c>
      <c r="AQ23" s="35"/>
    </row>
    <row r="24" spans="1:43" x14ac:dyDescent="0.25">
      <c r="A24" t="s">
        <v>0</v>
      </c>
      <c r="B24" t="s">
        <v>19</v>
      </c>
      <c r="C24" t="s">
        <v>20</v>
      </c>
      <c r="D24" t="s">
        <v>21</v>
      </c>
      <c r="E24" t="s">
        <v>22</v>
      </c>
      <c r="F24" t="s">
        <v>23</v>
      </c>
      <c r="G24" t="s">
        <v>103</v>
      </c>
      <c r="H24" t="s">
        <v>86</v>
      </c>
      <c r="I24" t="s">
        <v>87</v>
      </c>
      <c r="J24" t="s">
        <v>24</v>
      </c>
      <c r="K24" t="s">
        <v>25</v>
      </c>
      <c r="L24" t="s">
        <v>26</v>
      </c>
      <c r="M24" t="s">
        <v>27</v>
      </c>
      <c r="N24" t="s">
        <v>28</v>
      </c>
      <c r="O24" t="s">
        <v>29</v>
      </c>
      <c r="P24" t="s">
        <v>30</v>
      </c>
      <c r="Q24" t="s">
        <v>31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  <c r="AA24" t="s">
        <v>41</v>
      </c>
      <c r="AB24" t="s">
        <v>42</v>
      </c>
      <c r="AC24" t="s">
        <v>43</v>
      </c>
      <c r="AD24" t="s">
        <v>44</v>
      </c>
      <c r="AE24" t="s">
        <v>45</v>
      </c>
      <c r="AN24" s="33"/>
      <c r="AO24" s="34" t="s">
        <v>377</v>
      </c>
      <c r="AP24" s="22" t="str">
        <f>[1]!Boxplot(J25:J34,"5NS",1,MIN(J19,J36),MAX(J20,J37))</f>
        <v/>
      </c>
      <c r="AQ24" s="35"/>
    </row>
    <row r="25" spans="1:43" x14ac:dyDescent="0.25">
      <c r="A25" t="s">
        <v>353</v>
      </c>
      <c r="B25">
        <v>128</v>
      </c>
      <c r="C25" s="1">
        <v>124.1103</v>
      </c>
      <c r="D25" s="1">
        <v>0.22703400000000001</v>
      </c>
      <c r="E25" s="1">
        <v>0.22078500000000001</v>
      </c>
      <c r="F25" s="1">
        <v>6.98</v>
      </c>
      <c r="G25" s="1">
        <v>0.28649999999999998</v>
      </c>
      <c r="H25" s="1">
        <v>0.77049999999999996</v>
      </c>
      <c r="I25" s="1">
        <v>1.0113000000000001</v>
      </c>
      <c r="J25" s="1">
        <v>0.57500899999999999</v>
      </c>
      <c r="K25" s="1">
        <v>-3.5599999999999998E-4</v>
      </c>
      <c r="L25" s="1">
        <v>0</v>
      </c>
      <c r="M25" s="1">
        <v>0</v>
      </c>
      <c r="N25" s="1">
        <v>-89.99</v>
      </c>
      <c r="O25" s="1">
        <v>90</v>
      </c>
      <c r="P25" s="1">
        <v>0.01</v>
      </c>
      <c r="Q25" s="1">
        <v>90</v>
      </c>
      <c r="R25" s="1">
        <v>90.01</v>
      </c>
      <c r="S25" s="1">
        <v>1.9981409999999999</v>
      </c>
      <c r="T25" s="1">
        <v>-0.99814199999999997</v>
      </c>
      <c r="U25" s="1">
        <v>-1</v>
      </c>
      <c r="V25" s="1">
        <v>13382245.290406</v>
      </c>
      <c r="W25" s="1">
        <v>0.69689000000000001</v>
      </c>
      <c r="X25" s="1">
        <v>2.147E-3</v>
      </c>
      <c r="Y25" s="1">
        <v>-7872631.5398000004</v>
      </c>
      <c r="Z25" s="1">
        <v>541637271171609</v>
      </c>
      <c r="AA25" s="1">
        <v>3.0245000000000002</v>
      </c>
      <c r="AB25" s="1">
        <v>0.60140000000000005</v>
      </c>
      <c r="AC25" s="1">
        <v>0.38169999999999998</v>
      </c>
      <c r="AD25" s="1">
        <v>0.92520000000000002</v>
      </c>
      <c r="AE25" s="1">
        <v>0.50780000000000003</v>
      </c>
      <c r="AF25" s="1"/>
      <c r="AN25" s="33"/>
      <c r="AO25" s="22"/>
      <c r="AP25" s="22" t="str">
        <f>[1]!scaleline("b",50,,ROUND(MIN(J19,J36),3),,ROUND(MAX(J20,J37),3),25,5,1)</f>
        <v/>
      </c>
      <c r="AQ25" s="35"/>
    </row>
    <row r="26" spans="1:43" x14ac:dyDescent="0.25">
      <c r="A26" t="s">
        <v>354</v>
      </c>
      <c r="B26">
        <v>128</v>
      </c>
      <c r="C26" s="1">
        <v>126.7118</v>
      </c>
      <c r="D26" s="1">
        <v>0.259357</v>
      </c>
      <c r="E26" s="1">
        <v>0.225413</v>
      </c>
      <c r="F26" s="1">
        <v>6.3529999999999998</v>
      </c>
      <c r="G26" s="1">
        <v>0.31480000000000002</v>
      </c>
      <c r="H26" s="1">
        <v>0.71599999999999997</v>
      </c>
      <c r="I26" s="1">
        <v>1.0819000000000001</v>
      </c>
      <c r="J26" s="1">
        <v>0.62815299999999996</v>
      </c>
      <c r="K26" s="1">
        <v>4.3399999999999998E-4</v>
      </c>
      <c r="L26" s="1">
        <v>0</v>
      </c>
      <c r="M26" s="1">
        <v>0</v>
      </c>
      <c r="N26" s="1">
        <v>-89.99</v>
      </c>
      <c r="O26" s="1">
        <v>90</v>
      </c>
      <c r="P26" s="1">
        <v>0.01</v>
      </c>
      <c r="Q26" s="1">
        <v>90</v>
      </c>
      <c r="R26" s="1">
        <v>90.01</v>
      </c>
      <c r="S26" s="1">
        <v>1.9979290000000001</v>
      </c>
      <c r="T26" s="1">
        <v>-0.99792899999999995</v>
      </c>
      <c r="U26" s="1">
        <v>-1</v>
      </c>
      <c r="V26" s="1">
        <v>-17167345.877278</v>
      </c>
      <c r="W26" s="1">
        <v>0.67868700000000004</v>
      </c>
      <c r="X26" s="1">
        <v>2.5309999999999998E-3</v>
      </c>
      <c r="Y26" s="1">
        <v>5312449.2719000001</v>
      </c>
      <c r="Z26" s="1">
        <v>-746921964788719</v>
      </c>
      <c r="AA26" s="1">
        <v>2.5344000000000002</v>
      </c>
      <c r="AB26" s="1">
        <v>-2.6200000000000001E-2</v>
      </c>
      <c r="AC26" s="1">
        <v>-0.12470000000000001</v>
      </c>
      <c r="AD26" s="1">
        <v>0.8508</v>
      </c>
      <c r="AE26" s="1">
        <v>0.54569999999999996</v>
      </c>
      <c r="AF26" s="1"/>
      <c r="AN26" s="33"/>
      <c r="AO26" s="22"/>
      <c r="AP26" s="22"/>
      <c r="AQ26" s="35"/>
    </row>
    <row r="27" spans="1:43" x14ac:dyDescent="0.25">
      <c r="A27" t="s">
        <v>355</v>
      </c>
      <c r="B27">
        <v>128</v>
      </c>
      <c r="C27" s="1">
        <v>76.144599999999997</v>
      </c>
      <c r="D27" s="1">
        <v>0.16006400000000001</v>
      </c>
      <c r="E27" s="1">
        <v>0.13545699999999999</v>
      </c>
      <c r="F27" s="1">
        <v>8.6479999999999997</v>
      </c>
      <c r="G27" s="1">
        <v>0.23130000000000001</v>
      </c>
      <c r="H27" s="1">
        <v>0.5857</v>
      </c>
      <c r="I27" s="1">
        <v>1.476</v>
      </c>
      <c r="J27" s="1">
        <v>0.45922800000000003</v>
      </c>
      <c r="K27" s="1">
        <v>3.7300000000000001E-4</v>
      </c>
      <c r="L27" s="1">
        <v>0</v>
      </c>
      <c r="M27" s="1">
        <v>0</v>
      </c>
      <c r="N27" s="1">
        <v>-89.99</v>
      </c>
      <c r="O27" s="1">
        <v>90</v>
      </c>
      <c r="P27" s="1">
        <v>0.01</v>
      </c>
      <c r="Q27" s="1">
        <v>90</v>
      </c>
      <c r="R27" s="1">
        <v>90.01</v>
      </c>
      <c r="S27" s="1">
        <v>1.997568</v>
      </c>
      <c r="T27" s="1">
        <v>-0.99756800000000001</v>
      </c>
      <c r="U27" s="1">
        <v>-1</v>
      </c>
      <c r="V27" s="1">
        <v>-23961121.819398001</v>
      </c>
      <c r="W27" s="1">
        <v>0.84557099999999996</v>
      </c>
      <c r="X27" s="1">
        <v>2.9509000000000001E-2</v>
      </c>
      <c r="Y27" s="1">
        <v>7204859.8035000004</v>
      </c>
      <c r="Z27" s="1">
        <v>-2722432748053530</v>
      </c>
      <c r="AA27" s="1">
        <v>4.7417999999999996</v>
      </c>
      <c r="AB27" s="1">
        <v>0.41220000000000001</v>
      </c>
      <c r="AC27" s="1">
        <v>-0.62919999999999998</v>
      </c>
      <c r="AD27" s="1">
        <v>0.89790000000000003</v>
      </c>
      <c r="AE27" s="1">
        <v>0.6512</v>
      </c>
      <c r="AF27" s="1"/>
      <c r="AN27" s="33"/>
      <c r="AO27" s="34" t="s">
        <v>378</v>
      </c>
      <c r="AP27" s="22" t="str">
        <f>[1]!Boxplot(G42:G56,"5NS",1,MIN(G58,G73),MAX(G59,G76))</f>
        <v/>
      </c>
      <c r="AQ27" s="35"/>
    </row>
    <row r="28" spans="1:43" x14ac:dyDescent="0.25">
      <c r="A28" t="s">
        <v>356</v>
      </c>
      <c r="B28">
        <v>128</v>
      </c>
      <c r="C28" s="1">
        <v>105.64100000000001</v>
      </c>
      <c r="D28" s="1">
        <v>0.18849099999999999</v>
      </c>
      <c r="E28" s="1">
        <v>0.18792900000000001</v>
      </c>
      <c r="F28" s="1">
        <v>7.4359999999999999</v>
      </c>
      <c r="G28" s="1">
        <v>0.26900000000000002</v>
      </c>
      <c r="H28" s="1">
        <v>0.69869999999999999</v>
      </c>
      <c r="I28" s="1">
        <v>1.1621999999999999</v>
      </c>
      <c r="J28" s="1">
        <v>0.53892300000000004</v>
      </c>
      <c r="K28" s="1">
        <v>2.4899999999999998E-4</v>
      </c>
      <c r="L28" s="1">
        <v>0</v>
      </c>
      <c r="M28" s="1">
        <v>0</v>
      </c>
      <c r="N28" s="1">
        <v>90.001000000000005</v>
      </c>
      <c r="O28" s="1">
        <v>90</v>
      </c>
      <c r="P28" s="1">
        <v>1E-3</v>
      </c>
      <c r="Q28" s="1">
        <v>90</v>
      </c>
      <c r="R28" s="1">
        <v>90.001000000000005</v>
      </c>
      <c r="S28" s="1">
        <v>1.9986159999999999</v>
      </c>
      <c r="T28" s="1">
        <v>-0.99861699999999998</v>
      </c>
      <c r="U28" s="1">
        <v>-1</v>
      </c>
      <c r="V28" s="1">
        <v>16389730.468458001</v>
      </c>
      <c r="W28" s="1">
        <v>0.66056899999999996</v>
      </c>
      <c r="X28" s="1">
        <v>1.306E-2</v>
      </c>
      <c r="Y28" s="1">
        <v>16176947.274499999</v>
      </c>
      <c r="Z28" s="1">
        <v>924891535167692</v>
      </c>
      <c r="AA28" s="1">
        <v>3.4430999999999998</v>
      </c>
      <c r="AB28" s="1">
        <v>-0.2843</v>
      </c>
      <c r="AC28" s="1">
        <v>-0.65590000000000004</v>
      </c>
      <c r="AD28" s="1">
        <v>0.90939999999999999</v>
      </c>
      <c r="AE28" s="1">
        <v>0.56169999999999998</v>
      </c>
      <c r="AF28" s="1"/>
      <c r="AN28" s="33"/>
      <c r="AO28" s="36" t="s">
        <v>379</v>
      </c>
      <c r="AP28" s="22" t="str">
        <f>[1]!Boxplot(G64:G73,"5NS",1,MIN(G58,G73),MAX(G59,G76))</f>
        <v/>
      </c>
      <c r="AQ28" s="35"/>
    </row>
    <row r="29" spans="1:43" x14ac:dyDescent="0.25">
      <c r="A29" t="s">
        <v>357</v>
      </c>
      <c r="B29">
        <v>128</v>
      </c>
      <c r="C29" s="1">
        <v>101.05549999999999</v>
      </c>
      <c r="D29" s="1">
        <v>0.173265</v>
      </c>
      <c r="E29" s="1">
        <v>0.17977199999999999</v>
      </c>
      <c r="F29" s="1">
        <v>8.7560000000000002</v>
      </c>
      <c r="G29" s="1">
        <v>0.22839999999999999</v>
      </c>
      <c r="H29" s="1">
        <v>0.78700000000000003</v>
      </c>
      <c r="I29" s="1">
        <v>1.0422</v>
      </c>
      <c r="J29" s="1">
        <v>0.45692100000000002</v>
      </c>
      <c r="K29" s="1">
        <v>-4.4200000000000001E-4</v>
      </c>
      <c r="L29" s="1">
        <v>0</v>
      </c>
      <c r="M29" s="1">
        <v>0</v>
      </c>
      <c r="N29" s="1">
        <v>90.001000000000005</v>
      </c>
      <c r="O29" s="1">
        <v>90</v>
      </c>
      <c r="P29" s="1">
        <v>1E-3</v>
      </c>
      <c r="Q29" s="1">
        <v>90</v>
      </c>
      <c r="R29" s="1">
        <v>90.001000000000005</v>
      </c>
      <c r="S29" s="1">
        <v>1.9971000000000001</v>
      </c>
      <c r="T29" s="1">
        <v>-0.99709999999999999</v>
      </c>
      <c r="U29" s="1">
        <v>-1</v>
      </c>
      <c r="V29" s="1">
        <v>-13340104.340457</v>
      </c>
      <c r="W29" s="1">
        <v>0.31737599999999999</v>
      </c>
      <c r="X29" s="1">
        <v>5.5830000000000003E-3</v>
      </c>
      <c r="Y29" s="1">
        <v>-5117095.9320999999</v>
      </c>
      <c r="Z29" s="1">
        <v>-852384667819067</v>
      </c>
      <c r="AA29" s="1">
        <v>4.7897999999999996</v>
      </c>
      <c r="AB29" s="1">
        <v>0.59240000000000004</v>
      </c>
      <c r="AC29" s="1">
        <v>3.7025000000000001</v>
      </c>
      <c r="AD29" s="1">
        <v>1.0472999999999999</v>
      </c>
      <c r="AE29" s="1">
        <v>0.498</v>
      </c>
      <c r="AF29" s="1"/>
      <c r="AN29" s="33"/>
      <c r="AO29" s="22"/>
      <c r="AP29" s="22" t="str">
        <f>[1]!scaleline("b",50,,ROUND(MIN(G58,G75),3),,ROUND(MAX(G59,G76),3),25,5,1)</f>
        <v/>
      </c>
      <c r="AQ29" s="35"/>
    </row>
    <row r="30" spans="1:43" x14ac:dyDescent="0.25">
      <c r="A30" t="s">
        <v>358</v>
      </c>
      <c r="B30">
        <v>128</v>
      </c>
      <c r="C30" s="1">
        <v>91.808300000000003</v>
      </c>
      <c r="D30" s="1">
        <v>0.16756699999999999</v>
      </c>
      <c r="E30" s="1">
        <v>0.16332199999999999</v>
      </c>
      <c r="F30" s="1">
        <v>11.337</v>
      </c>
      <c r="G30" s="1">
        <v>0.1764</v>
      </c>
      <c r="H30" s="1">
        <v>0.92579999999999996</v>
      </c>
      <c r="I30" s="1">
        <v>0.90380000000000005</v>
      </c>
      <c r="J30" s="1">
        <v>0.35287200000000002</v>
      </c>
      <c r="K30" s="1">
        <v>-2.7700000000000001E-4</v>
      </c>
      <c r="L30" s="1">
        <v>0</v>
      </c>
      <c r="M30" s="1">
        <v>0</v>
      </c>
      <c r="N30" s="1">
        <v>-89.994</v>
      </c>
      <c r="O30" s="1">
        <v>90</v>
      </c>
      <c r="P30" s="1">
        <v>6.0000000000000001E-3</v>
      </c>
      <c r="Q30" s="1">
        <v>90</v>
      </c>
      <c r="R30" s="1">
        <v>90.006</v>
      </c>
      <c r="S30" s="1">
        <v>1.9976430000000001</v>
      </c>
      <c r="T30" s="1">
        <v>-0.99764299999999995</v>
      </c>
      <c r="U30" s="1">
        <v>-1</v>
      </c>
      <c r="V30" s="1">
        <v>23974322.276640002</v>
      </c>
      <c r="W30" s="1">
        <v>0.62391700000000005</v>
      </c>
      <c r="X30" s="1">
        <v>2.9481E-2</v>
      </c>
      <c r="Y30" s="1">
        <v>-12991548.291099999</v>
      </c>
      <c r="Z30" s="1">
        <v>4615928064031540</v>
      </c>
      <c r="AA30" s="1">
        <v>8.0309000000000008</v>
      </c>
      <c r="AB30" s="1">
        <v>-0.1358</v>
      </c>
      <c r="AC30" s="1">
        <v>-0.79210000000000003</v>
      </c>
      <c r="AD30" s="1">
        <v>1.2924</v>
      </c>
      <c r="AE30" s="1">
        <v>0.4209</v>
      </c>
      <c r="AF30" s="1"/>
      <c r="AN30" s="33"/>
      <c r="AO30" s="22"/>
      <c r="AP30" s="22"/>
      <c r="AQ30" s="35"/>
    </row>
    <row r="31" spans="1:43" ht="15.75" thickBot="1" x14ac:dyDescent="0.3">
      <c r="A31" t="s">
        <v>359</v>
      </c>
      <c r="B31">
        <v>128</v>
      </c>
      <c r="C31" s="1">
        <v>85.3596</v>
      </c>
      <c r="D31" s="1">
        <v>0.171263</v>
      </c>
      <c r="E31" s="1">
        <v>0.15185000000000001</v>
      </c>
      <c r="F31" s="1">
        <v>10.387</v>
      </c>
      <c r="G31" s="1">
        <v>0.1925</v>
      </c>
      <c r="H31" s="1">
        <v>0.78859999999999997</v>
      </c>
      <c r="I31" s="1">
        <v>1.0754999999999999</v>
      </c>
      <c r="J31" s="1">
        <v>0.38511600000000001</v>
      </c>
      <c r="K31" s="1">
        <v>3.4200000000000002E-4</v>
      </c>
      <c r="L31" s="1">
        <v>0</v>
      </c>
      <c r="M31" s="1">
        <v>0</v>
      </c>
      <c r="N31" s="1">
        <v>-89.995999999999995</v>
      </c>
      <c r="O31" s="1">
        <v>90</v>
      </c>
      <c r="P31" s="1">
        <v>4.0000000000000001E-3</v>
      </c>
      <c r="Q31" s="1">
        <v>90</v>
      </c>
      <c r="R31" s="1">
        <v>90.004000000000005</v>
      </c>
      <c r="S31" s="1">
        <v>1.9973350000000001</v>
      </c>
      <c r="T31" s="1">
        <v>-0.997336</v>
      </c>
      <c r="U31" s="1">
        <v>-1</v>
      </c>
      <c r="V31" s="1">
        <v>-30794858.864980001</v>
      </c>
      <c r="W31" s="1">
        <v>0.59525700000000004</v>
      </c>
      <c r="X31" s="1">
        <v>1.3807E-2</v>
      </c>
      <c r="Y31" s="1">
        <v>8532216.2280999999</v>
      </c>
      <c r="Z31" s="1">
        <v>-6394001282963350</v>
      </c>
      <c r="AA31" s="1">
        <v>6.7423999999999999</v>
      </c>
      <c r="AB31" s="1">
        <v>-0.14649999999999999</v>
      </c>
      <c r="AC31" s="1">
        <v>0.53280000000000005</v>
      </c>
      <c r="AD31" s="1">
        <v>1.1417999999999999</v>
      </c>
      <c r="AE31" s="1">
        <v>0.49070000000000003</v>
      </c>
      <c r="AF31" s="1"/>
      <c r="AN31" s="37"/>
      <c r="AO31" s="38"/>
      <c r="AP31" s="38"/>
      <c r="AQ31" s="39"/>
    </row>
    <row r="32" spans="1:43" x14ac:dyDescent="0.25">
      <c r="A32" t="s">
        <v>360</v>
      </c>
      <c r="B32">
        <v>128</v>
      </c>
      <c r="C32" s="1">
        <v>87.939599999999999</v>
      </c>
      <c r="D32" s="1">
        <v>0.17289199999999999</v>
      </c>
      <c r="E32" s="1">
        <v>0.15643899999999999</v>
      </c>
      <c r="F32" s="1">
        <v>8.4149999999999991</v>
      </c>
      <c r="G32" s="1">
        <v>0.23769999999999999</v>
      </c>
      <c r="H32" s="1">
        <v>0.65820000000000001</v>
      </c>
      <c r="I32" s="1">
        <v>1.2816000000000001</v>
      </c>
      <c r="J32" s="1">
        <v>0.43603700000000001</v>
      </c>
      <c r="K32" s="1">
        <v>4.6999999999999997E-5</v>
      </c>
      <c r="L32" s="1">
        <v>0</v>
      </c>
      <c r="M32" s="1">
        <v>0</v>
      </c>
      <c r="N32" s="1">
        <v>-89.95</v>
      </c>
      <c r="O32" s="1">
        <v>90</v>
      </c>
      <c r="P32" s="1">
        <v>0.05</v>
      </c>
      <c r="Q32" s="1">
        <v>90</v>
      </c>
      <c r="R32" s="1">
        <v>90.05</v>
      </c>
      <c r="S32" s="1">
        <v>1.999679</v>
      </c>
      <c r="T32" s="1">
        <v>-0.99967899999999998</v>
      </c>
      <c r="U32" s="1">
        <v>-1</v>
      </c>
      <c r="V32" s="1">
        <v>-11501414.012482001</v>
      </c>
      <c r="W32" s="1">
        <v>0.901119</v>
      </c>
      <c r="X32" s="1">
        <v>1.9865000000000001E-2</v>
      </c>
      <c r="Y32" s="1">
        <v>458736704.6692</v>
      </c>
      <c r="Z32" s="1">
        <v>-695755483680436</v>
      </c>
      <c r="AA32" s="1">
        <v>5.2595999999999998</v>
      </c>
      <c r="AB32" s="1">
        <v>0.5706</v>
      </c>
      <c r="AC32" s="1">
        <v>-1.3180000000000001</v>
      </c>
      <c r="AD32" s="1">
        <v>0.93889999999999996</v>
      </c>
      <c r="AE32" s="1">
        <v>0.5897</v>
      </c>
      <c r="AF32" s="1"/>
    </row>
    <row r="33" spans="1:32" x14ac:dyDescent="0.25">
      <c r="A33" t="s">
        <v>361</v>
      </c>
      <c r="B33">
        <v>128</v>
      </c>
      <c r="C33" s="1">
        <v>98.136099999999999</v>
      </c>
      <c r="D33" s="1">
        <v>0.171067</v>
      </c>
      <c r="E33" s="1">
        <v>0.17457800000000001</v>
      </c>
      <c r="F33" s="1">
        <v>8.1929999999999996</v>
      </c>
      <c r="G33" s="1">
        <v>0.24410000000000001</v>
      </c>
      <c r="H33" s="1">
        <v>0.71519999999999995</v>
      </c>
      <c r="I33" s="1">
        <v>1.1541999999999999</v>
      </c>
      <c r="J33" s="1">
        <v>0.488093</v>
      </c>
      <c r="K33" s="1">
        <v>3.5199999999999999E-4</v>
      </c>
      <c r="L33" s="1">
        <v>0</v>
      </c>
      <c r="M33" s="1">
        <v>0</v>
      </c>
      <c r="N33" s="1">
        <v>-89.995999999999995</v>
      </c>
      <c r="O33" s="1">
        <v>90</v>
      </c>
      <c r="P33" s="1">
        <v>4.0000000000000001E-3</v>
      </c>
      <c r="Q33" s="1">
        <v>90</v>
      </c>
      <c r="R33" s="1">
        <v>90.004000000000005</v>
      </c>
      <c r="S33" s="1">
        <v>1.9978370000000001</v>
      </c>
      <c r="T33" s="1">
        <v>-0.99783699999999997</v>
      </c>
      <c r="U33" s="1">
        <v>-1</v>
      </c>
      <c r="V33" s="1">
        <v>-31465835.896738</v>
      </c>
      <c r="W33" s="1">
        <v>0.49273800000000001</v>
      </c>
      <c r="X33" s="1">
        <v>1.2289E-2</v>
      </c>
      <c r="Y33" s="1">
        <v>8060565.2851</v>
      </c>
      <c r="Z33" s="1">
        <v>-4155973136036830</v>
      </c>
      <c r="AA33" s="1">
        <v>4.1974999999999998</v>
      </c>
      <c r="AB33" s="1">
        <v>-1.0568</v>
      </c>
      <c r="AC33" s="1">
        <v>1.9610000000000001</v>
      </c>
      <c r="AD33" s="1">
        <v>0.9657</v>
      </c>
      <c r="AE33" s="1">
        <v>0.54730000000000001</v>
      </c>
      <c r="AF33" s="1"/>
    </row>
    <row r="34" spans="1:32" x14ac:dyDescent="0.25">
      <c r="A34" t="s">
        <v>362</v>
      </c>
      <c r="B34">
        <v>128</v>
      </c>
      <c r="C34" s="1">
        <v>102.6217</v>
      </c>
      <c r="D34" s="1">
        <v>0.177979</v>
      </c>
      <c r="E34" s="1">
        <v>0.182558</v>
      </c>
      <c r="F34" s="1">
        <v>5.9740000000000002</v>
      </c>
      <c r="G34" s="1">
        <v>0.33479999999999999</v>
      </c>
      <c r="H34" s="1">
        <v>0.54530000000000001</v>
      </c>
      <c r="I34" s="1">
        <v>1.4992000000000001</v>
      </c>
      <c r="J34" s="1">
        <v>0.66996299999999998</v>
      </c>
      <c r="K34" s="1">
        <v>5.7499999999999999E-4</v>
      </c>
      <c r="L34" s="1">
        <v>0</v>
      </c>
      <c r="M34" s="1">
        <v>0</v>
      </c>
      <c r="N34" s="1">
        <v>90.003</v>
      </c>
      <c r="O34" s="1">
        <v>90</v>
      </c>
      <c r="P34" s="1">
        <v>3.0000000000000001E-3</v>
      </c>
      <c r="Q34" s="1">
        <v>90</v>
      </c>
      <c r="R34" s="1">
        <v>90.003</v>
      </c>
      <c r="S34" s="1">
        <v>1.997425</v>
      </c>
      <c r="T34" s="1">
        <v>-0.99742500000000001</v>
      </c>
      <c r="U34" s="1">
        <v>-1</v>
      </c>
      <c r="V34" s="1">
        <v>36357869.377570003</v>
      </c>
      <c r="W34" s="1">
        <v>0.77481800000000001</v>
      </c>
      <c r="X34" s="1">
        <v>3.8240000000000001E-3</v>
      </c>
      <c r="Y34" s="1">
        <v>3019499.5926999999</v>
      </c>
      <c r="Z34" s="1">
        <v>2945064533522130</v>
      </c>
      <c r="AA34" s="1">
        <v>2.2279</v>
      </c>
      <c r="AB34" s="1">
        <v>-1.2430000000000001</v>
      </c>
      <c r="AC34" s="1">
        <v>1.4092</v>
      </c>
      <c r="AD34" s="1">
        <v>0.72</v>
      </c>
      <c r="AE34" s="1">
        <v>0.71930000000000005</v>
      </c>
      <c r="AF34" s="1"/>
    </row>
    <row r="35" spans="1:32" x14ac:dyDescent="0.25">
      <c r="A35" t="s">
        <v>350</v>
      </c>
      <c r="C35" s="1">
        <f>AVERAGE(C25:C34)</f>
        <v>99.952849999999998</v>
      </c>
      <c r="D35" s="4">
        <f t="shared" ref="D35:AE35" si="4">AVERAGE(D25:D34)</f>
        <v>0.18689790000000001</v>
      </c>
      <c r="E35" s="4">
        <f t="shared" si="4"/>
        <v>0.1778103</v>
      </c>
      <c r="F35" s="4">
        <f t="shared" si="4"/>
        <v>8.2479000000000013</v>
      </c>
      <c r="G35" s="4">
        <f t="shared" si="4"/>
        <v>0.25155</v>
      </c>
      <c r="H35" s="4">
        <f t="shared" si="4"/>
        <v>0.71909999999999996</v>
      </c>
      <c r="I35" s="4">
        <f t="shared" si="4"/>
        <v>1.16879</v>
      </c>
      <c r="J35" s="4">
        <f t="shared" si="4"/>
        <v>0.49903149999999996</v>
      </c>
      <c r="K35" s="4">
        <f t="shared" si="4"/>
        <v>1.2970000000000001E-4</v>
      </c>
      <c r="L35" s="4">
        <f t="shared" si="4"/>
        <v>0</v>
      </c>
      <c r="M35" s="4">
        <f t="shared" si="4"/>
        <v>0</v>
      </c>
      <c r="N35" s="4">
        <f t="shared" si="4"/>
        <v>-35.990099999999998</v>
      </c>
      <c r="O35" s="4">
        <f t="shared" si="4"/>
        <v>90</v>
      </c>
      <c r="P35" s="4">
        <f t="shared" si="4"/>
        <v>9.9000000000000008E-3</v>
      </c>
      <c r="Q35" s="4">
        <f t="shared" si="4"/>
        <v>90</v>
      </c>
      <c r="R35" s="4">
        <f t="shared" si="4"/>
        <v>90.009900000000002</v>
      </c>
      <c r="S35" s="4">
        <f t="shared" si="4"/>
        <v>1.9979273</v>
      </c>
      <c r="T35" s="4">
        <f t="shared" si="4"/>
        <v>-0.99792760000000003</v>
      </c>
      <c r="U35" s="4">
        <f t="shared" si="4"/>
        <v>-1</v>
      </c>
      <c r="V35" s="4">
        <f t="shared" si="4"/>
        <v>-3812651.3398258998</v>
      </c>
      <c r="W35" s="4">
        <f t="shared" si="4"/>
        <v>0.65869420000000001</v>
      </c>
      <c r="X35" s="4">
        <f t="shared" si="4"/>
        <v>1.3209599999999998E-2</v>
      </c>
      <c r="Y35" s="4">
        <f t="shared" si="4"/>
        <v>48106196.636199996</v>
      </c>
      <c r="Z35" s="4">
        <f t="shared" si="4"/>
        <v>-653994787944896.25</v>
      </c>
      <c r="AA35" s="4">
        <f t="shared" si="4"/>
        <v>4.4991899999999996</v>
      </c>
      <c r="AB35" s="4">
        <f t="shared" si="4"/>
        <v>-7.1599999999999997E-2</v>
      </c>
      <c r="AC35" s="4">
        <f t="shared" si="4"/>
        <v>0.44673000000000007</v>
      </c>
      <c r="AD35" s="4">
        <f t="shared" si="4"/>
        <v>0.96894000000000013</v>
      </c>
      <c r="AE35" s="4">
        <f t="shared" si="4"/>
        <v>0.55322999999999989</v>
      </c>
      <c r="AF35" s="4"/>
    </row>
    <row r="36" spans="1:32" x14ac:dyDescent="0.25">
      <c r="A36" t="s">
        <v>351</v>
      </c>
      <c r="C36" s="1">
        <f>MIN(C25:C34)</f>
        <v>76.144599999999997</v>
      </c>
      <c r="D36" s="1">
        <f t="shared" ref="D36:AE36" si="5">MIN(D25:D34)</f>
        <v>0.16006400000000001</v>
      </c>
      <c r="E36" s="1">
        <f t="shared" si="5"/>
        <v>0.13545699999999999</v>
      </c>
      <c r="F36" s="1">
        <f t="shared" si="5"/>
        <v>5.9740000000000002</v>
      </c>
      <c r="G36" s="1">
        <f t="shared" si="5"/>
        <v>0.1764</v>
      </c>
      <c r="H36" s="1">
        <f t="shared" si="5"/>
        <v>0.54530000000000001</v>
      </c>
      <c r="I36" s="1">
        <f t="shared" si="5"/>
        <v>0.90380000000000005</v>
      </c>
      <c r="J36" s="1">
        <f t="shared" si="5"/>
        <v>0.35287200000000002</v>
      </c>
      <c r="K36" s="1">
        <f t="shared" si="5"/>
        <v>-4.4200000000000001E-4</v>
      </c>
      <c r="L36" s="1">
        <f t="shared" si="5"/>
        <v>0</v>
      </c>
      <c r="M36" s="1">
        <f t="shared" si="5"/>
        <v>0</v>
      </c>
      <c r="N36" s="1">
        <f t="shared" si="5"/>
        <v>-89.995999999999995</v>
      </c>
      <c r="O36" s="1">
        <f t="shared" si="5"/>
        <v>90</v>
      </c>
      <c r="P36" s="1">
        <f t="shared" si="5"/>
        <v>1E-3</v>
      </c>
      <c r="Q36" s="1">
        <f t="shared" si="5"/>
        <v>90</v>
      </c>
      <c r="R36" s="1">
        <f t="shared" si="5"/>
        <v>90.001000000000005</v>
      </c>
      <c r="S36" s="1">
        <f t="shared" si="5"/>
        <v>1.9971000000000001</v>
      </c>
      <c r="T36" s="1">
        <f t="shared" si="5"/>
        <v>-0.99967899999999998</v>
      </c>
      <c r="U36" s="1">
        <f t="shared" si="5"/>
        <v>-1</v>
      </c>
      <c r="V36" s="1">
        <f t="shared" si="5"/>
        <v>-31465835.896738</v>
      </c>
      <c r="W36" s="1">
        <f t="shared" si="5"/>
        <v>0.31737599999999999</v>
      </c>
      <c r="X36" s="1">
        <f t="shared" si="5"/>
        <v>2.147E-3</v>
      </c>
      <c r="Y36" s="1">
        <f t="shared" si="5"/>
        <v>-12991548.291099999</v>
      </c>
      <c r="Z36" s="1">
        <f t="shared" si="5"/>
        <v>-6394001282963350</v>
      </c>
      <c r="AA36" s="1">
        <f t="shared" si="5"/>
        <v>2.2279</v>
      </c>
      <c r="AB36" s="1">
        <f t="shared" si="5"/>
        <v>-1.2430000000000001</v>
      </c>
      <c r="AC36" s="1">
        <f t="shared" si="5"/>
        <v>-1.3180000000000001</v>
      </c>
      <c r="AD36" s="1">
        <f t="shared" si="5"/>
        <v>0.72</v>
      </c>
      <c r="AE36" s="1">
        <f t="shared" si="5"/>
        <v>0.4209</v>
      </c>
      <c r="AF36" s="1"/>
    </row>
    <row r="37" spans="1:32" x14ac:dyDescent="0.25">
      <c r="A37" t="s">
        <v>352</v>
      </c>
      <c r="C37" s="1">
        <f>MAX(C25:C34)</f>
        <v>126.7118</v>
      </c>
      <c r="D37" s="1">
        <f t="shared" ref="D37:AE37" si="6">MAX(D25:D34)</f>
        <v>0.259357</v>
      </c>
      <c r="E37" s="1">
        <f t="shared" si="6"/>
        <v>0.225413</v>
      </c>
      <c r="F37" s="1">
        <f t="shared" si="6"/>
        <v>11.337</v>
      </c>
      <c r="G37" s="1">
        <f t="shared" si="6"/>
        <v>0.33479999999999999</v>
      </c>
      <c r="H37" s="1">
        <f t="shared" si="6"/>
        <v>0.92579999999999996</v>
      </c>
      <c r="I37" s="1">
        <f t="shared" si="6"/>
        <v>1.4992000000000001</v>
      </c>
      <c r="J37" s="1">
        <f t="shared" si="6"/>
        <v>0.66996299999999998</v>
      </c>
      <c r="K37" s="1">
        <f t="shared" si="6"/>
        <v>5.7499999999999999E-4</v>
      </c>
      <c r="L37" s="1">
        <f t="shared" si="6"/>
        <v>0</v>
      </c>
      <c r="M37" s="1">
        <f t="shared" si="6"/>
        <v>0</v>
      </c>
      <c r="N37" s="1">
        <f t="shared" si="6"/>
        <v>90.003</v>
      </c>
      <c r="O37" s="1">
        <f t="shared" si="6"/>
        <v>90</v>
      </c>
      <c r="P37" s="1">
        <f t="shared" si="6"/>
        <v>0.05</v>
      </c>
      <c r="Q37" s="1">
        <f t="shared" si="6"/>
        <v>90</v>
      </c>
      <c r="R37" s="1">
        <f t="shared" si="6"/>
        <v>90.05</v>
      </c>
      <c r="S37" s="1">
        <f t="shared" si="6"/>
        <v>1.999679</v>
      </c>
      <c r="T37" s="1">
        <f t="shared" si="6"/>
        <v>-0.99709999999999999</v>
      </c>
      <c r="U37" s="1">
        <f t="shared" si="6"/>
        <v>-1</v>
      </c>
      <c r="V37" s="1">
        <f t="shared" si="6"/>
        <v>36357869.377570003</v>
      </c>
      <c r="W37" s="1">
        <f t="shared" si="6"/>
        <v>0.901119</v>
      </c>
      <c r="X37" s="1">
        <f t="shared" si="6"/>
        <v>2.9509000000000001E-2</v>
      </c>
      <c r="Y37" s="1">
        <f t="shared" si="6"/>
        <v>458736704.6692</v>
      </c>
      <c r="Z37" s="1">
        <f t="shared" si="6"/>
        <v>4615928064031540</v>
      </c>
      <c r="AA37" s="1">
        <f t="shared" si="6"/>
        <v>8.0309000000000008</v>
      </c>
      <c r="AB37" s="1">
        <f t="shared" si="6"/>
        <v>0.60140000000000005</v>
      </c>
      <c r="AC37" s="1">
        <f t="shared" si="6"/>
        <v>3.7025000000000001</v>
      </c>
      <c r="AD37" s="1">
        <f t="shared" si="6"/>
        <v>1.2924</v>
      </c>
      <c r="AE37" s="1">
        <f t="shared" si="6"/>
        <v>0.71930000000000005</v>
      </c>
      <c r="AF37" s="1"/>
    </row>
    <row r="38" spans="1:32" x14ac:dyDescent="0.25">
      <c r="A38" t="s">
        <v>347</v>
      </c>
      <c r="C38" s="1">
        <f>STDEV(C25:C34)</f>
        <v>16.104056106821776</v>
      </c>
      <c r="D38" s="1">
        <f t="shared" ref="D38:AE38" si="7">STDEV(D25:D34)</f>
        <v>3.1471579798111347E-2</v>
      </c>
      <c r="E38" s="1">
        <f t="shared" si="7"/>
        <v>2.8648151307622716E-2</v>
      </c>
      <c r="F38" s="1">
        <f t="shared" si="7"/>
        <v>1.686399481472612</v>
      </c>
      <c r="G38" s="1">
        <f t="shared" si="7"/>
        <v>5.0315521130826796E-2</v>
      </c>
      <c r="H38" s="1">
        <f t="shared" si="7"/>
        <v>0.10901544233119836</v>
      </c>
      <c r="I38" s="1">
        <f t="shared" si="7"/>
        <v>0.19545726131305452</v>
      </c>
      <c r="J38" s="1">
        <f t="shared" si="7"/>
        <v>0.1027611918470847</v>
      </c>
      <c r="K38" s="1">
        <f t="shared" si="7"/>
        <v>3.6420325521762038E-4</v>
      </c>
      <c r="L38" s="1">
        <f t="shared" si="7"/>
        <v>0</v>
      </c>
      <c r="M38" s="1">
        <f t="shared" si="7"/>
        <v>0</v>
      </c>
      <c r="N38" s="1">
        <f t="shared" si="7"/>
        <v>86.942579965106219</v>
      </c>
      <c r="O38" s="1">
        <f t="shared" si="7"/>
        <v>0</v>
      </c>
      <c r="P38" s="1">
        <f t="shared" si="7"/>
        <v>1.4525456581081675E-2</v>
      </c>
      <c r="Q38" s="1">
        <f t="shared" si="7"/>
        <v>0</v>
      </c>
      <c r="R38" s="1">
        <f t="shared" si="7"/>
        <v>1.4525456581079709E-2</v>
      </c>
      <c r="S38" s="1">
        <f t="shared" si="7"/>
        <v>7.5233400531645735E-4</v>
      </c>
      <c r="T38" s="1">
        <f t="shared" si="7"/>
        <v>7.523799572024723E-4</v>
      </c>
      <c r="U38" s="1">
        <f t="shared" si="7"/>
        <v>0</v>
      </c>
      <c r="V38" s="1">
        <f t="shared" si="7"/>
        <v>24304831.797540393</v>
      </c>
      <c r="W38" s="1">
        <f t="shared" si="7"/>
        <v>0.16941497735757244</v>
      </c>
      <c r="X38" s="1">
        <f t="shared" si="7"/>
        <v>1.0320519745740634E-2</v>
      </c>
      <c r="Y38" s="1">
        <f t="shared" si="7"/>
        <v>144546401.82974482</v>
      </c>
      <c r="Z38" s="1">
        <f t="shared" si="7"/>
        <v>3235007013144371</v>
      </c>
      <c r="AA38" s="1">
        <f t="shared" si="7"/>
        <v>1.844713628151778</v>
      </c>
      <c r="AB38" s="1">
        <f t="shared" si="7"/>
        <v>0.66165947771073641</v>
      </c>
      <c r="AC38" s="1">
        <f t="shared" si="7"/>
        <v>1.5340563382744454</v>
      </c>
      <c r="AD38" s="1">
        <f t="shared" si="7"/>
        <v>0.1591621130238666</v>
      </c>
      <c r="AE38" s="1">
        <f t="shared" si="7"/>
        <v>8.5118545439744675E-2</v>
      </c>
      <c r="AF38" s="1"/>
    </row>
    <row r="40" spans="1:32" x14ac:dyDescent="0.25">
      <c r="A40" t="s">
        <v>349</v>
      </c>
    </row>
    <row r="41" spans="1:32" x14ac:dyDescent="0.2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</row>
    <row r="42" spans="1:32" x14ac:dyDescent="0.25">
      <c r="A42" t="s">
        <v>52</v>
      </c>
      <c r="B42">
        <v>1</v>
      </c>
      <c r="C42" s="1">
        <v>0.13675399999999999</v>
      </c>
      <c r="D42" s="1">
        <v>-844</v>
      </c>
      <c r="E42" s="1">
        <v>-925.625</v>
      </c>
      <c r="F42" s="1">
        <v>-2.3382230000000002</v>
      </c>
      <c r="G42" s="1">
        <v>-2.5643570000000002</v>
      </c>
    </row>
    <row r="43" spans="1:32" x14ac:dyDescent="0.25">
      <c r="A43" t="s">
        <v>53</v>
      </c>
      <c r="B43">
        <v>1</v>
      </c>
      <c r="C43" s="1">
        <v>0.10288799999999999</v>
      </c>
      <c r="D43" s="1">
        <v>-412</v>
      </c>
      <c r="E43" s="1">
        <v>-467.875</v>
      </c>
      <c r="F43" s="1">
        <v>-3.127672</v>
      </c>
      <c r="G43" s="1">
        <v>-3.551844</v>
      </c>
    </row>
    <row r="44" spans="1:32" x14ac:dyDescent="0.25">
      <c r="A44" t="s">
        <v>54</v>
      </c>
      <c r="B44">
        <v>1</v>
      </c>
      <c r="C44" s="1">
        <v>0.21179100000000001</v>
      </c>
      <c r="D44" s="1">
        <v>-1097</v>
      </c>
      <c r="E44" s="1">
        <v>-1121.75</v>
      </c>
      <c r="F44" s="1">
        <v>-3.1045379999999998</v>
      </c>
      <c r="G44" s="1">
        <v>-3.1745809999999999</v>
      </c>
    </row>
    <row r="45" spans="1:32" x14ac:dyDescent="0.25">
      <c r="A45" t="s">
        <v>55</v>
      </c>
      <c r="B45">
        <v>1</v>
      </c>
      <c r="C45" s="1">
        <v>9.1941999999999996E-2</v>
      </c>
      <c r="D45" s="1">
        <v>-951</v>
      </c>
      <c r="E45" s="1">
        <v>-1016.625</v>
      </c>
      <c r="F45" s="1">
        <v>-3.0300129999999998</v>
      </c>
      <c r="G45" s="1">
        <v>-3.2391030000000001</v>
      </c>
    </row>
    <row r="46" spans="1:32" x14ac:dyDescent="0.25">
      <c r="A46" t="s">
        <v>56</v>
      </c>
      <c r="B46">
        <v>1</v>
      </c>
      <c r="C46" s="1">
        <v>6.4149999999999999E-2</v>
      </c>
      <c r="D46" s="1">
        <v>-299</v>
      </c>
      <c r="E46" s="1">
        <v>-383.625</v>
      </c>
      <c r="F46" s="1">
        <v>-1.1040239999999999</v>
      </c>
      <c r="G46" s="1">
        <v>-1.4164920000000001</v>
      </c>
    </row>
    <row r="47" spans="1:32" x14ac:dyDescent="0.25">
      <c r="A47" t="s">
        <v>57</v>
      </c>
      <c r="B47">
        <v>1</v>
      </c>
      <c r="C47" s="1">
        <v>3.9349000000000002E-2</v>
      </c>
      <c r="D47" s="1">
        <v>-7</v>
      </c>
      <c r="E47" s="1">
        <v>-95.875</v>
      </c>
      <c r="F47" s="1">
        <v>-2.0583000000000001E-2</v>
      </c>
      <c r="G47" s="1">
        <v>-0.28190999999999999</v>
      </c>
    </row>
    <row r="48" spans="1:32" x14ac:dyDescent="0.25">
      <c r="A48" t="s">
        <v>58</v>
      </c>
      <c r="B48">
        <v>1</v>
      </c>
      <c r="C48" s="1">
        <v>0.227996</v>
      </c>
      <c r="D48" s="1">
        <v>-1446</v>
      </c>
      <c r="E48" s="1">
        <v>-1548.125</v>
      </c>
      <c r="F48" s="1">
        <v>-5.5063310000000003</v>
      </c>
      <c r="G48" s="1">
        <v>-5.8952200000000001</v>
      </c>
    </row>
    <row r="49" spans="1:7" x14ac:dyDescent="0.25">
      <c r="A49" t="s">
        <v>59</v>
      </c>
      <c r="B49">
        <v>1</v>
      </c>
      <c r="C49" s="1">
        <v>0.185803</v>
      </c>
      <c r="D49" s="1">
        <v>-749</v>
      </c>
      <c r="E49" s="1">
        <v>-828</v>
      </c>
      <c r="F49" s="1">
        <v>-3.5130599999999998</v>
      </c>
      <c r="G49" s="1">
        <v>-3.8835959999999998</v>
      </c>
    </row>
    <row r="50" spans="1:7" x14ac:dyDescent="0.25">
      <c r="A50" t="s">
        <v>60</v>
      </c>
      <c r="B50">
        <v>1</v>
      </c>
      <c r="C50" s="1">
        <v>0.28599000000000002</v>
      </c>
      <c r="D50" s="1">
        <v>-4021</v>
      </c>
      <c r="E50" s="1">
        <v>-4011</v>
      </c>
      <c r="F50" s="1">
        <v>-8.6764989999999997</v>
      </c>
      <c r="G50" s="1">
        <v>-8.6549219999999991</v>
      </c>
    </row>
    <row r="51" spans="1:7" x14ac:dyDescent="0.25">
      <c r="A51" t="s">
        <v>61</v>
      </c>
      <c r="B51">
        <v>1</v>
      </c>
      <c r="C51" s="1">
        <v>0.26612799999999998</v>
      </c>
      <c r="D51" s="1">
        <v>-981</v>
      </c>
      <c r="E51" s="1">
        <v>-999.375</v>
      </c>
      <c r="F51" s="1">
        <v>-2.6375709999999999</v>
      </c>
      <c r="G51" s="1">
        <v>-2.6869749999999999</v>
      </c>
    </row>
    <row r="52" spans="1:7" x14ac:dyDescent="0.25">
      <c r="A52" t="s">
        <v>62</v>
      </c>
      <c r="B52">
        <v>1</v>
      </c>
      <c r="C52" s="1">
        <v>0.178171</v>
      </c>
      <c r="D52" s="1">
        <v>-1253</v>
      </c>
      <c r="E52" s="1">
        <v>-1246.375</v>
      </c>
      <c r="F52" s="1">
        <v>-3.5930019999999998</v>
      </c>
      <c r="G52" s="1">
        <v>-3.5740050000000001</v>
      </c>
    </row>
    <row r="53" spans="1:7" x14ac:dyDescent="0.25">
      <c r="A53" t="s">
        <v>63</v>
      </c>
      <c r="B53">
        <v>1</v>
      </c>
      <c r="C53" s="1">
        <v>0.12729399999999999</v>
      </c>
      <c r="D53" s="1">
        <v>-896</v>
      </c>
      <c r="E53" s="1">
        <v>-1002.875</v>
      </c>
      <c r="F53" s="1">
        <v>-2.760122</v>
      </c>
      <c r="G53" s="1">
        <v>-3.08935</v>
      </c>
    </row>
    <row r="54" spans="1:7" x14ac:dyDescent="0.25">
      <c r="A54" t="s">
        <v>64</v>
      </c>
      <c r="B54">
        <v>1</v>
      </c>
      <c r="C54" s="1">
        <v>5.1276000000000002E-2</v>
      </c>
      <c r="D54" s="1">
        <v>-194</v>
      </c>
      <c r="E54" s="1">
        <v>-319.125</v>
      </c>
      <c r="F54" s="1">
        <v>-0.48215400000000003</v>
      </c>
      <c r="G54" s="1">
        <v>-0.79313</v>
      </c>
    </row>
    <row r="55" spans="1:7" x14ac:dyDescent="0.25">
      <c r="A55" t="s">
        <v>65</v>
      </c>
      <c r="B55">
        <v>1</v>
      </c>
      <c r="C55" s="1">
        <v>0.16159299999999999</v>
      </c>
      <c r="D55" s="1">
        <v>-1384</v>
      </c>
      <c r="E55" s="1">
        <v>-1470</v>
      </c>
      <c r="F55" s="1">
        <v>-6.0176959999999999</v>
      </c>
      <c r="G55" s="1">
        <v>-6.3916279999999999</v>
      </c>
    </row>
    <row r="56" spans="1:7" x14ac:dyDescent="0.25">
      <c r="A56" t="s">
        <v>66</v>
      </c>
      <c r="B56">
        <v>1</v>
      </c>
      <c r="C56" s="1">
        <v>0.23405200000000001</v>
      </c>
      <c r="D56" s="1">
        <v>-694</v>
      </c>
      <c r="E56" s="1">
        <v>-712</v>
      </c>
      <c r="F56" s="1">
        <v>-5.3361549999999998</v>
      </c>
      <c r="G56" s="1">
        <v>-5.4745569999999999</v>
      </c>
    </row>
    <row r="57" spans="1:7" x14ac:dyDescent="0.25">
      <c r="A57" t="s">
        <v>350</v>
      </c>
      <c r="C57" s="4">
        <f>AVERAGE(C42:C56)</f>
        <v>0.15767846666666668</v>
      </c>
      <c r="D57" s="4">
        <f t="shared" ref="D57:G57" si="8">AVERAGE(D42:D56)</f>
        <v>-1015.2</v>
      </c>
      <c r="E57" s="4">
        <f t="shared" si="8"/>
        <v>-1076.55</v>
      </c>
      <c r="F57" s="4">
        <f t="shared" si="8"/>
        <v>-3.4165095333333335</v>
      </c>
      <c r="G57" s="4">
        <f t="shared" si="8"/>
        <v>-3.6447779999999996</v>
      </c>
    </row>
    <row r="58" spans="1:7" x14ac:dyDescent="0.25">
      <c r="A58" t="s">
        <v>351</v>
      </c>
      <c r="C58" s="1">
        <f>MIN(C42:C56)</f>
        <v>3.9349000000000002E-2</v>
      </c>
      <c r="D58" s="1">
        <f t="shared" ref="D58:G58" si="9">MIN(D42:D56)</f>
        <v>-4021</v>
      </c>
      <c r="E58" s="1">
        <f t="shared" si="9"/>
        <v>-4011</v>
      </c>
      <c r="F58" s="1">
        <f t="shared" si="9"/>
        <v>-8.6764989999999997</v>
      </c>
      <c r="G58" s="1">
        <f t="shared" si="9"/>
        <v>-8.6549219999999991</v>
      </c>
    </row>
    <row r="59" spans="1:7" x14ac:dyDescent="0.25">
      <c r="A59" t="s">
        <v>352</v>
      </c>
      <c r="C59" s="1">
        <f>MAX(C42:C56)</f>
        <v>0.28599000000000002</v>
      </c>
      <c r="D59" s="1">
        <f t="shared" ref="D59:G59" si="10">MAX(D42:D56)</f>
        <v>-7</v>
      </c>
      <c r="E59" s="1">
        <f t="shared" si="10"/>
        <v>-95.875</v>
      </c>
      <c r="F59" s="1">
        <f t="shared" si="10"/>
        <v>-2.0583000000000001E-2</v>
      </c>
      <c r="G59" s="1">
        <f t="shared" si="10"/>
        <v>-0.28190999999999999</v>
      </c>
    </row>
    <row r="60" spans="1:7" x14ac:dyDescent="0.25">
      <c r="A60" t="s">
        <v>347</v>
      </c>
      <c r="C60" s="1">
        <f>STDEV(C42:C56)</f>
        <v>7.8336406043665874E-2</v>
      </c>
      <c r="D60" s="1">
        <f t="shared" ref="D60:G60" si="11">STDEV(D42:D56)</f>
        <v>933.89148956702365</v>
      </c>
      <c r="E60" s="1">
        <f t="shared" si="11"/>
        <v>911.73068573102842</v>
      </c>
      <c r="F60" s="1">
        <f t="shared" si="11"/>
        <v>2.2447923488802077</v>
      </c>
      <c r="G60" s="1">
        <f t="shared" si="11"/>
        <v>2.2089893875649182</v>
      </c>
    </row>
    <row r="62" spans="1:7" x14ac:dyDescent="0.25">
      <c r="A62" t="s">
        <v>363</v>
      </c>
    </row>
    <row r="63" spans="1:7" x14ac:dyDescent="0.25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</row>
    <row r="64" spans="1:7" x14ac:dyDescent="0.25">
      <c r="A64" t="s">
        <v>353</v>
      </c>
      <c r="B64">
        <v>1</v>
      </c>
      <c r="C64" s="1">
        <v>0.22703400000000001</v>
      </c>
      <c r="D64" s="1">
        <v>-47</v>
      </c>
      <c r="E64" s="1">
        <v>-123.625</v>
      </c>
      <c r="F64" s="1">
        <v>-4.3771999999999998E-2</v>
      </c>
      <c r="G64" s="1">
        <v>-0.115135</v>
      </c>
    </row>
    <row r="65" spans="1:7" x14ac:dyDescent="0.25">
      <c r="A65" t="s">
        <v>354</v>
      </c>
      <c r="B65">
        <v>1</v>
      </c>
      <c r="C65" s="1">
        <v>0.259357</v>
      </c>
      <c r="D65" s="1">
        <v>150</v>
      </c>
      <c r="E65" s="1">
        <v>56.625</v>
      </c>
      <c r="F65" s="1">
        <v>0.13969799999999999</v>
      </c>
      <c r="G65" s="1">
        <v>5.2735999999999998E-2</v>
      </c>
    </row>
    <row r="66" spans="1:7" x14ac:dyDescent="0.25">
      <c r="A66" t="s">
        <v>355</v>
      </c>
      <c r="B66">
        <v>1</v>
      </c>
      <c r="C66" s="1">
        <v>0.16006400000000001</v>
      </c>
      <c r="D66" s="1">
        <v>497</v>
      </c>
      <c r="E66" s="1">
        <v>266.375</v>
      </c>
      <c r="F66" s="1">
        <v>0.46286699999999997</v>
      </c>
      <c r="G66" s="1">
        <v>0.248081</v>
      </c>
    </row>
    <row r="67" spans="1:7" x14ac:dyDescent="0.25">
      <c r="A67" t="s">
        <v>356</v>
      </c>
      <c r="B67">
        <v>1</v>
      </c>
      <c r="C67" s="1">
        <v>0.18849099999999999</v>
      </c>
      <c r="D67" s="1">
        <v>-2</v>
      </c>
      <c r="E67" s="1">
        <v>-119</v>
      </c>
      <c r="F67" s="1">
        <v>-1.8630000000000001E-3</v>
      </c>
      <c r="G67" s="1">
        <v>-0.11082699999999999</v>
      </c>
    </row>
    <row r="68" spans="1:7" x14ac:dyDescent="0.25">
      <c r="A68" t="s">
        <v>357</v>
      </c>
      <c r="B68">
        <v>1</v>
      </c>
      <c r="C68" s="1">
        <v>0.173265</v>
      </c>
      <c r="D68" s="1">
        <v>71</v>
      </c>
      <c r="E68" s="1">
        <v>-27.125</v>
      </c>
      <c r="F68" s="1">
        <v>6.6124000000000002E-2</v>
      </c>
      <c r="G68" s="1">
        <v>-2.5262E-2</v>
      </c>
    </row>
    <row r="69" spans="1:7" x14ac:dyDescent="0.25">
      <c r="A69" t="s">
        <v>358</v>
      </c>
      <c r="B69">
        <v>1</v>
      </c>
      <c r="C69" s="1">
        <v>0.16756699999999999</v>
      </c>
      <c r="D69" s="1">
        <v>237</v>
      </c>
      <c r="E69" s="1">
        <v>55.625</v>
      </c>
      <c r="F69" s="1">
        <v>0.220723</v>
      </c>
      <c r="G69" s="1">
        <v>5.1804999999999997E-2</v>
      </c>
    </row>
    <row r="70" spans="1:7" x14ac:dyDescent="0.25">
      <c r="A70" t="s">
        <v>359</v>
      </c>
      <c r="B70">
        <v>1</v>
      </c>
      <c r="C70" s="1">
        <v>0.171263</v>
      </c>
      <c r="D70" s="1">
        <v>187</v>
      </c>
      <c r="E70" s="1">
        <v>45</v>
      </c>
      <c r="F70" s="1">
        <v>0.17415700000000001</v>
      </c>
      <c r="G70" s="1">
        <v>4.1910000000000003E-2</v>
      </c>
    </row>
    <row r="71" spans="1:7" x14ac:dyDescent="0.25">
      <c r="A71" t="s">
        <v>360</v>
      </c>
      <c r="B71">
        <v>1</v>
      </c>
      <c r="C71" s="1">
        <v>0.17289199999999999</v>
      </c>
      <c r="D71" s="1">
        <v>852</v>
      </c>
      <c r="E71" s="1">
        <v>638.5</v>
      </c>
      <c r="F71" s="1">
        <v>0.79348700000000005</v>
      </c>
      <c r="G71" s="1">
        <v>0.59465000000000001</v>
      </c>
    </row>
    <row r="72" spans="1:7" x14ac:dyDescent="0.25">
      <c r="A72" t="s">
        <v>361</v>
      </c>
      <c r="B72">
        <v>1</v>
      </c>
      <c r="C72" s="1">
        <v>0.171067</v>
      </c>
      <c r="D72" s="1">
        <v>458</v>
      </c>
      <c r="E72" s="1">
        <v>271.625</v>
      </c>
      <c r="F72" s="1">
        <v>0.42654599999999998</v>
      </c>
      <c r="G72" s="1">
        <v>0.252971</v>
      </c>
    </row>
    <row r="73" spans="1:7" x14ac:dyDescent="0.25">
      <c r="A73" t="s">
        <v>362</v>
      </c>
      <c r="B73">
        <v>1</v>
      </c>
      <c r="C73" s="1">
        <v>0.177979</v>
      </c>
      <c r="D73" s="1">
        <v>408</v>
      </c>
      <c r="E73" s="1">
        <v>255.125</v>
      </c>
      <c r="F73" s="1">
        <v>0.37997999999999998</v>
      </c>
      <c r="G73" s="1">
        <v>0.23760400000000001</v>
      </c>
    </row>
    <row r="74" spans="1:7" x14ac:dyDescent="0.25">
      <c r="A74" t="s">
        <v>350</v>
      </c>
      <c r="C74" s="4">
        <f>AVERAGE(C64:C73)</f>
        <v>0.18689790000000001</v>
      </c>
      <c r="D74" s="4">
        <f t="shared" ref="D74:G74" si="12">AVERAGE(D64:D73)</f>
        <v>281.10000000000002</v>
      </c>
      <c r="E74" s="4">
        <f t="shared" si="12"/>
        <v>131.91249999999999</v>
      </c>
      <c r="F74" s="4">
        <f t="shared" si="12"/>
        <v>0.26179469999999999</v>
      </c>
      <c r="G74" s="4">
        <f t="shared" si="12"/>
        <v>0.12285329999999998</v>
      </c>
    </row>
    <row r="75" spans="1:7" x14ac:dyDescent="0.25">
      <c r="A75" t="s">
        <v>351</v>
      </c>
      <c r="C75" s="1">
        <f>MIN(C64:C73)</f>
        <v>0.16006400000000001</v>
      </c>
      <c r="D75" s="1">
        <f t="shared" ref="D75:G75" si="13">MIN(D64:D73)</f>
        <v>-47</v>
      </c>
      <c r="E75" s="1">
        <f t="shared" si="13"/>
        <v>-123.625</v>
      </c>
      <c r="F75" s="1">
        <f t="shared" si="13"/>
        <v>-4.3771999999999998E-2</v>
      </c>
      <c r="G75" s="1">
        <f t="shared" si="13"/>
        <v>-0.115135</v>
      </c>
    </row>
    <row r="76" spans="1:7" x14ac:dyDescent="0.25">
      <c r="A76" t="s">
        <v>352</v>
      </c>
      <c r="C76" s="1">
        <f>MAX(C64:C73)</f>
        <v>0.259357</v>
      </c>
      <c r="D76" s="1">
        <f t="shared" ref="D76:G76" si="14">MAX(D64:D73)</f>
        <v>852</v>
      </c>
      <c r="E76" s="1">
        <f t="shared" si="14"/>
        <v>638.5</v>
      </c>
      <c r="F76" s="1">
        <f t="shared" si="14"/>
        <v>0.79348700000000005</v>
      </c>
      <c r="G76" s="1">
        <f t="shared" si="14"/>
        <v>0.59465000000000001</v>
      </c>
    </row>
    <row r="77" spans="1:7" x14ac:dyDescent="0.25">
      <c r="A77" t="s">
        <v>347</v>
      </c>
      <c r="C77" s="1">
        <f>STDEV(C64:C73)</f>
        <v>3.1471579798111347E-2</v>
      </c>
      <c r="D77" s="1">
        <f t="shared" ref="D77:G77" si="15">STDEV(D64:D73)</f>
        <v>274.84559301542384</v>
      </c>
      <c r="E77" s="1">
        <f t="shared" si="15"/>
        <v>231.42149084216686</v>
      </c>
      <c r="F77" s="1">
        <f t="shared" si="15"/>
        <v>0.25597000618651045</v>
      </c>
      <c r="G77" s="1">
        <f t="shared" si="15"/>
        <v>0.21552819153782798</v>
      </c>
    </row>
  </sheetData>
  <pageMargins left="0.70866141732283472" right="0.70866141732283472" top="0.74803149606299213" bottom="0.74803149606299213" header="0.31496062992125984" footer="0.31496062992125984"/>
  <pageSetup paperSize="9" scale="16" orientation="portrait" horizontalDpi="4000" verticalDpi="40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79"/>
  <sheetViews>
    <sheetView topLeftCell="A25" zoomScaleNormal="100" workbookViewId="0">
      <selection activeCell="AR6" sqref="AR6"/>
    </sheetView>
  </sheetViews>
  <sheetFormatPr defaultColWidth="11.42578125" defaultRowHeight="15" x14ac:dyDescent="0.25"/>
  <cols>
    <col min="1" max="1" width="64.28515625" bestFit="1" customWidth="1"/>
    <col min="2" max="2" width="5.42578125" customWidth="1"/>
    <col min="3" max="3" width="10" customWidth="1"/>
    <col min="4" max="4" width="10.7109375" customWidth="1"/>
    <col min="5" max="5" width="9" customWidth="1"/>
    <col min="6" max="6" width="10.85546875" customWidth="1"/>
    <col min="7" max="7" width="12" customWidth="1"/>
    <col min="8" max="8" width="7" customWidth="1"/>
    <col min="9" max="9" width="8" customWidth="1"/>
    <col min="10" max="11" width="10" customWidth="1"/>
    <col min="12" max="12" width="4.85546875" customWidth="1"/>
    <col min="13" max="13" width="5.85546875" customWidth="1"/>
    <col min="14" max="14" width="8.7109375" customWidth="1"/>
    <col min="15" max="15" width="5.85546875" customWidth="1"/>
    <col min="16" max="16" width="7" customWidth="1"/>
    <col min="17" max="17" width="5.85546875" customWidth="1"/>
    <col min="18" max="18" width="8" customWidth="1"/>
    <col min="19" max="19" width="10" customWidth="1"/>
    <col min="20" max="20" width="10.7109375" customWidth="1"/>
    <col min="21" max="21" width="5.42578125" customWidth="1"/>
    <col min="22" max="22" width="13.5703125" bestFit="1" customWidth="1"/>
    <col min="23" max="24" width="10" customWidth="1"/>
    <col min="25" max="25" width="15.5703125" bestFit="1" customWidth="1"/>
    <col min="26" max="26" width="25.5703125" bestFit="1" customWidth="1"/>
    <col min="27" max="27" width="8" customWidth="1"/>
    <col min="28" max="28" width="7.7109375" customWidth="1"/>
    <col min="29" max="31" width="8" customWidth="1"/>
    <col min="35" max="35" width="30.7109375" customWidth="1"/>
    <col min="38" max="38" width="30.7109375" customWidth="1"/>
    <col min="40" max="40" width="33.5703125" customWidth="1"/>
    <col min="41" max="41" width="19" customWidth="1"/>
    <col min="42" max="42" width="47.140625" customWidth="1"/>
  </cols>
  <sheetData>
    <row r="1" spans="1:43" ht="15.75" thickBot="1" x14ac:dyDescent="0.3">
      <c r="A1" t="s">
        <v>349</v>
      </c>
      <c r="AI1" t="s">
        <v>364</v>
      </c>
      <c r="AL1" t="s">
        <v>365</v>
      </c>
    </row>
    <row r="2" spans="1:4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N2" s="30"/>
      <c r="AO2" s="31"/>
      <c r="AP2" s="31"/>
      <c r="AQ2" s="32"/>
    </row>
    <row r="3" spans="1:43" x14ac:dyDescent="0.25">
      <c r="A3" t="s">
        <v>52</v>
      </c>
      <c r="B3">
        <v>92</v>
      </c>
      <c r="C3" s="1">
        <v>16.825299999999999</v>
      </c>
      <c r="D3" s="1">
        <v>0.13675399999999999</v>
      </c>
      <c r="E3" s="1">
        <v>0.132276</v>
      </c>
      <c r="F3" s="1">
        <v>12.244</v>
      </c>
      <c r="G3" s="1">
        <v>0.1633</v>
      </c>
      <c r="H3" s="1">
        <v>0.80979999999999996</v>
      </c>
      <c r="I3" s="1">
        <v>1.0714999999999999</v>
      </c>
      <c r="J3" s="1">
        <v>9.9892999999999996E-2</v>
      </c>
      <c r="K3" s="1">
        <v>5.0000000000000004E-6</v>
      </c>
      <c r="L3" s="1">
        <v>0</v>
      </c>
      <c r="M3" s="1">
        <v>0</v>
      </c>
      <c r="N3" s="1">
        <v>-89.188000000000002</v>
      </c>
      <c r="O3" s="1">
        <v>90</v>
      </c>
      <c r="P3" s="1">
        <v>0.81200000000000006</v>
      </c>
      <c r="Q3" s="1">
        <v>90</v>
      </c>
      <c r="R3" s="1">
        <v>90.811999999999998</v>
      </c>
      <c r="S3" s="1">
        <v>1.99986</v>
      </c>
      <c r="T3" s="1">
        <v>-0.99986200000000003</v>
      </c>
      <c r="U3" s="1">
        <v>-0.99999800000000005</v>
      </c>
      <c r="V3" s="1">
        <v>-1545438.7667630001</v>
      </c>
      <c r="W3" s="1">
        <v>0.90070300000000003</v>
      </c>
      <c r="X3" s="1">
        <v>0.83781099999999997</v>
      </c>
      <c r="Y3" s="1">
        <v>47640909309.021896</v>
      </c>
      <c r="Z3" s="1">
        <v>-239352254716999</v>
      </c>
      <c r="AA3" s="1">
        <v>100.2153</v>
      </c>
      <c r="AB3" s="1">
        <v>0.34489999999999998</v>
      </c>
      <c r="AC3" s="1">
        <v>-1.0928</v>
      </c>
      <c r="AD3" s="1">
        <v>1.2562</v>
      </c>
      <c r="AE3" s="1">
        <v>0.46939999999999998</v>
      </c>
      <c r="AH3" t="s">
        <v>22</v>
      </c>
      <c r="AI3" t="str">
        <f>[1]!Boxplot(D3:D18,"5NS",1,D20,D21)</f>
        <v/>
      </c>
      <c r="AK3" t="s">
        <v>22</v>
      </c>
      <c r="AL3" t="str">
        <f>[1]!Boxplot(D26:D35,"5NS",1,D37,D38)</f>
        <v/>
      </c>
      <c r="AN3" s="33"/>
      <c r="AO3" s="22" t="s">
        <v>366</v>
      </c>
      <c r="AP3" s="22" t="str">
        <f>[1]!Boxplot(D3:D17,"5NS",1,D20,D21)</f>
        <v/>
      </c>
      <c r="AQ3" s="35"/>
    </row>
    <row r="4" spans="1:43" x14ac:dyDescent="0.25">
      <c r="A4" t="s">
        <v>53</v>
      </c>
      <c r="B4">
        <v>64</v>
      </c>
      <c r="C4" s="1">
        <v>5.399</v>
      </c>
      <c r="D4" s="1">
        <v>0.10288799999999999</v>
      </c>
      <c r="E4" s="1">
        <v>9.3254000000000004E-2</v>
      </c>
      <c r="F4" s="1">
        <v>17.818000000000001</v>
      </c>
      <c r="G4" s="1">
        <v>0.11219999999999999</v>
      </c>
      <c r="H4" s="1">
        <v>0.83079999999999998</v>
      </c>
      <c r="I4" s="1">
        <v>1.0913999999999999</v>
      </c>
      <c r="J4" s="1">
        <v>0.23982999999999999</v>
      </c>
      <c r="K4" s="1">
        <v>-3.6999999999999998E-5</v>
      </c>
      <c r="L4" s="1">
        <v>0</v>
      </c>
      <c r="M4" s="1">
        <v>0</v>
      </c>
      <c r="N4" s="1">
        <v>89.995999999999995</v>
      </c>
      <c r="O4" s="1">
        <v>90</v>
      </c>
      <c r="P4" s="1">
        <v>-4.0000000000000001E-3</v>
      </c>
      <c r="Q4" s="1">
        <v>90</v>
      </c>
      <c r="R4" s="1">
        <v>89.995999999999995</v>
      </c>
      <c r="S4" s="1">
        <v>1.999538</v>
      </c>
      <c r="T4" s="1">
        <v>-0.99953800000000004</v>
      </c>
      <c r="U4" s="1">
        <v>-1</v>
      </c>
      <c r="V4" s="1">
        <v>51916575.404905997</v>
      </c>
      <c r="W4" s="1">
        <v>0.88638399999999995</v>
      </c>
      <c r="X4" s="1">
        <v>5.0270450000000002</v>
      </c>
      <c r="Y4" s="1">
        <v>-732870479.82270002</v>
      </c>
      <c r="Z4" s="1">
        <v>4.6860370486110496E+16</v>
      </c>
      <c r="AA4" s="1">
        <v>17.3858</v>
      </c>
      <c r="AB4" s="1">
        <v>-0.64570000000000005</v>
      </c>
      <c r="AC4" s="1">
        <v>-0.50919999999999999</v>
      </c>
      <c r="AD4" s="1">
        <v>1.5349999999999999</v>
      </c>
      <c r="AE4" s="1">
        <v>0.42699999999999999</v>
      </c>
      <c r="AI4" t="str">
        <f>[1]!scaleline("b",50,,ROUND(D20,3),,ROUND(D21,3),25,5,1,,,ROUND((D19-D20)/(D21-D20)*50,3),ROUND(D19,3))</f>
        <v/>
      </c>
      <c r="AL4" t="str">
        <f>[1]!scaleline("b",50,,ROUND(D37,3),,ROUND(D38,3),25,5,1,,,ROUND((D36-D37)/(D38-D37)*50,3),ROUND(D36,3))</f>
        <v/>
      </c>
      <c r="AN4" s="33"/>
      <c r="AO4" s="22" t="s">
        <v>400</v>
      </c>
      <c r="AP4" s="22" t="str">
        <f>[1]!Boxplot(D26:D35,"5nS",1,D37,D38)</f>
        <v/>
      </c>
      <c r="AQ4" s="35"/>
    </row>
    <row r="5" spans="1:43" ht="24" customHeight="1" x14ac:dyDescent="0.25">
      <c r="A5" t="s">
        <v>54</v>
      </c>
      <c r="B5">
        <v>91</v>
      </c>
      <c r="C5" s="1">
        <v>23.438800000000001</v>
      </c>
      <c r="D5" s="1">
        <v>0.21179100000000001</v>
      </c>
      <c r="E5" s="1">
        <v>0.18426899999999999</v>
      </c>
      <c r="F5" s="1">
        <v>18.356000000000002</v>
      </c>
      <c r="G5" s="1">
        <v>0.109</v>
      </c>
      <c r="H5" s="1">
        <v>1.6912</v>
      </c>
      <c r="I5" s="1">
        <v>0.48230000000000001</v>
      </c>
      <c r="J5" s="1">
        <v>0.21226</v>
      </c>
      <c r="K5" s="1">
        <v>4.6999999999999997E-5</v>
      </c>
      <c r="L5" s="1">
        <v>0</v>
      </c>
      <c r="M5" s="1">
        <v>0</v>
      </c>
      <c r="N5" s="1">
        <v>-89.986999999999995</v>
      </c>
      <c r="O5" s="1">
        <v>90</v>
      </c>
      <c r="P5" s="1">
        <v>1.2999999999999999E-2</v>
      </c>
      <c r="Q5" s="1">
        <v>90</v>
      </c>
      <c r="R5" s="1">
        <v>90.013000000000005</v>
      </c>
      <c r="S5" s="1">
        <v>1.9993300000000001</v>
      </c>
      <c r="T5" s="1">
        <v>-0.99933099999999997</v>
      </c>
      <c r="U5" s="1">
        <v>-1</v>
      </c>
      <c r="V5" s="1">
        <v>-26127510.614337001</v>
      </c>
      <c r="W5" s="1">
        <v>0.905667</v>
      </c>
      <c r="X5" s="1">
        <v>0.61254399999999998</v>
      </c>
      <c r="Y5" s="1">
        <v>445532761.76700002</v>
      </c>
      <c r="Z5" s="1">
        <v>-1.51517049892293E+16</v>
      </c>
      <c r="AA5" s="1">
        <v>22.195499999999999</v>
      </c>
      <c r="AB5" s="1">
        <v>-0.2732</v>
      </c>
      <c r="AC5" s="1">
        <v>-1.2773000000000001</v>
      </c>
      <c r="AD5" s="1">
        <v>2.2227999999999999</v>
      </c>
      <c r="AE5" s="1">
        <v>0.23200000000000001</v>
      </c>
      <c r="AN5" s="33"/>
      <c r="AO5" s="22"/>
      <c r="AP5" s="22" t="str">
        <f>[1]!scaleline("b",50,,ROUND(MIN(D20,D37),3),,ROUND(MAX(D21,D38),3),25,5,1,8)</f>
        <v/>
      </c>
      <c r="AQ5" s="35"/>
    </row>
    <row r="6" spans="1:43" x14ac:dyDescent="0.25">
      <c r="A6" t="s">
        <v>55</v>
      </c>
      <c r="B6">
        <v>81</v>
      </c>
      <c r="C6" s="1">
        <v>10.268700000000001</v>
      </c>
      <c r="D6" s="1">
        <v>9.1941999999999996E-2</v>
      </c>
      <c r="E6" s="1">
        <v>7.4902999999999997E-2</v>
      </c>
      <c r="F6" s="1">
        <v>17.219000000000001</v>
      </c>
      <c r="G6" s="1">
        <v>0.1162</v>
      </c>
      <c r="H6" s="1">
        <v>0.64490000000000003</v>
      </c>
      <c r="I6" s="1">
        <v>1.4346000000000001</v>
      </c>
      <c r="J6" s="1">
        <v>0.23046700000000001</v>
      </c>
      <c r="K6" s="1">
        <v>5.3000000000000001E-5</v>
      </c>
      <c r="L6" s="1">
        <v>0</v>
      </c>
      <c r="M6" s="1">
        <v>0</v>
      </c>
      <c r="N6" s="1">
        <v>-89.995999999999995</v>
      </c>
      <c r="O6" s="1">
        <v>90</v>
      </c>
      <c r="P6" s="1">
        <v>4.0000000000000001E-3</v>
      </c>
      <c r="Q6" s="1">
        <v>90</v>
      </c>
      <c r="R6" s="1">
        <v>90.004000000000005</v>
      </c>
      <c r="S6" s="1">
        <v>1.9993069999999999</v>
      </c>
      <c r="T6" s="1">
        <v>-0.99930699999999995</v>
      </c>
      <c r="U6" s="1">
        <v>-1</v>
      </c>
      <c r="V6" s="1">
        <v>-56442599.473186001</v>
      </c>
      <c r="W6" s="1">
        <v>0.65276199999999995</v>
      </c>
      <c r="X6" s="1">
        <v>6.4470510000000001</v>
      </c>
      <c r="Y6" s="1">
        <v>352632875.97670001</v>
      </c>
      <c r="Z6" s="1">
        <v>-5.9978587374026096E+16</v>
      </c>
      <c r="AA6" s="1">
        <v>18.827000000000002</v>
      </c>
      <c r="AB6" s="1">
        <v>-0.19819999999999999</v>
      </c>
      <c r="AC6" s="1">
        <v>-0.95489999999999997</v>
      </c>
      <c r="AD6" s="1">
        <v>1.3293999999999999</v>
      </c>
      <c r="AE6" s="1">
        <v>0.51990000000000003</v>
      </c>
      <c r="AH6" t="s">
        <v>23</v>
      </c>
      <c r="AI6" t="str">
        <f>[1]!Boxplot(F3:F18,"5NS",1,F20,F21)</f>
        <v/>
      </c>
      <c r="AK6" t="s">
        <v>23</v>
      </c>
      <c r="AL6" t="str">
        <f>[1]!Boxplot(F26:F35,"5NS",1,F37,F38)</f>
        <v/>
      </c>
      <c r="AN6" s="33"/>
      <c r="AO6" s="22"/>
      <c r="AP6" s="22"/>
      <c r="AQ6" s="35"/>
    </row>
    <row r="7" spans="1:43" x14ac:dyDescent="0.25">
      <c r="A7" t="s">
        <v>56</v>
      </c>
      <c r="B7">
        <v>80</v>
      </c>
      <c r="C7" s="1">
        <v>7.1525999999999996</v>
      </c>
      <c r="D7" s="1">
        <v>6.4149999999999999E-2</v>
      </c>
      <c r="E7" s="1">
        <v>6.0859000000000003E-2</v>
      </c>
      <c r="F7" s="1">
        <v>16.7</v>
      </c>
      <c r="G7" s="1">
        <v>0.1198</v>
      </c>
      <c r="H7" s="1">
        <v>0.50819999999999999</v>
      </c>
      <c r="I7" s="1">
        <v>1.8480000000000001</v>
      </c>
      <c r="J7" s="1">
        <v>0.24205599999999999</v>
      </c>
      <c r="K7" s="1">
        <v>-7.8999999999999996E-5</v>
      </c>
      <c r="L7" s="1">
        <v>0</v>
      </c>
      <c r="M7" s="1">
        <v>0</v>
      </c>
      <c r="N7" s="1">
        <v>90.001999999999995</v>
      </c>
      <c r="O7" s="1">
        <v>90</v>
      </c>
      <c r="P7" s="1">
        <v>2E-3</v>
      </c>
      <c r="Q7" s="1">
        <v>90</v>
      </c>
      <c r="R7" s="1">
        <v>90.001999999999995</v>
      </c>
      <c r="S7" s="1">
        <v>1.9990250000000001</v>
      </c>
      <c r="T7" s="1">
        <v>-0.99902500000000005</v>
      </c>
      <c r="U7" s="1">
        <v>-1</v>
      </c>
      <c r="V7" s="1">
        <v>116359809.58993299</v>
      </c>
      <c r="W7" s="1">
        <v>0.82515099999999997</v>
      </c>
      <c r="X7" s="1">
        <v>10.845243</v>
      </c>
      <c r="Y7" s="1">
        <v>-161411664.73069999</v>
      </c>
      <c r="Z7" s="1">
        <v>2.3108691294033901E+17</v>
      </c>
      <c r="AA7" s="1">
        <v>17.067499999999999</v>
      </c>
      <c r="AB7" s="1">
        <v>-2.2685</v>
      </c>
      <c r="AC7" s="1">
        <v>4.6856999999999998</v>
      </c>
      <c r="AD7" s="1">
        <v>1.1621999999999999</v>
      </c>
      <c r="AE7" s="1">
        <v>0.62090000000000001</v>
      </c>
      <c r="AI7" t="str">
        <f>[1]!scaleline("b",50,,ROUND(F20,3),,ROUND(F21,3),25,5,1,,,ROUND((F19-F20)/(F21-F20)*50,3),ROUND(F19,3))</f>
        <v/>
      </c>
      <c r="AL7" t="str">
        <f>[1]!scaleline("b",50,,ROUND(F37,3),,ROUND(F38,3),25,5,1,,,ROUND((F36-F37)/(F38-F37)*50,3),ROUND(F36,3))</f>
        <v/>
      </c>
      <c r="AN7" s="33"/>
      <c r="AO7" s="22" t="s">
        <v>368</v>
      </c>
      <c r="AP7" s="22" t="str">
        <f>[1]!Boxplot(F3:F18,"5NS",1,MIN(F20,F37),MAX(F21,F38))</f>
        <v/>
      </c>
      <c r="AQ7" s="35"/>
    </row>
    <row r="8" spans="1:43" x14ac:dyDescent="0.25">
      <c r="A8" t="s">
        <v>57</v>
      </c>
      <c r="B8">
        <v>76</v>
      </c>
      <c r="C8" s="1">
        <v>4.0064000000000002</v>
      </c>
      <c r="D8" s="1">
        <v>3.9349000000000002E-2</v>
      </c>
      <c r="E8" s="1">
        <v>3.4089000000000001E-2</v>
      </c>
      <c r="F8" s="1">
        <v>21.306000000000001</v>
      </c>
      <c r="G8" s="1">
        <v>9.3899999999999997E-2</v>
      </c>
      <c r="H8" s="1">
        <v>0.36320000000000002</v>
      </c>
      <c r="I8" s="1">
        <v>2.6598000000000002</v>
      </c>
      <c r="J8" s="1">
        <v>0.18926200000000001</v>
      </c>
      <c r="K8" s="1">
        <v>-3.8000000000000002E-5</v>
      </c>
      <c r="L8" s="1">
        <v>0</v>
      </c>
      <c r="M8" s="1">
        <v>0</v>
      </c>
      <c r="N8" s="1">
        <v>-89.994</v>
      </c>
      <c r="O8" s="1">
        <v>90</v>
      </c>
      <c r="P8" s="1">
        <v>6.0000000000000001E-3</v>
      </c>
      <c r="Q8" s="1">
        <v>90</v>
      </c>
      <c r="R8" s="1">
        <v>90.006</v>
      </c>
      <c r="S8" s="1">
        <v>1.999398</v>
      </c>
      <c r="T8" s="1">
        <v>-0.99939800000000001</v>
      </c>
      <c r="U8" s="1">
        <v>-1</v>
      </c>
      <c r="V8" s="1">
        <v>41942562.563203998</v>
      </c>
      <c r="W8" s="1">
        <v>0.44164799999999999</v>
      </c>
      <c r="X8" s="1">
        <v>13.516848</v>
      </c>
      <c r="Y8" s="1">
        <v>-692238932.05620003</v>
      </c>
      <c r="Z8" s="1">
        <v>4.91113841942848E+16</v>
      </c>
      <c r="AA8" s="1">
        <v>27.917200000000001</v>
      </c>
      <c r="AB8" s="1">
        <v>-5.8999999999999999E-3</v>
      </c>
      <c r="AC8" s="1">
        <v>-0.93710000000000004</v>
      </c>
      <c r="AD8" s="1">
        <v>1.1096999999999999</v>
      </c>
      <c r="AE8" s="1">
        <v>0.71340000000000003</v>
      </c>
      <c r="AN8" s="33"/>
      <c r="AO8" s="22" t="s">
        <v>401</v>
      </c>
      <c r="AP8" s="22" t="str">
        <f>[1]!Boxplot(F26:F35,"5NS",1,MIN(F20,F37),MAX(F21,F38))</f>
        <v/>
      </c>
      <c r="AQ8" s="35"/>
    </row>
    <row r="9" spans="1:43" x14ac:dyDescent="0.25">
      <c r="A9" t="s">
        <v>58</v>
      </c>
      <c r="B9">
        <v>71</v>
      </c>
      <c r="C9" s="1">
        <v>22.664200000000001</v>
      </c>
      <c r="D9" s="1">
        <v>0.227996</v>
      </c>
      <c r="E9" s="1">
        <v>0.246503</v>
      </c>
      <c r="F9" s="1">
        <v>10.753</v>
      </c>
      <c r="G9" s="1">
        <v>0.186</v>
      </c>
      <c r="H9" s="1">
        <v>1.3252999999999999</v>
      </c>
      <c r="I9" s="1">
        <v>0.56859999999999999</v>
      </c>
      <c r="J9" s="1">
        <v>0.37211499999999997</v>
      </c>
      <c r="K9" s="1">
        <v>1.1529999999999999E-3</v>
      </c>
      <c r="L9" s="1">
        <v>0</v>
      </c>
      <c r="M9" s="1">
        <v>0</v>
      </c>
      <c r="N9" s="1">
        <v>90.001999999999995</v>
      </c>
      <c r="O9" s="1">
        <v>90</v>
      </c>
      <c r="P9" s="1">
        <v>2E-3</v>
      </c>
      <c r="Q9" s="1">
        <v>90</v>
      </c>
      <c r="R9" s="1">
        <v>90.001999999999995</v>
      </c>
      <c r="S9" s="1">
        <v>1.990734</v>
      </c>
      <c r="T9" s="1">
        <v>-0.990734</v>
      </c>
      <c r="U9" s="1">
        <v>-1</v>
      </c>
      <c r="V9" s="1">
        <v>47065328.655263998</v>
      </c>
      <c r="W9" s="1">
        <v>0.31928699999999999</v>
      </c>
      <c r="X9" s="1">
        <v>0.36681799999999998</v>
      </c>
      <c r="Y9" s="1">
        <v>752347.48990000004</v>
      </c>
      <c r="Z9" s="1">
        <v>1.59973474123E+16</v>
      </c>
      <c r="AA9" s="1">
        <v>7.2218</v>
      </c>
      <c r="AB9" s="1">
        <v>0.22559999999999999</v>
      </c>
      <c r="AC9" s="1">
        <v>-0.21390000000000001</v>
      </c>
      <c r="AD9" s="1">
        <v>1.506</v>
      </c>
      <c r="AE9" s="1">
        <v>0.29199999999999998</v>
      </c>
      <c r="AH9" t="s">
        <v>103</v>
      </c>
      <c r="AI9" t="str">
        <f>[1]!Boxplot(G3:G18,"5NS",1,G20,G21)</f>
        <v/>
      </c>
      <c r="AK9" t="s">
        <v>103</v>
      </c>
      <c r="AL9" t="str">
        <f>[1]!Boxplot(G26:G35,"5NS",1,G37,G38)</f>
        <v/>
      </c>
      <c r="AN9" s="33"/>
      <c r="AO9" s="22"/>
      <c r="AP9" s="22" t="str">
        <f>[1]!scaleline("b",50,,ROUND(MIN(F20,F37),3),,ROUND(MAX(F21,F38),3),25,5,1,8)</f>
        <v/>
      </c>
      <c r="AQ9" s="35"/>
    </row>
    <row r="10" spans="1:43" x14ac:dyDescent="0.25">
      <c r="A10" t="s">
        <v>59</v>
      </c>
      <c r="B10">
        <v>69</v>
      </c>
      <c r="C10" s="1">
        <v>14.464499999999999</v>
      </c>
      <c r="D10" s="1">
        <v>0.185803</v>
      </c>
      <c r="E10" s="1">
        <v>0.17172399999999999</v>
      </c>
      <c r="F10" s="1">
        <v>10.412000000000001</v>
      </c>
      <c r="G10" s="1">
        <v>0.19209999999999999</v>
      </c>
      <c r="H10" s="1">
        <v>0.89400000000000002</v>
      </c>
      <c r="I10" s="1">
        <v>0.92649999999999999</v>
      </c>
      <c r="J10" s="1">
        <v>0.34621099999999999</v>
      </c>
      <c r="K10" s="1">
        <v>4.3999999999999999E-5</v>
      </c>
      <c r="L10" s="1">
        <v>0</v>
      </c>
      <c r="M10" s="1">
        <v>0</v>
      </c>
      <c r="N10" s="1">
        <v>-89.977000000000004</v>
      </c>
      <c r="O10" s="1">
        <v>90</v>
      </c>
      <c r="P10" s="1">
        <v>2.3E-2</v>
      </c>
      <c r="Q10" s="1">
        <v>90</v>
      </c>
      <c r="R10" s="1">
        <v>90.022999999999996</v>
      </c>
      <c r="S10" s="1">
        <v>1.999614</v>
      </c>
      <c r="T10" s="1">
        <v>-0.99961500000000003</v>
      </c>
      <c r="U10" s="1">
        <v>-1</v>
      </c>
      <c r="V10" s="1">
        <v>-22194329.263785001</v>
      </c>
      <c r="W10" s="1">
        <v>0.86685299999999998</v>
      </c>
      <c r="X10" s="1">
        <v>0.38420700000000002</v>
      </c>
      <c r="Y10" s="1">
        <v>505195631.16259998</v>
      </c>
      <c r="Z10" s="1">
        <v>-4109625556111270</v>
      </c>
      <c r="AA10" s="1">
        <v>8.3429000000000002</v>
      </c>
      <c r="AB10" s="1">
        <v>-0.45369999999999999</v>
      </c>
      <c r="AC10" s="1">
        <v>-0.97519999999999996</v>
      </c>
      <c r="AD10" s="1">
        <v>1.2171000000000001</v>
      </c>
      <c r="AE10" s="1">
        <v>0.43740000000000001</v>
      </c>
      <c r="AI10" t="str">
        <f>[1]!scaleline("b",50,,ROUND(G20,3),,ROUND(G21,3),25,5,1,,,ROUND((G19-G20)/(G21-G20)*50,3),ROUND(G19,3))</f>
        <v/>
      </c>
      <c r="AL10" t="str">
        <f>[1]!scaleline("b",50,,ROUND(G37,3),,ROUND(G38,3),25,5,1,,,ROUND((G36-G37)/(G38-G37)*50,3),ROUND(G36,3))</f>
        <v/>
      </c>
      <c r="AN10" s="33"/>
      <c r="AO10" s="22"/>
      <c r="AP10" s="22"/>
      <c r="AQ10" s="35"/>
    </row>
    <row r="11" spans="1:43" x14ac:dyDescent="0.25">
      <c r="A11" t="s">
        <v>60</v>
      </c>
      <c r="B11">
        <v>87</v>
      </c>
      <c r="C11" s="1">
        <v>44.443100000000001</v>
      </c>
      <c r="D11" s="1">
        <v>0.28599000000000002</v>
      </c>
      <c r="E11" s="1">
        <v>0.26084499999999999</v>
      </c>
      <c r="F11" s="1">
        <v>12.295999999999999</v>
      </c>
      <c r="G11" s="1">
        <v>0.16270000000000001</v>
      </c>
      <c r="H11" s="1">
        <v>1.6035999999999999</v>
      </c>
      <c r="I11" s="1">
        <v>0.46089999999999998</v>
      </c>
      <c r="J11" s="1">
        <v>0.32660299999999998</v>
      </c>
      <c r="K11" s="1">
        <v>1.5799999999999999E-4</v>
      </c>
      <c r="L11" s="1">
        <v>0</v>
      </c>
      <c r="M11" s="1">
        <v>0</v>
      </c>
      <c r="N11" s="1">
        <v>90.001000000000005</v>
      </c>
      <c r="O11" s="1">
        <v>90</v>
      </c>
      <c r="P11" s="1">
        <v>1E-3</v>
      </c>
      <c r="Q11" s="1">
        <v>90</v>
      </c>
      <c r="R11" s="1">
        <v>90.001000000000005</v>
      </c>
      <c r="S11" s="1">
        <v>1.99855</v>
      </c>
      <c r="T11" s="1">
        <v>-0.99855000000000005</v>
      </c>
      <c r="U11" s="1">
        <v>-1</v>
      </c>
      <c r="V11" s="1">
        <v>23913322.014752001</v>
      </c>
      <c r="W11" s="1">
        <v>0.67395400000000005</v>
      </c>
      <c r="X11" s="1">
        <v>0.21143000000000001</v>
      </c>
      <c r="Y11" s="1">
        <v>40088166.7126</v>
      </c>
      <c r="Z11" s="1">
        <v>5360914145786140</v>
      </c>
      <c r="AA11" s="1">
        <v>9.3747000000000007</v>
      </c>
      <c r="AB11" s="1">
        <v>4.2500000000000003E-2</v>
      </c>
      <c r="AC11" s="1">
        <v>-0.64929999999999999</v>
      </c>
      <c r="AD11" s="1">
        <v>1.7715000000000001</v>
      </c>
      <c r="AE11" s="1">
        <v>0.2392</v>
      </c>
      <c r="AN11" s="33"/>
      <c r="AO11" s="22" t="s">
        <v>370</v>
      </c>
      <c r="AP11" s="22" t="str">
        <f>[1]!Boxplot(G3:G18,"5NS",1,MIN(G20,G37),MAX(G21,G38))</f>
        <v/>
      </c>
      <c r="AQ11" s="35"/>
    </row>
    <row r="12" spans="1:43" x14ac:dyDescent="0.25">
      <c r="A12" t="s">
        <v>61</v>
      </c>
      <c r="B12">
        <v>84</v>
      </c>
      <c r="C12" s="1">
        <v>42.190800000000003</v>
      </c>
      <c r="D12" s="1">
        <v>0.26612799999999998</v>
      </c>
      <c r="E12" s="1">
        <v>0.26567000000000002</v>
      </c>
      <c r="F12" s="1">
        <v>7.3810000000000002</v>
      </c>
      <c r="G12" s="1">
        <v>0.27100000000000002</v>
      </c>
      <c r="H12" s="1">
        <v>0.98050000000000004</v>
      </c>
      <c r="I12" s="1">
        <v>0.74890000000000001</v>
      </c>
      <c r="J12" s="1">
        <v>0.54092700000000005</v>
      </c>
      <c r="K12" s="1">
        <v>1.9799999999999999E-4</v>
      </c>
      <c r="L12" s="1">
        <v>0</v>
      </c>
      <c r="M12" s="1">
        <v>0</v>
      </c>
      <c r="N12" s="1">
        <v>-89.995000000000005</v>
      </c>
      <c r="O12" s="1">
        <v>90</v>
      </c>
      <c r="P12" s="1">
        <v>5.0000000000000001E-3</v>
      </c>
      <c r="Q12" s="1">
        <v>90</v>
      </c>
      <c r="R12" s="1">
        <v>90.004999999999995</v>
      </c>
      <c r="S12" s="1">
        <v>1.9988999999999999</v>
      </c>
      <c r="T12" s="1">
        <v>-0.99890000000000001</v>
      </c>
      <c r="U12" s="1">
        <v>-1</v>
      </c>
      <c r="V12" s="1">
        <v>-57724489.123517998</v>
      </c>
      <c r="W12" s="1">
        <v>0.71204100000000004</v>
      </c>
      <c r="X12" s="1">
        <v>5.4766000000000002E-2</v>
      </c>
      <c r="Y12" s="1">
        <v>25385113.708799999</v>
      </c>
      <c r="Z12" s="1">
        <v>-1.13878721008541E+16</v>
      </c>
      <c r="AA12" s="1">
        <v>3.4176000000000002</v>
      </c>
      <c r="AB12" s="1">
        <v>-4.0899999999999999E-2</v>
      </c>
      <c r="AC12" s="1">
        <v>-0.97629999999999995</v>
      </c>
      <c r="AD12" s="1">
        <v>1.0731999999999999</v>
      </c>
      <c r="AE12" s="1">
        <v>0.38979999999999998</v>
      </c>
      <c r="AH12" t="s">
        <v>86</v>
      </c>
      <c r="AI12" t="str">
        <f>[1]!Boxplot(H3:H18,"5NS",1,H20,H21)</f>
        <v/>
      </c>
      <c r="AK12" t="s">
        <v>86</v>
      </c>
      <c r="AL12" t="str">
        <f>[1]!Boxplot(H26:H35,"5NS",1,H37,H38)</f>
        <v/>
      </c>
      <c r="AN12" s="33"/>
      <c r="AO12" s="22" t="s">
        <v>402</v>
      </c>
      <c r="AP12" s="22" t="str">
        <f>[1]!Boxplot(G26:G35,"5NS",1,MIN(G20,G37),MAX(G21,G38))</f>
        <v/>
      </c>
      <c r="AQ12" s="35"/>
    </row>
    <row r="13" spans="1:43" x14ac:dyDescent="0.25">
      <c r="A13" t="s">
        <v>62</v>
      </c>
      <c r="B13">
        <v>88</v>
      </c>
      <c r="C13" s="1">
        <v>25.172999999999998</v>
      </c>
      <c r="D13" s="1">
        <v>0.178171</v>
      </c>
      <c r="E13" s="1">
        <v>0.14774499999999999</v>
      </c>
      <c r="F13" s="1">
        <v>18.995999999999999</v>
      </c>
      <c r="G13" s="1">
        <v>0.1053</v>
      </c>
      <c r="H13" s="1">
        <v>1.4033</v>
      </c>
      <c r="I13" s="1">
        <v>0.60729999999999995</v>
      </c>
      <c r="J13" s="1">
        <v>0.21062700000000001</v>
      </c>
      <c r="K13" s="1">
        <v>2.2900000000000001E-4</v>
      </c>
      <c r="L13" s="1">
        <v>0</v>
      </c>
      <c r="M13" s="1">
        <v>0</v>
      </c>
      <c r="N13" s="1">
        <v>-89.995999999999995</v>
      </c>
      <c r="O13" s="1">
        <v>90</v>
      </c>
      <c r="P13" s="1">
        <v>4.0000000000000001E-3</v>
      </c>
      <c r="Q13" s="1">
        <v>90</v>
      </c>
      <c r="R13" s="1">
        <v>90.004000000000005</v>
      </c>
      <c r="S13" s="1">
        <v>1.996747</v>
      </c>
      <c r="T13" s="1">
        <v>-0.99674700000000005</v>
      </c>
      <c r="U13" s="1">
        <v>-1</v>
      </c>
      <c r="V13" s="1">
        <v>-40258144.035834</v>
      </c>
      <c r="W13" s="1">
        <v>0.55286299999999999</v>
      </c>
      <c r="X13" s="1">
        <v>0.58496800000000004</v>
      </c>
      <c r="Y13" s="1">
        <v>19131567.741599999</v>
      </c>
      <c r="Z13" s="1">
        <v>-3.65324388969604E+16</v>
      </c>
      <c r="AA13" s="1">
        <v>22.540900000000001</v>
      </c>
      <c r="AB13" s="1">
        <v>0.1056</v>
      </c>
      <c r="AC13" s="1">
        <v>-0.46160000000000001</v>
      </c>
      <c r="AD13" s="1">
        <v>2.0598000000000001</v>
      </c>
      <c r="AE13" s="1">
        <v>0.27489999999999998</v>
      </c>
      <c r="AI13" t="str">
        <f>[1]!scaleline("b",50,,ROUND(H20,3),,ROUND(H21,3),25,5,1,,,ROUND((H19-H20)/(H21-H20)*50,3),ROUND(H19,3))</f>
        <v/>
      </c>
      <c r="AL13" t="str">
        <f>[1]!scaleline("b",50,,ROUND(H37,3),,ROUND(H38,3),25,5,1,,,ROUND((H36-H37)/(H38-H37)*50,3),ROUND(H36,3))</f>
        <v/>
      </c>
      <c r="AN13" s="33"/>
      <c r="AO13" s="22"/>
      <c r="AP13" s="22" t="str">
        <f>[1]!scaleline("b",50,,ROUND(MIN(G20,G37),3),,ROUND(MAX(G21,G38),3),25,5,1,8)</f>
        <v/>
      </c>
      <c r="AQ13" s="35"/>
    </row>
    <row r="14" spans="1:43" x14ac:dyDescent="0.25">
      <c r="A14" t="s">
        <v>63</v>
      </c>
      <c r="B14">
        <v>71</v>
      </c>
      <c r="C14" s="1">
        <v>9.5713000000000008</v>
      </c>
      <c r="D14" s="1">
        <v>0.12729399999999999</v>
      </c>
      <c r="E14" s="1">
        <v>0.104101</v>
      </c>
      <c r="F14" s="1">
        <v>13.826000000000001</v>
      </c>
      <c r="G14" s="1">
        <v>0.1447</v>
      </c>
      <c r="H14" s="1">
        <v>0.71960000000000002</v>
      </c>
      <c r="I14" s="1">
        <v>1.2448999999999999</v>
      </c>
      <c r="J14" s="1">
        <v>0.32686500000000002</v>
      </c>
      <c r="K14" s="1">
        <v>-3.6999999999999998E-5</v>
      </c>
      <c r="L14" s="1">
        <v>0</v>
      </c>
      <c r="M14" s="1">
        <v>0</v>
      </c>
      <c r="N14" s="1">
        <v>89.995000000000005</v>
      </c>
      <c r="O14" s="1">
        <v>90</v>
      </c>
      <c r="P14" s="1">
        <v>-5.0000000000000001E-3</v>
      </c>
      <c r="Q14" s="1">
        <v>90</v>
      </c>
      <c r="R14" s="1">
        <v>89.995000000000005</v>
      </c>
      <c r="S14" s="1">
        <v>1.999657</v>
      </c>
      <c r="T14" s="1">
        <v>-0.99965700000000002</v>
      </c>
      <c r="U14" s="1">
        <v>-1</v>
      </c>
      <c r="V14" s="1">
        <v>57298882.231928997</v>
      </c>
      <c r="W14" s="1">
        <v>0.91113900000000003</v>
      </c>
      <c r="X14" s="1">
        <v>3.0647890000000002</v>
      </c>
      <c r="Y14" s="1">
        <v>-714595446.94330001</v>
      </c>
      <c r="Z14" s="1">
        <v>3.07295535513528E+16</v>
      </c>
      <c r="AA14" s="1">
        <v>9.3597000000000001</v>
      </c>
      <c r="AB14" s="1">
        <v>-0.87119999999999997</v>
      </c>
      <c r="AC14" s="1">
        <v>-0.49919999999999998</v>
      </c>
      <c r="AD14" s="1">
        <v>1.2584</v>
      </c>
      <c r="AE14" s="1">
        <v>0.50539999999999996</v>
      </c>
      <c r="AN14" s="33"/>
      <c r="AO14" s="22"/>
      <c r="AP14" s="22"/>
      <c r="AQ14" s="35"/>
    </row>
    <row r="15" spans="1:43" x14ac:dyDescent="0.25">
      <c r="A15" t="s">
        <v>64</v>
      </c>
      <c r="B15">
        <v>81</v>
      </c>
      <c r="C15" s="1">
        <v>7.5197000000000003</v>
      </c>
      <c r="D15" s="1">
        <v>5.1276000000000002E-2</v>
      </c>
      <c r="E15" s="1">
        <v>5.4851999999999998E-2</v>
      </c>
      <c r="F15" s="1">
        <v>18.11</v>
      </c>
      <c r="G15" s="1">
        <v>0.1104</v>
      </c>
      <c r="H15" s="1">
        <v>0.49669999999999997</v>
      </c>
      <c r="I15" s="1">
        <v>1.9029</v>
      </c>
      <c r="J15" s="1">
        <v>0.18454699999999999</v>
      </c>
      <c r="K15" s="1">
        <v>1.8E-5</v>
      </c>
      <c r="L15" s="1">
        <v>0</v>
      </c>
      <c r="M15" s="1">
        <v>0</v>
      </c>
      <c r="N15" s="1">
        <v>-89.957999999999998</v>
      </c>
      <c r="O15" s="1">
        <v>90</v>
      </c>
      <c r="P15" s="1">
        <v>4.2000000000000003E-2</v>
      </c>
      <c r="Q15" s="1">
        <v>90</v>
      </c>
      <c r="R15" s="1">
        <v>90.042000000000002</v>
      </c>
      <c r="S15" s="1">
        <v>1.9997</v>
      </c>
      <c r="T15" s="1">
        <v>-0.99970000000000003</v>
      </c>
      <c r="U15" s="1">
        <v>-1</v>
      </c>
      <c r="V15" s="1">
        <v>-15162359.414813001</v>
      </c>
      <c r="W15" s="1">
        <v>0.86285599999999996</v>
      </c>
      <c r="X15" s="1">
        <v>4.6991829999999997</v>
      </c>
      <c r="Y15" s="1">
        <v>2933638217.3944001</v>
      </c>
      <c r="Z15" s="1">
        <v>-6750278399503110</v>
      </c>
      <c r="AA15" s="1">
        <v>29.362200000000001</v>
      </c>
      <c r="AB15" s="1">
        <v>-0.3276</v>
      </c>
      <c r="AC15" s="1">
        <v>-0.62519999999999998</v>
      </c>
      <c r="AD15" s="1">
        <v>1.1964999999999999</v>
      </c>
      <c r="AE15" s="1">
        <v>0.6149</v>
      </c>
      <c r="AH15" t="s">
        <v>348</v>
      </c>
      <c r="AI15" t="str">
        <f>[1]!Boxplot(I3:I18,"5NS",1,I20,I21)</f>
        <v/>
      </c>
      <c r="AK15" t="s">
        <v>348</v>
      </c>
      <c r="AL15" t="str">
        <f>[1]!Boxplot(I26:I35,"5NS",1,I37,I38)</f>
        <v/>
      </c>
      <c r="AN15" s="33"/>
      <c r="AO15" s="22" t="s">
        <v>372</v>
      </c>
      <c r="AP15" s="22" t="str">
        <f>[1]!Boxplot(H3:H18,"5NS",1,MIN(H20,H37),MAX(H21,H38))</f>
        <v/>
      </c>
      <c r="AQ15" s="35"/>
    </row>
    <row r="16" spans="1:43" x14ac:dyDescent="0.25">
      <c r="A16" t="s">
        <v>65</v>
      </c>
      <c r="B16">
        <v>66</v>
      </c>
      <c r="C16" s="1">
        <v>12.8911</v>
      </c>
      <c r="D16" s="1">
        <v>0.16159299999999999</v>
      </c>
      <c r="E16" s="1">
        <v>0.167238</v>
      </c>
      <c r="F16" s="1">
        <v>14.2</v>
      </c>
      <c r="G16" s="1">
        <v>0.14080000000000001</v>
      </c>
      <c r="H16" s="1">
        <v>1.1874</v>
      </c>
      <c r="I16" s="1">
        <v>0.70140000000000002</v>
      </c>
      <c r="J16" s="1">
        <v>0.292763</v>
      </c>
      <c r="K16" s="1">
        <v>-6.0000000000000002E-5</v>
      </c>
      <c r="L16" s="1">
        <v>0</v>
      </c>
      <c r="M16" s="1">
        <v>0</v>
      </c>
      <c r="N16" s="1">
        <v>90</v>
      </c>
      <c r="O16" s="1">
        <v>90</v>
      </c>
      <c r="P16" s="1">
        <v>0</v>
      </c>
      <c r="Q16" s="1">
        <v>90</v>
      </c>
      <c r="R16" s="1">
        <v>90</v>
      </c>
      <c r="S16" s="1">
        <v>1.9993860000000001</v>
      </c>
      <c r="T16" s="1">
        <v>-0.999386</v>
      </c>
      <c r="U16" s="1">
        <v>-1</v>
      </c>
      <c r="V16" s="1">
        <v>75205768.078017995</v>
      </c>
      <c r="W16" s="1">
        <v>0.913018</v>
      </c>
      <c r="X16" s="1">
        <v>2.5838100000000002</v>
      </c>
      <c r="Y16" s="1">
        <v>-278655470.70840001</v>
      </c>
      <c r="Z16" s="1">
        <v>6.5988789536676304E+16</v>
      </c>
      <c r="AA16" s="1">
        <v>11.667199999999999</v>
      </c>
      <c r="AB16" s="1">
        <v>-1.1073999999999999</v>
      </c>
      <c r="AC16" s="1">
        <v>0.1018</v>
      </c>
      <c r="AD16" s="1">
        <v>1.6380999999999999</v>
      </c>
      <c r="AE16" s="1">
        <v>0.32879999999999998</v>
      </c>
      <c r="AI16" t="str">
        <f>[1]!scaleline("b",50,,ROUND(I20,3),,ROUND(I21,3),25,5,1,,,ROUND((I19-I20)/(I21-I20)*50,3),ROUND(I19,3))</f>
        <v/>
      </c>
      <c r="AL16" t="str">
        <f>[1]!scaleline("b",50,,ROUND(I37,3),,ROUND(I38,3),25,5,1,,,ROUND((I36-I37)/(I38-I37)*50,3),ROUND(I36,3))</f>
        <v/>
      </c>
      <c r="AN16" s="33"/>
      <c r="AO16" s="22" t="s">
        <v>403</v>
      </c>
      <c r="AP16" s="22" t="str">
        <f>[1]!Boxplot(H26:H35,"5NS",1,MIN(H20,H37),MAX(H21,H38))</f>
        <v/>
      </c>
      <c r="AQ16" s="35"/>
    </row>
    <row r="17" spans="1:43" x14ac:dyDescent="0.25">
      <c r="A17" t="s">
        <v>66</v>
      </c>
      <c r="B17">
        <v>63</v>
      </c>
      <c r="C17" s="1">
        <v>11.2502</v>
      </c>
      <c r="D17" s="1">
        <v>0.23405200000000001</v>
      </c>
      <c r="E17" s="1">
        <v>0.23893600000000001</v>
      </c>
      <c r="F17" s="1">
        <v>12.032999999999999</v>
      </c>
      <c r="G17" s="1">
        <v>0.16619999999999999</v>
      </c>
      <c r="H17" s="1">
        <v>1.4375</v>
      </c>
      <c r="I17" s="1">
        <v>0.52939999999999998</v>
      </c>
      <c r="J17" s="1">
        <v>0.33519599999999999</v>
      </c>
      <c r="K17" s="1">
        <v>-9.1000000000000003E-5</v>
      </c>
      <c r="L17" s="1">
        <v>0</v>
      </c>
      <c r="M17" s="1">
        <v>0</v>
      </c>
      <c r="N17" s="1">
        <v>90.003</v>
      </c>
      <c r="O17" s="1">
        <v>90</v>
      </c>
      <c r="P17" s="1">
        <v>3.0000000000000001E-3</v>
      </c>
      <c r="Q17" s="1">
        <v>90</v>
      </c>
      <c r="R17" s="1">
        <v>90.003</v>
      </c>
      <c r="S17" s="1">
        <v>1.9991890000000001</v>
      </c>
      <c r="T17" s="1">
        <v>-0.99918899999999999</v>
      </c>
      <c r="U17" s="1">
        <v>-1</v>
      </c>
      <c r="V17" s="1">
        <v>96824622.014535993</v>
      </c>
      <c r="W17" s="1">
        <v>0.82735800000000004</v>
      </c>
      <c r="X17" s="1">
        <v>2.1045739999999999</v>
      </c>
      <c r="Y17" s="1">
        <v>-121668865.4896</v>
      </c>
      <c r="Z17" s="1">
        <v>8.3440133506668E+16</v>
      </c>
      <c r="AA17" s="1">
        <v>8.9002999999999997</v>
      </c>
      <c r="AB17" s="1">
        <v>-1.7102999999999999</v>
      </c>
      <c r="AC17" s="1">
        <v>1.6571</v>
      </c>
      <c r="AD17" s="1">
        <v>1.6592</v>
      </c>
      <c r="AE17" s="1">
        <v>0.27029999999999998</v>
      </c>
      <c r="AN17" s="33"/>
      <c r="AO17" s="22"/>
      <c r="AP17" s="22" t="str">
        <f>[1]!scaleline("b",50,,ROUND(MIN(H20,H37),3),,ROUND(MAX(H21,H38),3),25,5,1,8)</f>
        <v/>
      </c>
      <c r="AQ17" s="35"/>
    </row>
    <row r="18" spans="1:43" s="6" customFormat="1" x14ac:dyDescent="0.25">
      <c r="A18" s="5" t="s">
        <v>49</v>
      </c>
      <c r="B18" s="5">
        <v>73</v>
      </c>
      <c r="C18" s="4">
        <v>12.1846</v>
      </c>
      <c r="D18" s="4">
        <v>0.15932199999999999</v>
      </c>
      <c r="E18" s="4">
        <v>0.131492</v>
      </c>
      <c r="F18" s="4">
        <v>20.914000000000001</v>
      </c>
      <c r="G18" s="4">
        <v>9.5600000000000004E-2</v>
      </c>
      <c r="H18" s="4">
        <v>1.375</v>
      </c>
      <c r="I18" s="4">
        <v>0.63160000000000005</v>
      </c>
      <c r="J18" s="4">
        <v>0.191412</v>
      </c>
      <c r="K18" s="6">
        <v>-1.2999999999999999E-4</v>
      </c>
      <c r="L18" s="6">
        <v>0</v>
      </c>
      <c r="M18" s="6">
        <v>0</v>
      </c>
      <c r="N18" s="6">
        <v>90.004000000000005</v>
      </c>
      <c r="O18" s="6">
        <v>90</v>
      </c>
      <c r="P18" s="6">
        <v>4.0000000000000001E-3</v>
      </c>
      <c r="Q18" s="6">
        <v>90</v>
      </c>
      <c r="R18" s="6">
        <v>90.004000000000005</v>
      </c>
      <c r="S18" s="6">
        <v>1.997968</v>
      </c>
      <c r="T18" s="6">
        <v>-0.99796799999999997</v>
      </c>
      <c r="U18" s="6">
        <v>-1</v>
      </c>
      <c r="V18" s="6">
        <v>-52428128.649764001</v>
      </c>
      <c r="W18" s="6">
        <v>0.79289900000000002</v>
      </c>
      <c r="X18" s="6">
        <v>1.810047</v>
      </c>
      <c r="Y18" s="6">
        <v>-59434184.178300001</v>
      </c>
      <c r="Z18" s="6">
        <v>-7.5022204721551296E+16</v>
      </c>
      <c r="AA18" s="6">
        <v>27.293600000000001</v>
      </c>
      <c r="AB18" s="6">
        <v>1.1748000000000001</v>
      </c>
      <c r="AC18" s="6">
        <v>1.3508</v>
      </c>
      <c r="AD18" s="6">
        <v>2.1393</v>
      </c>
      <c r="AE18" s="6">
        <v>0.2762</v>
      </c>
      <c r="AN18" s="40"/>
      <c r="AO18" s="22"/>
      <c r="AP18" s="22"/>
      <c r="AQ18" s="41"/>
    </row>
    <row r="19" spans="1:43" x14ac:dyDescent="0.25">
      <c r="A19" t="s">
        <v>350</v>
      </c>
      <c r="C19" s="1">
        <f>AVERAGE(C3:C18)</f>
        <v>16.840206249999998</v>
      </c>
      <c r="D19" s="1">
        <f t="shared" ref="D19:AE19" si="0">AVERAGE(D3:D18)</f>
        <v>0.1577811875</v>
      </c>
      <c r="E19" s="1">
        <f t="shared" si="0"/>
        <v>0.14804725000000002</v>
      </c>
      <c r="F19" s="1">
        <f t="shared" si="0"/>
        <v>15.160250000000001</v>
      </c>
      <c r="G19" s="1">
        <f t="shared" si="0"/>
        <v>0.14307499999999998</v>
      </c>
      <c r="H19" s="1">
        <f t="shared" si="0"/>
        <v>1.0169375</v>
      </c>
      <c r="I19" s="1">
        <f t="shared" si="0"/>
        <v>1.056875</v>
      </c>
      <c r="J19" s="1">
        <f t="shared" si="0"/>
        <v>0.27131462499999998</v>
      </c>
      <c r="K19" s="1">
        <f t="shared" si="0"/>
        <v>8.9562500000000015E-5</v>
      </c>
      <c r="L19" s="1">
        <f t="shared" si="0"/>
        <v>0</v>
      </c>
      <c r="M19" s="1">
        <f t="shared" si="0"/>
        <v>0</v>
      </c>
      <c r="N19" s="1">
        <f t="shared" si="0"/>
        <v>5.6999999999998607E-2</v>
      </c>
      <c r="O19" s="1">
        <f t="shared" si="0"/>
        <v>90</v>
      </c>
      <c r="P19" s="1">
        <f t="shared" si="0"/>
        <v>5.7000000000000009E-2</v>
      </c>
      <c r="Q19" s="1">
        <f t="shared" si="0"/>
        <v>90</v>
      </c>
      <c r="R19" s="1">
        <f t="shared" si="0"/>
        <v>90.056999999999988</v>
      </c>
      <c r="S19" s="1">
        <f t="shared" si="0"/>
        <v>1.9985564375</v>
      </c>
      <c r="T19" s="1">
        <f t="shared" si="0"/>
        <v>-0.99855668750000004</v>
      </c>
      <c r="U19" s="1">
        <f t="shared" si="0"/>
        <v>-0.99999987499999998</v>
      </c>
      <c r="V19" s="1">
        <f t="shared" si="0"/>
        <v>14915241.950658873</v>
      </c>
      <c r="W19" s="1">
        <f t="shared" si="0"/>
        <v>0.75278643750000007</v>
      </c>
      <c r="X19" s="1">
        <f t="shared" si="0"/>
        <v>3.3219458749999999</v>
      </c>
      <c r="Y19" s="1">
        <f t="shared" si="0"/>
        <v>3075149434.1903939</v>
      </c>
      <c r="Z19" s="1">
        <f t="shared" si="0"/>
        <v>1.9962708842535316E+16</v>
      </c>
      <c r="AA19" s="1">
        <f t="shared" si="0"/>
        <v>21.318074999999997</v>
      </c>
      <c r="AB19" s="1">
        <f t="shared" si="0"/>
        <v>-0.37557500000000005</v>
      </c>
      <c r="AC19" s="1">
        <f t="shared" si="0"/>
        <v>-8.6037500000000017E-2</v>
      </c>
      <c r="AD19" s="1">
        <f t="shared" si="0"/>
        <v>1.5084</v>
      </c>
      <c r="AE19" s="1">
        <f t="shared" si="0"/>
        <v>0.41321874999999991</v>
      </c>
      <c r="AH19" t="s">
        <v>24</v>
      </c>
      <c r="AI19" t="str">
        <f>[1]!Boxplot(J3:J18,"5NS",1,J20,J21)</f>
        <v/>
      </c>
      <c r="AK19" t="s">
        <v>24</v>
      </c>
      <c r="AL19" t="str">
        <f>[1]!Boxplot(J26:J35,"5NS",1,J37,J38)</f>
        <v/>
      </c>
      <c r="AN19" s="33"/>
      <c r="AO19" s="22" t="s">
        <v>374</v>
      </c>
      <c r="AP19" s="22" t="str">
        <f>[1]!Boxplot(I3:I18,"5NS",1,MIN(I20,I37),MAX(I21,I38))</f>
        <v/>
      </c>
      <c r="AQ19" s="35"/>
    </row>
    <row r="20" spans="1:43" x14ac:dyDescent="0.25">
      <c r="A20" t="s">
        <v>351</v>
      </c>
      <c r="C20" s="1">
        <f>MIN(C3:C18)</f>
        <v>4.0064000000000002</v>
      </c>
      <c r="D20" s="1">
        <f t="shared" ref="D20:AE20" si="1">MIN(D3:D18)</f>
        <v>3.9349000000000002E-2</v>
      </c>
      <c r="E20" s="1">
        <f t="shared" si="1"/>
        <v>3.4089000000000001E-2</v>
      </c>
      <c r="F20" s="1">
        <f t="shared" si="1"/>
        <v>7.3810000000000002</v>
      </c>
      <c r="G20" s="1">
        <f t="shared" si="1"/>
        <v>9.3899999999999997E-2</v>
      </c>
      <c r="H20" s="1">
        <f t="shared" si="1"/>
        <v>0.36320000000000002</v>
      </c>
      <c r="I20" s="1">
        <f t="shared" si="1"/>
        <v>0.46089999999999998</v>
      </c>
      <c r="J20" s="1">
        <f t="shared" si="1"/>
        <v>9.9892999999999996E-2</v>
      </c>
      <c r="K20" s="1">
        <f t="shared" si="1"/>
        <v>-1.2999999999999999E-4</v>
      </c>
      <c r="L20" s="1">
        <f t="shared" si="1"/>
        <v>0</v>
      </c>
      <c r="M20" s="1">
        <f t="shared" si="1"/>
        <v>0</v>
      </c>
      <c r="N20" s="1">
        <f t="shared" si="1"/>
        <v>-89.995999999999995</v>
      </c>
      <c r="O20" s="1">
        <f t="shared" si="1"/>
        <v>90</v>
      </c>
      <c r="P20" s="1">
        <f t="shared" si="1"/>
        <v>-5.0000000000000001E-3</v>
      </c>
      <c r="Q20" s="1">
        <f t="shared" si="1"/>
        <v>90</v>
      </c>
      <c r="R20" s="1">
        <f t="shared" si="1"/>
        <v>89.995000000000005</v>
      </c>
      <c r="S20" s="1">
        <f t="shared" si="1"/>
        <v>1.990734</v>
      </c>
      <c r="T20" s="1">
        <f t="shared" si="1"/>
        <v>-0.99986200000000003</v>
      </c>
      <c r="U20" s="1">
        <f t="shared" si="1"/>
        <v>-1</v>
      </c>
      <c r="V20" s="1">
        <f t="shared" si="1"/>
        <v>-57724489.123517998</v>
      </c>
      <c r="W20" s="1">
        <f t="shared" si="1"/>
        <v>0.31928699999999999</v>
      </c>
      <c r="X20" s="1">
        <f t="shared" si="1"/>
        <v>5.4766000000000002E-2</v>
      </c>
      <c r="Y20" s="1">
        <f t="shared" si="1"/>
        <v>-732870479.82270002</v>
      </c>
      <c r="Z20" s="1">
        <f t="shared" si="1"/>
        <v>-7.5022204721551296E+16</v>
      </c>
      <c r="AA20" s="1">
        <f t="shared" si="1"/>
        <v>3.4176000000000002</v>
      </c>
      <c r="AB20" s="1">
        <f t="shared" si="1"/>
        <v>-2.2685</v>
      </c>
      <c r="AC20" s="1">
        <f t="shared" si="1"/>
        <v>-1.2773000000000001</v>
      </c>
      <c r="AD20" s="1">
        <f t="shared" si="1"/>
        <v>1.0731999999999999</v>
      </c>
      <c r="AE20" s="1">
        <f t="shared" si="1"/>
        <v>0.23200000000000001</v>
      </c>
      <c r="AI20" t="str">
        <f>[1]!scaleline("b",50,,ROUND(J20,3),,ROUND(J21,3),25,5,1,,,ROUND((J19-J20)/(J21-J20)*50,3),ROUND(J19,3))</f>
        <v/>
      </c>
      <c r="AL20" t="str">
        <f>[1]!scaleline("b",50,,ROUND(J37,3),,ROUND(J38,3),25,5,1,,,ROUND((J36-J37)/(J38-J37)*50,3),ROUND(J36,3))</f>
        <v/>
      </c>
      <c r="AN20" s="33"/>
      <c r="AO20" s="22" t="s">
        <v>404</v>
      </c>
      <c r="AP20" s="22" t="str">
        <f>[1]!Boxplot(I26:I35,"5NS",1,MIN(I20,I37),MAX(I21,I38))</f>
        <v/>
      </c>
      <c r="AQ20" s="35"/>
    </row>
    <row r="21" spans="1:43" x14ac:dyDescent="0.25">
      <c r="A21" t="s">
        <v>352</v>
      </c>
      <c r="C21" s="1">
        <f>MAX(C3:C18)</f>
        <v>44.443100000000001</v>
      </c>
      <c r="D21" s="1">
        <f t="shared" ref="D21:AE21" si="2">MAX(D3:D18)</f>
        <v>0.28599000000000002</v>
      </c>
      <c r="E21" s="1">
        <f t="shared" si="2"/>
        <v>0.26567000000000002</v>
      </c>
      <c r="F21" s="1">
        <f t="shared" si="2"/>
        <v>21.306000000000001</v>
      </c>
      <c r="G21" s="1">
        <f t="shared" si="2"/>
        <v>0.27100000000000002</v>
      </c>
      <c r="H21" s="1">
        <f t="shared" si="2"/>
        <v>1.6912</v>
      </c>
      <c r="I21" s="1">
        <f t="shared" si="2"/>
        <v>2.6598000000000002</v>
      </c>
      <c r="J21" s="1">
        <f t="shared" si="2"/>
        <v>0.54092700000000005</v>
      </c>
      <c r="K21" s="1">
        <f t="shared" si="2"/>
        <v>1.1529999999999999E-3</v>
      </c>
      <c r="L21" s="1">
        <f t="shared" si="2"/>
        <v>0</v>
      </c>
      <c r="M21" s="1">
        <f t="shared" si="2"/>
        <v>0</v>
      </c>
      <c r="N21" s="1">
        <f t="shared" si="2"/>
        <v>90.004000000000005</v>
      </c>
      <c r="O21" s="1">
        <f t="shared" si="2"/>
        <v>90</v>
      </c>
      <c r="P21" s="1">
        <f t="shared" si="2"/>
        <v>0.81200000000000006</v>
      </c>
      <c r="Q21" s="1">
        <f t="shared" si="2"/>
        <v>90</v>
      </c>
      <c r="R21" s="1">
        <f t="shared" si="2"/>
        <v>90.811999999999998</v>
      </c>
      <c r="S21" s="1">
        <f t="shared" si="2"/>
        <v>1.99986</v>
      </c>
      <c r="T21" s="1">
        <f t="shared" si="2"/>
        <v>-0.990734</v>
      </c>
      <c r="U21" s="1">
        <f t="shared" si="2"/>
        <v>-0.99999800000000005</v>
      </c>
      <c r="V21" s="1">
        <f t="shared" si="2"/>
        <v>116359809.58993299</v>
      </c>
      <c r="W21" s="1">
        <f t="shared" si="2"/>
        <v>0.913018</v>
      </c>
      <c r="X21" s="1">
        <f t="shared" si="2"/>
        <v>13.516848</v>
      </c>
      <c r="Y21" s="1">
        <f t="shared" si="2"/>
        <v>47640909309.021896</v>
      </c>
      <c r="Z21" s="1">
        <f t="shared" si="2"/>
        <v>2.3108691294033901E+17</v>
      </c>
      <c r="AA21" s="1">
        <f t="shared" si="2"/>
        <v>100.2153</v>
      </c>
      <c r="AB21" s="1">
        <f t="shared" si="2"/>
        <v>1.1748000000000001</v>
      </c>
      <c r="AC21" s="1">
        <f t="shared" si="2"/>
        <v>4.6856999999999998</v>
      </c>
      <c r="AD21" s="1">
        <f t="shared" si="2"/>
        <v>2.2227999999999999</v>
      </c>
      <c r="AE21" s="1">
        <f t="shared" si="2"/>
        <v>0.71340000000000003</v>
      </c>
      <c r="AN21" s="33"/>
      <c r="AO21" s="22"/>
      <c r="AP21" s="22" t="str">
        <f>[1]!scaleline("b",50,,ROUND(MIN(I20,I37),3),,ROUND(MAX(I21,I38),3),25,5,1,8)</f>
        <v/>
      </c>
      <c r="AQ21" s="35"/>
    </row>
    <row r="22" spans="1:43" x14ac:dyDescent="0.25">
      <c r="A22" t="s">
        <v>347</v>
      </c>
      <c r="C22" s="1">
        <f>STDEV(C3:C18)</f>
        <v>12.105044817731642</v>
      </c>
      <c r="D22" s="1">
        <f t="shared" ref="D22:AE22" si="3">STDEV(D3:D18)</f>
        <v>7.5681273572105204E-2</v>
      </c>
      <c r="E22" s="1">
        <f t="shared" si="3"/>
        <v>7.6084958910856149E-2</v>
      </c>
      <c r="F22" s="1">
        <f t="shared" si="3"/>
        <v>4.0812785496704231</v>
      </c>
      <c r="G22" s="1">
        <f t="shared" si="3"/>
        <v>4.6542174422774939E-2</v>
      </c>
      <c r="H22" s="1">
        <f t="shared" si="3"/>
        <v>0.42071009792967862</v>
      </c>
      <c r="I22" s="1">
        <f t="shared" si="3"/>
        <v>0.62788487639056878</v>
      </c>
      <c r="J22" s="1">
        <f t="shared" si="3"/>
        <v>0.10323497390960433</v>
      </c>
      <c r="K22" s="1">
        <f t="shared" si="3"/>
        <v>3.0157165400614166E-4</v>
      </c>
      <c r="L22" s="1">
        <f t="shared" si="3"/>
        <v>0</v>
      </c>
      <c r="M22" s="1">
        <f t="shared" si="3"/>
        <v>0</v>
      </c>
      <c r="N22" s="1">
        <f t="shared" si="3"/>
        <v>92.893318737140618</v>
      </c>
      <c r="O22" s="1">
        <f t="shared" si="3"/>
        <v>0</v>
      </c>
      <c r="P22" s="1">
        <f t="shared" si="3"/>
        <v>0.20165812654093565</v>
      </c>
      <c r="Q22" s="1">
        <f t="shared" si="3"/>
        <v>0</v>
      </c>
      <c r="R22" s="1">
        <f t="shared" si="3"/>
        <v>0.20165812654093485</v>
      </c>
      <c r="S22" s="1">
        <f t="shared" si="3"/>
        <v>2.227209164515092E-3</v>
      </c>
      <c r="T22" s="1">
        <f t="shared" si="3"/>
        <v>2.2273420847503432E-3</v>
      </c>
      <c r="U22" s="1">
        <f t="shared" si="3"/>
        <v>4.9999999998662204E-7</v>
      </c>
      <c r="V22" s="1">
        <f t="shared" si="3"/>
        <v>56468624.729528762</v>
      </c>
      <c r="W22" s="1">
        <f t="shared" si="3"/>
        <v>0.18146822117567149</v>
      </c>
      <c r="X22" s="1">
        <f t="shared" si="3"/>
        <v>3.9849797920023939</v>
      </c>
      <c r="Y22" s="1">
        <f t="shared" si="3"/>
        <v>11914102112.550383</v>
      </c>
      <c r="Z22" s="1">
        <f t="shared" si="3"/>
        <v>7.0786399642180328E+16</v>
      </c>
      <c r="AA22" s="1">
        <f t="shared" si="3"/>
        <v>22.555429232463453</v>
      </c>
      <c r="AB22" s="1">
        <f t="shared" si="3"/>
        <v>0.82495754678649968</v>
      </c>
      <c r="AC22" s="1">
        <f t="shared" si="3"/>
        <v>1.5169707186253354</v>
      </c>
      <c r="AD22" s="1">
        <f t="shared" si="3"/>
        <v>0.3768678017554698</v>
      </c>
      <c r="AE22" s="1">
        <f t="shared" si="3"/>
        <v>0.15089699894851022</v>
      </c>
      <c r="AH22" t="s">
        <v>6</v>
      </c>
      <c r="AI22" t="str">
        <f>[1]!Boxplot(G43:G58,"5NS",1,G60,G61)</f>
        <v/>
      </c>
      <c r="AK22" t="s">
        <v>6</v>
      </c>
      <c r="AL22" t="str">
        <f>[1]!Boxplot(G66:G75,"5NS",1,G77,G78)</f>
        <v/>
      </c>
      <c r="AN22" s="33"/>
      <c r="AO22" s="22"/>
      <c r="AP22" s="22"/>
      <c r="AQ22" s="35"/>
    </row>
    <row r="23" spans="1:43" x14ac:dyDescent="0.25">
      <c r="AI23" t="str">
        <f>[1]!scaleline("b",50,,ROUND(G60,3),,ROUND(G61,3),25,5,1,,,ROUND((G59-G60)/(G61-G60)*50,3),ROUND(G59,3))</f>
        <v/>
      </c>
      <c r="AL23" t="str">
        <f>[1]!scaleline("b",50,,ROUND(G77,3),,ROUND(G78,3),25,5,1,,,ROUND((G76-G77)/(G78-G77)*50,3),ROUND(G76,3))</f>
        <v/>
      </c>
      <c r="AN23" s="33"/>
      <c r="AO23" s="22" t="s">
        <v>376</v>
      </c>
      <c r="AP23" s="22" t="str">
        <f>[1]!Boxplot(J3:J18,"5NS",1,MIN(J20,J37),MAX(J21,J38))</f>
        <v/>
      </c>
      <c r="AQ23" s="35"/>
    </row>
    <row r="24" spans="1:43" x14ac:dyDescent="0.25">
      <c r="A24" t="s">
        <v>363</v>
      </c>
      <c r="AN24" s="33"/>
      <c r="AO24" s="22" t="s">
        <v>405</v>
      </c>
      <c r="AP24" s="22" t="str">
        <f>[1]!Boxplot(J26:J35,"5NS",1,MIN(J20,J37),MAX(J21,J38))</f>
        <v/>
      </c>
      <c r="AQ24" s="35"/>
    </row>
    <row r="25" spans="1:43" x14ac:dyDescent="0.25">
      <c r="A25" t="s">
        <v>0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103</v>
      </c>
      <c r="H25" t="s">
        <v>86</v>
      </c>
      <c r="I25" t="s">
        <v>87</v>
      </c>
      <c r="J25" t="s">
        <v>24</v>
      </c>
      <c r="K25" t="s">
        <v>25</v>
      </c>
      <c r="L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  <c r="AB25" t="s">
        <v>42</v>
      </c>
      <c r="AC25" t="s">
        <v>43</v>
      </c>
      <c r="AD25" t="s">
        <v>44</v>
      </c>
      <c r="AE25" t="s">
        <v>45</v>
      </c>
      <c r="AN25" s="33"/>
      <c r="AO25" s="22"/>
      <c r="AP25" s="22" t="str">
        <f>[1]!scaleline("b",50,,ROUND(MIN(J20,J37),3),,ROUND(MAX(J21,J38),3),25,5,1,8)</f>
        <v/>
      </c>
      <c r="AQ25" s="35"/>
    </row>
    <row r="26" spans="1:43" x14ac:dyDescent="0.25">
      <c r="A26" t="s">
        <v>380</v>
      </c>
      <c r="B26">
        <v>128</v>
      </c>
      <c r="C26">
        <v>87.389200000000002</v>
      </c>
      <c r="D26">
        <v>0.15815299999999999</v>
      </c>
      <c r="E26">
        <v>0.15545999999999999</v>
      </c>
      <c r="F26">
        <v>8.7520000000000007</v>
      </c>
      <c r="G26">
        <v>0.22850000000000001</v>
      </c>
      <c r="H26">
        <v>0.68030000000000002</v>
      </c>
      <c r="I26">
        <v>1.2415</v>
      </c>
      <c r="J26">
        <v>0.45444099999999998</v>
      </c>
      <c r="K26">
        <v>6.3400000000000001E-4</v>
      </c>
      <c r="L26">
        <v>0</v>
      </c>
      <c r="M26">
        <v>0</v>
      </c>
      <c r="N26">
        <v>90</v>
      </c>
      <c r="O26">
        <v>90</v>
      </c>
      <c r="P26">
        <v>0</v>
      </c>
      <c r="Q26">
        <v>90</v>
      </c>
      <c r="R26">
        <v>90</v>
      </c>
      <c r="S26">
        <v>1.995819</v>
      </c>
      <c r="T26">
        <v>-0.99581900000000001</v>
      </c>
      <c r="U26">
        <v>-1</v>
      </c>
      <c r="V26">
        <v>-23298661.583055001</v>
      </c>
      <c r="W26">
        <v>0.86106799999999994</v>
      </c>
      <c r="X26">
        <v>1.2562E-2</v>
      </c>
      <c r="Y26">
        <v>2485729.6880000001</v>
      </c>
      <c r="Z26">
        <v>-2628491732835850</v>
      </c>
      <c r="AA26">
        <v>4.8422000000000001</v>
      </c>
      <c r="AB26">
        <v>1.1695</v>
      </c>
      <c r="AC26">
        <v>0.3604</v>
      </c>
      <c r="AD26">
        <v>0.97340000000000004</v>
      </c>
      <c r="AE26">
        <v>0.57020000000000004</v>
      </c>
      <c r="AN26" s="33"/>
      <c r="AO26" s="22"/>
      <c r="AP26" s="22"/>
      <c r="AQ26" s="35"/>
    </row>
    <row r="27" spans="1:43" x14ac:dyDescent="0.25">
      <c r="A27" t="s">
        <v>381</v>
      </c>
      <c r="B27">
        <v>128</v>
      </c>
      <c r="C27">
        <v>9.7000000000000003E-3</v>
      </c>
      <c r="K27">
        <v>-1.0000000000000001E-5</v>
      </c>
      <c r="L27">
        <v>0</v>
      </c>
      <c r="M27">
        <v>0</v>
      </c>
      <c r="N27">
        <v>90.003</v>
      </c>
      <c r="O27">
        <v>90</v>
      </c>
      <c r="P27">
        <v>3.0000000000000001E-3</v>
      </c>
      <c r="Q27">
        <v>90</v>
      </c>
      <c r="R27">
        <v>90.003</v>
      </c>
      <c r="S27">
        <v>1.999546</v>
      </c>
      <c r="T27">
        <v>-0.99954600000000005</v>
      </c>
      <c r="U27">
        <v>-1</v>
      </c>
      <c r="V27">
        <v>279461974.86402798</v>
      </c>
      <c r="W27">
        <v>0.80471400000000004</v>
      </c>
      <c r="X27">
        <v>79496.915485000005</v>
      </c>
      <c r="Y27">
        <v>-10583817627.6761</v>
      </c>
      <c r="Z27">
        <v>1.8916515813725999E+19</v>
      </c>
      <c r="AA27">
        <v>242.21199999999999</v>
      </c>
      <c r="AB27">
        <v>-2.5933000000000002</v>
      </c>
      <c r="AC27">
        <v>4.7408000000000001</v>
      </c>
      <c r="AD27">
        <v>7.5399999999999995E-2</v>
      </c>
      <c r="AE27">
        <v>13.1976</v>
      </c>
      <c r="AN27" s="33"/>
      <c r="AO27" s="22" t="s">
        <v>390</v>
      </c>
      <c r="AP27" s="22" t="str">
        <f>[1]!Boxplot(G43:G58,"5NS",1,MIN(G60,G77),MAX(G61,G78))</f>
        <v/>
      </c>
      <c r="AQ27" s="35"/>
    </row>
    <row r="28" spans="1:43" x14ac:dyDescent="0.25">
      <c r="A28" t="s">
        <v>382</v>
      </c>
      <c r="B28">
        <v>128</v>
      </c>
      <c r="C28">
        <v>56.407600000000002</v>
      </c>
      <c r="D28">
        <v>0.117885</v>
      </c>
      <c r="E28">
        <v>0.100346</v>
      </c>
      <c r="F28">
        <v>9.4640000000000004</v>
      </c>
      <c r="G28">
        <v>0.21129999999999999</v>
      </c>
      <c r="H28">
        <v>0.4748</v>
      </c>
      <c r="I28">
        <v>1.8947000000000001</v>
      </c>
      <c r="J28">
        <v>0.41897600000000002</v>
      </c>
      <c r="K28">
        <v>1.7100000000000001E-4</v>
      </c>
      <c r="L28">
        <v>0</v>
      </c>
      <c r="M28">
        <v>0</v>
      </c>
      <c r="N28">
        <v>-89.989000000000004</v>
      </c>
      <c r="O28">
        <v>90</v>
      </c>
      <c r="P28">
        <v>1.0999999999999999E-2</v>
      </c>
      <c r="Q28">
        <v>90</v>
      </c>
      <c r="R28">
        <v>90.010999999999996</v>
      </c>
      <c r="S28">
        <v>1.9987790000000001</v>
      </c>
      <c r="T28">
        <v>-0.99877899999999997</v>
      </c>
      <c r="U28">
        <v>-1</v>
      </c>
      <c r="V28">
        <v>-14534576.562692</v>
      </c>
      <c r="W28">
        <v>0.72456399999999999</v>
      </c>
      <c r="X28">
        <v>2.1491E-2</v>
      </c>
      <c r="Y28">
        <v>34363318.537199996</v>
      </c>
      <c r="Z28">
        <v>-1203443962692820</v>
      </c>
      <c r="AA28">
        <v>5.6966999999999999</v>
      </c>
      <c r="AB28">
        <v>0.1497</v>
      </c>
      <c r="AC28">
        <v>-0.30890000000000001</v>
      </c>
      <c r="AD28">
        <v>0.84570000000000001</v>
      </c>
      <c r="AE28">
        <v>0.75980000000000003</v>
      </c>
      <c r="AN28" s="33"/>
      <c r="AO28" s="22" t="s">
        <v>397</v>
      </c>
      <c r="AP28" s="22" t="str">
        <f>[1]!Boxplot(G66:G75,"5NS",1,MIN(G60,G77),MAX(G61,G78))</f>
        <v/>
      </c>
      <c r="AQ28" s="35"/>
    </row>
    <row r="29" spans="1:43" x14ac:dyDescent="0.25">
      <c r="A29" t="s">
        <v>383</v>
      </c>
      <c r="B29">
        <v>128</v>
      </c>
      <c r="C29">
        <v>4.9700000000000001E-2</v>
      </c>
      <c r="K29">
        <v>-1.2E-5</v>
      </c>
      <c r="L29">
        <v>0</v>
      </c>
      <c r="M29">
        <v>0</v>
      </c>
      <c r="N29">
        <v>-89.997</v>
      </c>
      <c r="O29">
        <v>90</v>
      </c>
      <c r="P29">
        <v>3.0000000000000001E-3</v>
      </c>
      <c r="Q29">
        <v>90</v>
      </c>
      <c r="R29">
        <v>90.003</v>
      </c>
      <c r="S29">
        <v>1.9996350000000001</v>
      </c>
      <c r="T29">
        <v>-0.99963500000000005</v>
      </c>
      <c r="U29">
        <v>-1</v>
      </c>
      <c r="V29">
        <v>84533105.215563998</v>
      </c>
      <c r="W29">
        <v>0.20816999999999999</v>
      </c>
      <c r="X29">
        <v>8911.4470899999997</v>
      </c>
      <c r="Y29">
        <v>-6661505500.7333002</v>
      </c>
      <c r="Z29">
        <v>7.0478485474604198E+17</v>
      </c>
      <c r="AA29">
        <v>98.628600000000006</v>
      </c>
      <c r="AB29">
        <v>0.37130000000000002</v>
      </c>
      <c r="AC29">
        <v>-0.66669999999999996</v>
      </c>
      <c r="AD29">
        <v>0.1067</v>
      </c>
      <c r="AE29">
        <v>9.2754999999999992</v>
      </c>
      <c r="AN29" s="33"/>
      <c r="AO29" s="22"/>
      <c r="AP29" s="22" t="str">
        <f>[1]!scaleline("b",50,,ROUND(MIN(G60,G77),3),,ROUND(MAX(G61,G78),3),25,5,1,8)</f>
        <v/>
      </c>
      <c r="AQ29" s="35"/>
    </row>
    <row r="30" spans="1:43" ht="15.75" thickBot="1" x14ac:dyDescent="0.3">
      <c r="A30" t="s">
        <v>384</v>
      </c>
      <c r="B30">
        <v>128</v>
      </c>
      <c r="C30">
        <v>76.025899999999993</v>
      </c>
      <c r="D30">
        <v>0.12764600000000001</v>
      </c>
      <c r="E30">
        <v>0.13524600000000001</v>
      </c>
      <c r="F30">
        <v>10.606999999999999</v>
      </c>
      <c r="G30">
        <v>0.18859999999999999</v>
      </c>
      <c r="H30">
        <v>0.71730000000000005</v>
      </c>
      <c r="I30">
        <v>1.2056</v>
      </c>
      <c r="J30">
        <v>0.376863</v>
      </c>
      <c r="K30">
        <v>2.5399999999999999E-4</v>
      </c>
      <c r="L30">
        <v>0</v>
      </c>
      <c r="M30">
        <v>0</v>
      </c>
      <c r="N30">
        <v>-89.995999999999995</v>
      </c>
      <c r="O30">
        <v>90</v>
      </c>
      <c r="P30">
        <v>4.0000000000000001E-3</v>
      </c>
      <c r="Q30">
        <v>90</v>
      </c>
      <c r="R30">
        <v>90.004000000000005</v>
      </c>
      <c r="S30">
        <v>1.997981</v>
      </c>
      <c r="T30">
        <v>-0.99798100000000001</v>
      </c>
      <c r="U30">
        <v>-1</v>
      </c>
      <c r="V30">
        <v>17142197.938714001</v>
      </c>
      <c r="W30">
        <v>0.50232600000000005</v>
      </c>
      <c r="X30">
        <v>1.5191E-2</v>
      </c>
      <c r="Y30">
        <v>15528921.6437</v>
      </c>
      <c r="Z30">
        <v>2069021381928680</v>
      </c>
      <c r="AA30">
        <v>7.0410000000000004</v>
      </c>
      <c r="AB30">
        <v>0.25509999999999999</v>
      </c>
      <c r="AC30">
        <v>-0.13089999999999999</v>
      </c>
      <c r="AD30">
        <v>1.1004</v>
      </c>
      <c r="AE30">
        <v>0.53169999999999995</v>
      </c>
      <c r="AN30" s="37"/>
      <c r="AO30" s="38"/>
      <c r="AP30" s="38"/>
      <c r="AQ30" s="39"/>
    </row>
    <row r="31" spans="1:43" x14ac:dyDescent="0.25">
      <c r="A31" t="s">
        <v>385</v>
      </c>
      <c r="B31">
        <v>128</v>
      </c>
      <c r="C31">
        <v>64.911900000000003</v>
      </c>
      <c r="D31">
        <v>0.11568299999999999</v>
      </c>
      <c r="E31">
        <v>0.11547399999999999</v>
      </c>
      <c r="F31">
        <v>14.358000000000001</v>
      </c>
      <c r="G31">
        <v>0.13930000000000001</v>
      </c>
      <c r="H31">
        <v>0.82899999999999996</v>
      </c>
      <c r="I31">
        <v>1.0669999999999999</v>
      </c>
      <c r="J31">
        <v>0.28400900000000001</v>
      </c>
      <c r="K31">
        <v>-8.5000000000000006E-5</v>
      </c>
      <c r="L31">
        <v>0</v>
      </c>
      <c r="M31">
        <v>0</v>
      </c>
      <c r="N31">
        <v>-89.983000000000004</v>
      </c>
      <c r="O31">
        <v>90</v>
      </c>
      <c r="P31">
        <v>1.7000000000000001E-2</v>
      </c>
      <c r="Q31">
        <v>90</v>
      </c>
      <c r="R31">
        <v>90.016999999999996</v>
      </c>
      <c r="S31">
        <v>1.9991080000000001</v>
      </c>
      <c r="T31">
        <v>-0.999108</v>
      </c>
      <c r="U31">
        <v>-1</v>
      </c>
      <c r="V31">
        <v>16209162.81023</v>
      </c>
      <c r="W31">
        <v>0.90884799999999999</v>
      </c>
      <c r="X31">
        <v>7.3529999999999998E-2</v>
      </c>
      <c r="Y31">
        <v>-140050573.26620001</v>
      </c>
      <c r="Z31">
        <v>3257296929467560</v>
      </c>
      <c r="AA31">
        <v>12.397600000000001</v>
      </c>
      <c r="AB31">
        <v>0.2462</v>
      </c>
      <c r="AC31">
        <v>-0.75880000000000003</v>
      </c>
      <c r="AD31">
        <v>1.3763000000000001</v>
      </c>
      <c r="AE31">
        <v>0.44800000000000001</v>
      </c>
    </row>
    <row r="32" spans="1:43" x14ac:dyDescent="0.25">
      <c r="A32" t="s">
        <v>386</v>
      </c>
      <c r="B32">
        <v>128</v>
      </c>
      <c r="C32">
        <v>61.758000000000003</v>
      </c>
      <c r="D32">
        <v>0.12248100000000001</v>
      </c>
      <c r="E32">
        <v>0.109864</v>
      </c>
      <c r="F32">
        <v>12.423</v>
      </c>
      <c r="G32">
        <v>0.161</v>
      </c>
      <c r="H32">
        <v>0.68240000000000001</v>
      </c>
      <c r="I32">
        <v>1.3044</v>
      </c>
      <c r="J32">
        <v>0.32203900000000002</v>
      </c>
      <c r="K32">
        <v>3.3E-4</v>
      </c>
      <c r="L32">
        <v>0</v>
      </c>
      <c r="M32">
        <v>0</v>
      </c>
      <c r="N32">
        <v>-89.992999999999995</v>
      </c>
      <c r="O32">
        <v>90</v>
      </c>
      <c r="P32">
        <v>7.0000000000000001E-3</v>
      </c>
      <c r="Q32">
        <v>90</v>
      </c>
      <c r="R32">
        <v>90.007000000000005</v>
      </c>
      <c r="S32">
        <v>1.9969319999999999</v>
      </c>
      <c r="T32">
        <v>-0.99693299999999996</v>
      </c>
      <c r="U32">
        <v>-1</v>
      </c>
      <c r="V32">
        <v>29378432.851004001</v>
      </c>
      <c r="W32">
        <v>0.79654000000000003</v>
      </c>
      <c r="X32">
        <v>7.0665000000000006E-2</v>
      </c>
      <c r="Y32">
        <v>9204184.9715</v>
      </c>
      <c r="Z32">
        <v>8322252349062470</v>
      </c>
      <c r="AA32">
        <v>9.6424000000000003</v>
      </c>
      <c r="AB32">
        <v>-0.65839999999999999</v>
      </c>
      <c r="AC32">
        <v>-0.97089999999999999</v>
      </c>
      <c r="AD32">
        <v>1.1616</v>
      </c>
      <c r="AE32">
        <v>0.53890000000000005</v>
      </c>
    </row>
    <row r="33" spans="1:31" x14ac:dyDescent="0.25">
      <c r="A33" t="s">
        <v>387</v>
      </c>
      <c r="B33">
        <v>128</v>
      </c>
      <c r="C33">
        <v>0.56630000000000003</v>
      </c>
      <c r="K33">
        <v>-1.4E-5</v>
      </c>
      <c r="L33">
        <v>0</v>
      </c>
      <c r="M33">
        <v>0</v>
      </c>
      <c r="N33">
        <v>90.003</v>
      </c>
      <c r="O33">
        <v>90</v>
      </c>
      <c r="P33">
        <v>3.0000000000000001E-3</v>
      </c>
      <c r="Q33">
        <v>90</v>
      </c>
      <c r="R33">
        <v>90.003</v>
      </c>
      <c r="S33">
        <v>1.999576</v>
      </c>
      <c r="T33">
        <v>-0.99957700000000005</v>
      </c>
      <c r="U33">
        <v>-1</v>
      </c>
      <c r="V33">
        <v>-189141753.81254801</v>
      </c>
      <c r="W33">
        <v>0.78739899999999996</v>
      </c>
      <c r="X33">
        <v>5617.947255</v>
      </c>
      <c r="Y33">
        <v>-5172585236.4918003</v>
      </c>
      <c r="Z33">
        <v>-3.6885141417961702E+18</v>
      </c>
      <c r="AA33">
        <v>103.10429999999999</v>
      </c>
      <c r="AB33">
        <v>1.1248</v>
      </c>
      <c r="AC33">
        <v>0.15049999999999999</v>
      </c>
      <c r="AD33">
        <v>0.3679</v>
      </c>
      <c r="AE33">
        <v>2.6206999999999998</v>
      </c>
    </row>
    <row r="34" spans="1:31" x14ac:dyDescent="0.25">
      <c r="A34" t="s">
        <v>388</v>
      </c>
      <c r="B34">
        <v>128</v>
      </c>
      <c r="C34" s="1">
        <v>73.878500000000003</v>
      </c>
      <c r="D34" s="1">
        <v>0.12363</v>
      </c>
      <c r="E34" s="1">
        <v>0.13142599999999999</v>
      </c>
      <c r="F34" s="1">
        <v>9.0730000000000004</v>
      </c>
      <c r="G34" s="1">
        <v>0.22040000000000001</v>
      </c>
      <c r="H34">
        <v>0.59619999999999995</v>
      </c>
      <c r="I34">
        <v>1.4568000000000001</v>
      </c>
      <c r="J34">
        <v>0.44004900000000002</v>
      </c>
      <c r="K34">
        <v>2.5300000000000002E-4</v>
      </c>
      <c r="L34">
        <v>0</v>
      </c>
      <c r="M34">
        <v>0</v>
      </c>
      <c r="N34">
        <v>90.001999999999995</v>
      </c>
      <c r="O34">
        <v>90</v>
      </c>
      <c r="P34">
        <v>2E-3</v>
      </c>
      <c r="Q34">
        <v>90</v>
      </c>
      <c r="R34">
        <v>90.001999999999995</v>
      </c>
      <c r="S34">
        <v>1.9982740000000001</v>
      </c>
      <c r="T34">
        <v>-0.99827399999999999</v>
      </c>
      <c r="U34">
        <v>-1</v>
      </c>
      <c r="V34">
        <v>-20809619.153510999</v>
      </c>
      <c r="W34">
        <v>0.70745800000000003</v>
      </c>
      <c r="X34">
        <v>1.3946E-2</v>
      </c>
      <c r="Y34">
        <v>15586324.954399999</v>
      </c>
      <c r="Z34">
        <v>-2236280571350440</v>
      </c>
      <c r="AA34">
        <v>5.1641000000000004</v>
      </c>
      <c r="AB34">
        <v>0.79339999999999999</v>
      </c>
      <c r="AC34">
        <v>0.81530000000000002</v>
      </c>
      <c r="AD34">
        <v>0.92789999999999995</v>
      </c>
      <c r="AE34">
        <v>0.63680000000000003</v>
      </c>
    </row>
    <row r="35" spans="1:31" x14ac:dyDescent="0.25">
      <c r="A35" t="s">
        <v>389</v>
      </c>
      <c r="B35">
        <v>128</v>
      </c>
      <c r="C35" s="1">
        <v>2.0750999999999999</v>
      </c>
      <c r="D35" s="1"/>
      <c r="E35" s="1"/>
      <c r="F35" s="1"/>
      <c r="G35" s="1"/>
      <c r="K35">
        <v>-3.3000000000000003E-5</v>
      </c>
      <c r="L35">
        <v>0</v>
      </c>
      <c r="M35">
        <v>0</v>
      </c>
      <c r="N35">
        <v>-89.995000000000005</v>
      </c>
      <c r="O35">
        <v>90</v>
      </c>
      <c r="P35">
        <v>5.0000000000000001E-3</v>
      </c>
      <c r="Q35">
        <v>90</v>
      </c>
      <c r="R35">
        <v>90.004999999999995</v>
      </c>
      <c r="S35">
        <v>1.9992920000000001</v>
      </c>
      <c r="T35">
        <v>-0.99929199999999996</v>
      </c>
      <c r="U35">
        <v>-1</v>
      </c>
      <c r="V35">
        <v>97605093.767572001</v>
      </c>
      <c r="W35">
        <v>0.77902099999999996</v>
      </c>
      <c r="X35">
        <v>323.13892700000002</v>
      </c>
      <c r="Y35">
        <v>-926501251.54390001</v>
      </c>
      <c r="Z35">
        <v>4.9179399093239802E+17</v>
      </c>
      <c r="AA35">
        <v>51.622399999999999</v>
      </c>
      <c r="AB35">
        <v>0.72829999999999995</v>
      </c>
      <c r="AC35">
        <v>-1.0891999999999999</v>
      </c>
      <c r="AD35">
        <v>0.50829999999999997</v>
      </c>
      <c r="AE35">
        <v>1.8326</v>
      </c>
    </row>
    <row r="36" spans="1:31" x14ac:dyDescent="0.25">
      <c r="A36" t="s">
        <v>350</v>
      </c>
      <c r="C36" s="1">
        <f>AVERAGE(C26,C28,C30,C31,C32,C34)</f>
        <v>70.061849999999993</v>
      </c>
      <c r="D36" s="4">
        <f>AVERAGE(D26,D28,D30,D31,D32,D34)</f>
        <v>0.12757966666666667</v>
      </c>
      <c r="E36" s="4">
        <f t="shared" ref="E36:AE36" si="4">AVERAGE(E26,E28,E30,E31,E32,E34)</f>
        <v>0.12463599999999997</v>
      </c>
      <c r="F36" s="4">
        <f t="shared" si="4"/>
        <v>10.779499999999999</v>
      </c>
      <c r="G36" s="4">
        <f t="shared" si="4"/>
        <v>0.19151666666666667</v>
      </c>
      <c r="H36" s="4">
        <f t="shared" si="4"/>
        <v>0.66333333333333333</v>
      </c>
      <c r="I36" s="1">
        <f t="shared" si="4"/>
        <v>1.3616666666666666</v>
      </c>
      <c r="J36" s="1">
        <f t="shared" si="4"/>
        <v>0.3827295</v>
      </c>
      <c r="K36" s="1">
        <f t="shared" si="4"/>
        <v>2.5950000000000002E-4</v>
      </c>
      <c r="L36" s="1">
        <f t="shared" si="4"/>
        <v>0</v>
      </c>
      <c r="M36" s="1">
        <f t="shared" si="4"/>
        <v>0</v>
      </c>
      <c r="N36" s="1">
        <f t="shared" si="4"/>
        <v>-29.993166666666667</v>
      </c>
      <c r="O36" s="1">
        <f t="shared" si="4"/>
        <v>90</v>
      </c>
      <c r="P36" s="1">
        <f t="shared" si="4"/>
        <v>6.8333333333333336E-3</v>
      </c>
      <c r="Q36" s="1">
        <f t="shared" si="4"/>
        <v>90</v>
      </c>
      <c r="R36" s="1">
        <f t="shared" si="4"/>
        <v>90.006833333333319</v>
      </c>
      <c r="S36" s="1">
        <f t="shared" si="4"/>
        <v>1.9978155</v>
      </c>
      <c r="T36" s="1">
        <f t="shared" si="4"/>
        <v>-0.99781566666666677</v>
      </c>
      <c r="U36" s="1">
        <f t="shared" si="4"/>
        <v>-1</v>
      </c>
      <c r="V36" s="1">
        <f t="shared" si="4"/>
        <v>681156.05011500104</v>
      </c>
      <c r="W36" s="1">
        <f t="shared" si="4"/>
        <v>0.75013399999999997</v>
      </c>
      <c r="X36" s="1">
        <f t="shared" si="4"/>
        <v>3.4564166666666667E-2</v>
      </c>
      <c r="Y36" s="1">
        <f t="shared" si="4"/>
        <v>-10480348.911900001</v>
      </c>
      <c r="Z36" s="1">
        <f t="shared" si="4"/>
        <v>1263392398929933.2</v>
      </c>
      <c r="AA36" s="1">
        <f t="shared" si="4"/>
        <v>7.4639999999999995</v>
      </c>
      <c r="AB36" s="1">
        <f t="shared" si="4"/>
        <v>0.32591666666666669</v>
      </c>
      <c r="AC36" s="1">
        <f t="shared" si="4"/>
        <v>-0.16563333333333333</v>
      </c>
      <c r="AD36" s="1">
        <f t="shared" si="4"/>
        <v>1.0642166666666666</v>
      </c>
      <c r="AE36" s="1">
        <f t="shared" si="4"/>
        <v>0.58089999999999997</v>
      </c>
    </row>
    <row r="37" spans="1:31" x14ac:dyDescent="0.25">
      <c r="A37" t="s">
        <v>351</v>
      </c>
      <c r="C37" s="1">
        <f>MIN(C26,C28,C30,C31,C32,C34)</f>
        <v>56.407600000000002</v>
      </c>
      <c r="D37" s="1">
        <f t="shared" ref="D37:AE37" si="5">MIN(D26,D28,D30,D31,D32,D34)</f>
        <v>0.11568299999999999</v>
      </c>
      <c r="E37" s="1">
        <f t="shared" si="5"/>
        <v>0.100346</v>
      </c>
      <c r="F37" s="1">
        <f t="shared" si="5"/>
        <v>8.7520000000000007</v>
      </c>
      <c r="G37" s="1">
        <f t="shared" si="5"/>
        <v>0.13930000000000001</v>
      </c>
      <c r="H37" s="1">
        <f t="shared" si="5"/>
        <v>0.4748</v>
      </c>
      <c r="I37" s="1">
        <f t="shared" si="5"/>
        <v>1.0669999999999999</v>
      </c>
      <c r="J37" s="1">
        <f t="shared" si="5"/>
        <v>0.28400900000000001</v>
      </c>
      <c r="K37" s="1">
        <f t="shared" si="5"/>
        <v>-8.5000000000000006E-5</v>
      </c>
      <c r="L37" s="1">
        <f t="shared" si="5"/>
        <v>0</v>
      </c>
      <c r="M37" s="1">
        <f t="shared" si="5"/>
        <v>0</v>
      </c>
      <c r="N37" s="1">
        <f t="shared" si="5"/>
        <v>-89.995999999999995</v>
      </c>
      <c r="O37" s="1">
        <f t="shared" si="5"/>
        <v>90</v>
      </c>
      <c r="P37" s="1">
        <f t="shared" si="5"/>
        <v>0</v>
      </c>
      <c r="Q37" s="1">
        <f t="shared" si="5"/>
        <v>90</v>
      </c>
      <c r="R37" s="1">
        <f t="shared" si="5"/>
        <v>90</v>
      </c>
      <c r="S37" s="1">
        <f t="shared" si="5"/>
        <v>1.995819</v>
      </c>
      <c r="T37" s="1">
        <f t="shared" si="5"/>
        <v>-0.999108</v>
      </c>
      <c r="U37" s="1">
        <f t="shared" si="5"/>
        <v>-1</v>
      </c>
      <c r="V37" s="1">
        <f t="shared" si="5"/>
        <v>-23298661.583055001</v>
      </c>
      <c r="W37" s="1">
        <f t="shared" si="5"/>
        <v>0.50232600000000005</v>
      </c>
      <c r="X37" s="1">
        <f t="shared" si="5"/>
        <v>1.2562E-2</v>
      </c>
      <c r="Y37" s="1">
        <f t="shared" si="5"/>
        <v>-140050573.26620001</v>
      </c>
      <c r="Z37" s="1">
        <f t="shared" si="5"/>
        <v>-2628491732835850</v>
      </c>
      <c r="AA37" s="1">
        <f t="shared" si="5"/>
        <v>4.8422000000000001</v>
      </c>
      <c r="AB37" s="1">
        <f t="shared" si="5"/>
        <v>-0.65839999999999999</v>
      </c>
      <c r="AC37" s="1">
        <f t="shared" si="5"/>
        <v>-0.97089999999999999</v>
      </c>
      <c r="AD37" s="1">
        <f t="shared" si="5"/>
        <v>0.84570000000000001</v>
      </c>
      <c r="AE37" s="1">
        <f t="shared" si="5"/>
        <v>0.44800000000000001</v>
      </c>
    </row>
    <row r="38" spans="1:31" x14ac:dyDescent="0.25">
      <c r="A38" t="s">
        <v>352</v>
      </c>
      <c r="C38" s="1">
        <f>MAX(C26,C28,C30,C31,C32,C34)</f>
        <v>87.389200000000002</v>
      </c>
      <c r="D38" s="1">
        <f t="shared" ref="D38:AE38" si="6">MAX(D26,D28,D30,D31,D32,D34)</f>
        <v>0.15815299999999999</v>
      </c>
      <c r="E38" s="1">
        <f t="shared" si="6"/>
        <v>0.15545999999999999</v>
      </c>
      <c r="F38" s="1">
        <f t="shared" si="6"/>
        <v>14.358000000000001</v>
      </c>
      <c r="G38" s="1">
        <f t="shared" si="6"/>
        <v>0.22850000000000001</v>
      </c>
      <c r="H38" s="1">
        <f t="shared" si="6"/>
        <v>0.82899999999999996</v>
      </c>
      <c r="I38" s="1">
        <f t="shared" si="6"/>
        <v>1.8947000000000001</v>
      </c>
      <c r="J38" s="1">
        <f t="shared" si="6"/>
        <v>0.45444099999999998</v>
      </c>
      <c r="K38" s="1">
        <f t="shared" si="6"/>
        <v>6.3400000000000001E-4</v>
      </c>
      <c r="L38" s="1">
        <f t="shared" si="6"/>
        <v>0</v>
      </c>
      <c r="M38" s="1">
        <f t="shared" si="6"/>
        <v>0</v>
      </c>
      <c r="N38" s="1">
        <f t="shared" si="6"/>
        <v>90.001999999999995</v>
      </c>
      <c r="O38" s="1">
        <f t="shared" si="6"/>
        <v>90</v>
      </c>
      <c r="P38" s="1">
        <f t="shared" si="6"/>
        <v>1.7000000000000001E-2</v>
      </c>
      <c r="Q38" s="1">
        <f t="shared" si="6"/>
        <v>90</v>
      </c>
      <c r="R38" s="1">
        <f t="shared" si="6"/>
        <v>90.016999999999996</v>
      </c>
      <c r="S38" s="1">
        <f t="shared" si="6"/>
        <v>1.9991080000000001</v>
      </c>
      <c r="T38" s="1">
        <f t="shared" si="6"/>
        <v>-0.99581900000000001</v>
      </c>
      <c r="U38" s="1">
        <f t="shared" si="6"/>
        <v>-1</v>
      </c>
      <c r="V38" s="1">
        <f t="shared" si="6"/>
        <v>29378432.851004001</v>
      </c>
      <c r="W38" s="1">
        <f t="shared" si="6"/>
        <v>0.90884799999999999</v>
      </c>
      <c r="X38" s="1">
        <f t="shared" si="6"/>
        <v>7.3529999999999998E-2</v>
      </c>
      <c r="Y38" s="1">
        <f t="shared" si="6"/>
        <v>34363318.537199996</v>
      </c>
      <c r="Z38" s="1">
        <f t="shared" si="6"/>
        <v>8322252349062470</v>
      </c>
      <c r="AA38" s="1">
        <f t="shared" si="6"/>
        <v>12.397600000000001</v>
      </c>
      <c r="AB38" s="1">
        <f t="shared" si="6"/>
        <v>1.1695</v>
      </c>
      <c r="AC38" s="1">
        <f t="shared" si="6"/>
        <v>0.81530000000000002</v>
      </c>
      <c r="AD38" s="1">
        <f t="shared" si="6"/>
        <v>1.3763000000000001</v>
      </c>
      <c r="AE38" s="1">
        <f t="shared" si="6"/>
        <v>0.75980000000000003</v>
      </c>
    </row>
    <row r="39" spans="1:31" x14ac:dyDescent="0.25">
      <c r="A39" t="s">
        <v>347</v>
      </c>
      <c r="C39" s="1">
        <f>STDEV(C26,C28,C30,C31,C32,C34)</f>
        <v>11.245338772442626</v>
      </c>
      <c r="D39" s="1">
        <f t="shared" ref="D39:AE39" si="7">STDEV(D26,D28,D30,D31,D32,D34)</f>
        <v>1.5568215179225327E-2</v>
      </c>
      <c r="E39" s="1">
        <f t="shared" si="7"/>
        <v>2.0004766951904555E-2</v>
      </c>
      <c r="F39" s="1">
        <f t="shared" si="7"/>
        <v>2.2040848214168234</v>
      </c>
      <c r="G39" s="1">
        <f t="shared" si="7"/>
        <v>3.5382900766707477E-2</v>
      </c>
      <c r="H39" s="1">
        <f t="shared" si="7"/>
        <v>0.11921489280566656</v>
      </c>
      <c r="I39" s="1">
        <f t="shared" si="7"/>
        <v>0.29054419055742081</v>
      </c>
      <c r="J39" s="1">
        <f t="shared" si="7"/>
        <v>6.8125417881287106E-2</v>
      </c>
      <c r="K39" s="1">
        <f t="shared" si="7"/>
        <v>2.3315466969374643E-4</v>
      </c>
      <c r="L39" s="1">
        <f t="shared" si="7"/>
        <v>0</v>
      </c>
      <c r="M39" s="1">
        <f t="shared" si="7"/>
        <v>0</v>
      </c>
      <c r="N39" s="1">
        <f t="shared" si="7"/>
        <v>92.947081932498918</v>
      </c>
      <c r="O39" s="1">
        <f t="shared" si="7"/>
        <v>0</v>
      </c>
      <c r="P39" s="1">
        <f t="shared" si="7"/>
        <v>6.3060817205826533E-3</v>
      </c>
      <c r="Q39" s="1">
        <f t="shared" si="7"/>
        <v>0</v>
      </c>
      <c r="R39" s="1">
        <f t="shared" si="7"/>
        <v>6.3060817205810634E-3</v>
      </c>
      <c r="S39" s="1">
        <f t="shared" si="7"/>
        <v>1.2331330422951632E-3</v>
      </c>
      <c r="T39" s="1">
        <f t="shared" si="7"/>
        <v>1.2329898080141056E-3</v>
      </c>
      <c r="U39" s="1">
        <f t="shared" si="7"/>
        <v>0</v>
      </c>
      <c r="V39" s="1">
        <f t="shared" si="7"/>
        <v>22821140.117463656</v>
      </c>
      <c r="W39" s="1">
        <f t="shared" si="7"/>
        <v>0.14389848764180999</v>
      </c>
      <c r="X39" s="1">
        <f t="shared" si="7"/>
        <v>2.9247351137610164E-2</v>
      </c>
      <c r="Y39" s="1">
        <f t="shared" si="7"/>
        <v>64359849.687924333</v>
      </c>
      <c r="Z39" s="1">
        <f t="shared" si="7"/>
        <v>4193613042705698</v>
      </c>
      <c r="AA39" s="1">
        <f t="shared" si="7"/>
        <v>2.9850121962899934</v>
      </c>
      <c r="AB39" s="1">
        <f t="shared" si="7"/>
        <v>0.6231331909525174</v>
      </c>
      <c r="AC39" s="1">
        <f t="shared" si="7"/>
        <v>0.67245432756929047</v>
      </c>
      <c r="AD39" s="1">
        <f t="shared" si="7"/>
        <v>0.19119005640112835</v>
      </c>
      <c r="AE39" s="1">
        <f t="shared" si="7"/>
        <v>0.10685650190793293</v>
      </c>
    </row>
    <row r="41" spans="1:31" x14ac:dyDescent="0.25">
      <c r="A41" t="s">
        <v>349</v>
      </c>
    </row>
    <row r="42" spans="1:31" x14ac:dyDescent="0.25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</row>
    <row r="43" spans="1:31" x14ac:dyDescent="0.25">
      <c r="A43" t="s">
        <v>52</v>
      </c>
      <c r="B43">
        <v>1</v>
      </c>
      <c r="C43" s="1">
        <v>0.13675399999999999</v>
      </c>
      <c r="D43" s="1">
        <v>-844</v>
      </c>
      <c r="E43" s="1">
        <v>-925.625</v>
      </c>
      <c r="F43" s="1">
        <v>-2.3382230000000002</v>
      </c>
      <c r="G43" s="1">
        <v>-2.5643570000000002</v>
      </c>
    </row>
    <row r="44" spans="1:31" x14ac:dyDescent="0.25">
      <c r="A44" t="s">
        <v>53</v>
      </c>
      <c r="B44">
        <v>1</v>
      </c>
      <c r="C44" s="1">
        <v>0.10288799999999999</v>
      </c>
      <c r="D44" s="1">
        <v>-412</v>
      </c>
      <c r="E44" s="1">
        <v>-467.875</v>
      </c>
      <c r="F44" s="1">
        <v>-3.127672</v>
      </c>
      <c r="G44" s="1">
        <v>-3.551844</v>
      </c>
    </row>
    <row r="45" spans="1:31" x14ac:dyDescent="0.25">
      <c r="A45" t="s">
        <v>54</v>
      </c>
      <c r="B45">
        <v>1</v>
      </c>
      <c r="C45" s="1">
        <v>0.21179100000000001</v>
      </c>
      <c r="D45" s="1">
        <v>-1097</v>
      </c>
      <c r="E45" s="1">
        <v>-1121.75</v>
      </c>
      <c r="F45" s="1">
        <v>-3.1045379999999998</v>
      </c>
      <c r="G45" s="1">
        <v>-3.1745809999999999</v>
      </c>
    </row>
    <row r="46" spans="1:31" x14ac:dyDescent="0.25">
      <c r="A46" t="s">
        <v>55</v>
      </c>
      <c r="B46">
        <v>1</v>
      </c>
      <c r="C46" s="1">
        <v>9.1941999999999996E-2</v>
      </c>
      <c r="D46" s="1">
        <v>-951</v>
      </c>
      <c r="E46" s="1">
        <v>-1016.625</v>
      </c>
      <c r="F46" s="1">
        <v>-3.0300129999999998</v>
      </c>
      <c r="G46" s="1">
        <v>-3.2391030000000001</v>
      </c>
    </row>
    <row r="47" spans="1:31" x14ac:dyDescent="0.25">
      <c r="A47" t="s">
        <v>56</v>
      </c>
      <c r="B47">
        <v>1</v>
      </c>
      <c r="C47" s="1">
        <v>6.4149999999999999E-2</v>
      </c>
      <c r="D47" s="1">
        <v>-299</v>
      </c>
      <c r="E47" s="1">
        <v>-383.625</v>
      </c>
      <c r="F47" s="1">
        <v>-1.1040239999999999</v>
      </c>
      <c r="G47" s="1">
        <v>-1.4164920000000001</v>
      </c>
    </row>
    <row r="48" spans="1:31" x14ac:dyDescent="0.25">
      <c r="A48" t="s">
        <v>57</v>
      </c>
      <c r="B48">
        <v>1</v>
      </c>
      <c r="C48" s="1">
        <v>3.9349000000000002E-2</v>
      </c>
      <c r="D48" s="1">
        <v>-7</v>
      </c>
      <c r="E48" s="1">
        <v>-95.875</v>
      </c>
      <c r="F48" s="1">
        <v>-2.0583000000000001E-2</v>
      </c>
      <c r="G48" s="1">
        <v>-0.28190999999999999</v>
      </c>
    </row>
    <row r="49" spans="1:7" x14ac:dyDescent="0.25">
      <c r="A49" t="s">
        <v>58</v>
      </c>
      <c r="B49">
        <v>1</v>
      </c>
      <c r="C49" s="1">
        <v>0.227996</v>
      </c>
      <c r="D49" s="1">
        <v>-1446</v>
      </c>
      <c r="E49" s="1">
        <v>-1548.125</v>
      </c>
      <c r="F49" s="1">
        <v>-5.5063310000000003</v>
      </c>
      <c r="G49" s="1">
        <v>-5.8952200000000001</v>
      </c>
    </row>
    <row r="50" spans="1:7" x14ac:dyDescent="0.25">
      <c r="A50" t="s">
        <v>59</v>
      </c>
      <c r="B50">
        <v>1</v>
      </c>
      <c r="C50" s="1">
        <v>0.185803</v>
      </c>
      <c r="D50" s="1">
        <v>-749</v>
      </c>
      <c r="E50" s="1">
        <v>-828</v>
      </c>
      <c r="F50" s="1">
        <v>-3.5130599999999998</v>
      </c>
      <c r="G50" s="1">
        <v>-3.8835959999999998</v>
      </c>
    </row>
    <row r="51" spans="1:7" x14ac:dyDescent="0.25">
      <c r="A51" t="s">
        <v>60</v>
      </c>
      <c r="B51">
        <v>1</v>
      </c>
      <c r="C51" s="1">
        <v>0.28599000000000002</v>
      </c>
      <c r="D51" s="1">
        <v>-4021</v>
      </c>
      <c r="E51" s="1">
        <v>-4011</v>
      </c>
      <c r="F51" s="1">
        <v>-8.6764989999999997</v>
      </c>
      <c r="G51" s="1">
        <v>-8.6549219999999991</v>
      </c>
    </row>
    <row r="52" spans="1:7" x14ac:dyDescent="0.25">
      <c r="A52" t="s">
        <v>61</v>
      </c>
      <c r="B52">
        <v>1</v>
      </c>
      <c r="C52" s="1">
        <v>0.26612799999999998</v>
      </c>
      <c r="D52" s="1">
        <v>-981</v>
      </c>
      <c r="E52" s="1">
        <v>-999.375</v>
      </c>
      <c r="F52" s="1">
        <v>-2.6375709999999999</v>
      </c>
      <c r="G52" s="1">
        <v>-2.6869749999999999</v>
      </c>
    </row>
    <row r="53" spans="1:7" x14ac:dyDescent="0.25">
      <c r="A53" t="s">
        <v>62</v>
      </c>
      <c r="B53">
        <v>1</v>
      </c>
      <c r="C53" s="1">
        <v>0.178171</v>
      </c>
      <c r="D53" s="1">
        <v>-1253</v>
      </c>
      <c r="E53" s="1">
        <v>-1246.375</v>
      </c>
      <c r="F53" s="1">
        <v>-3.5930019999999998</v>
      </c>
      <c r="G53" s="1">
        <v>-3.5740050000000001</v>
      </c>
    </row>
    <row r="54" spans="1:7" x14ac:dyDescent="0.25">
      <c r="A54" t="s">
        <v>63</v>
      </c>
      <c r="B54">
        <v>1</v>
      </c>
      <c r="C54" s="1">
        <v>0.12729399999999999</v>
      </c>
      <c r="D54" s="1">
        <v>-896</v>
      </c>
      <c r="E54" s="1">
        <v>-1002.875</v>
      </c>
      <c r="F54" s="1">
        <v>-2.760122</v>
      </c>
      <c r="G54" s="1">
        <v>-3.08935</v>
      </c>
    </row>
    <row r="55" spans="1:7" x14ac:dyDescent="0.25">
      <c r="A55" t="s">
        <v>64</v>
      </c>
      <c r="B55">
        <v>1</v>
      </c>
      <c r="C55" s="1">
        <v>5.1276000000000002E-2</v>
      </c>
      <c r="D55" s="1">
        <v>-194</v>
      </c>
      <c r="E55" s="1">
        <v>-319.125</v>
      </c>
      <c r="F55" s="1">
        <v>-0.48215400000000003</v>
      </c>
      <c r="G55" s="1">
        <v>-0.79313</v>
      </c>
    </row>
    <row r="56" spans="1:7" x14ac:dyDescent="0.25">
      <c r="A56" t="s">
        <v>65</v>
      </c>
      <c r="B56">
        <v>1</v>
      </c>
      <c r="C56" s="1">
        <v>0.16159299999999999</v>
      </c>
      <c r="D56" s="1">
        <v>-1384</v>
      </c>
      <c r="E56" s="1">
        <v>-1470</v>
      </c>
      <c r="F56" s="1">
        <v>-6.0176959999999999</v>
      </c>
      <c r="G56" s="1">
        <v>-6.3916279999999999</v>
      </c>
    </row>
    <row r="57" spans="1:7" x14ac:dyDescent="0.25">
      <c r="A57" t="s">
        <v>66</v>
      </c>
      <c r="B57">
        <v>1</v>
      </c>
      <c r="C57" s="1">
        <v>0.23405200000000001</v>
      </c>
      <c r="D57" s="1">
        <v>-694</v>
      </c>
      <c r="E57" s="1">
        <v>-712</v>
      </c>
      <c r="F57" s="1">
        <v>-5.3361549999999998</v>
      </c>
      <c r="G57" s="1">
        <v>-5.4745569999999999</v>
      </c>
    </row>
    <row r="58" spans="1:7" x14ac:dyDescent="0.25">
      <c r="A58" t="s">
        <v>49</v>
      </c>
      <c r="B58">
        <v>1</v>
      </c>
      <c r="C58" s="2">
        <v>0.15932199999999999</v>
      </c>
      <c r="D58" s="2">
        <v>-669</v>
      </c>
      <c r="E58" s="2">
        <v>-716.375</v>
      </c>
      <c r="F58" s="2">
        <v>-2.209066</v>
      </c>
      <c r="G58" s="2">
        <v>-2.3654999999999999</v>
      </c>
    </row>
    <row r="59" spans="1:7" x14ac:dyDescent="0.25">
      <c r="A59" t="s">
        <v>350</v>
      </c>
      <c r="C59" s="1">
        <f>AVERAGE(C43:C58)</f>
        <v>0.1577811875</v>
      </c>
      <c r="D59" s="1">
        <f t="shared" ref="D59:G59" si="8">AVERAGE(D43:D58)</f>
        <v>-993.5625</v>
      </c>
      <c r="E59" s="1">
        <f t="shared" si="8"/>
        <v>-1054.0390625</v>
      </c>
      <c r="F59" s="1">
        <f t="shared" si="8"/>
        <v>-3.3410443125000002</v>
      </c>
      <c r="G59" s="1">
        <f t="shared" si="8"/>
        <v>-3.5648231249999993</v>
      </c>
    </row>
    <row r="60" spans="1:7" x14ac:dyDescent="0.25">
      <c r="A60" t="s">
        <v>351</v>
      </c>
      <c r="C60" s="1">
        <f>MIN(C43:C58)</f>
        <v>3.9349000000000002E-2</v>
      </c>
      <c r="D60" s="1">
        <f t="shared" ref="D60:G60" si="9">MIN(D43:D58)</f>
        <v>-4021</v>
      </c>
      <c r="E60" s="1">
        <f t="shared" si="9"/>
        <v>-4011</v>
      </c>
      <c r="F60" s="1">
        <f t="shared" si="9"/>
        <v>-8.6764989999999997</v>
      </c>
      <c r="G60" s="1">
        <f t="shared" si="9"/>
        <v>-8.6549219999999991</v>
      </c>
    </row>
    <row r="61" spans="1:7" x14ac:dyDescent="0.25">
      <c r="A61" t="s">
        <v>352</v>
      </c>
      <c r="C61" s="1">
        <f>MAX(C43:C58)</f>
        <v>0.28599000000000002</v>
      </c>
      <c r="D61" s="1">
        <f t="shared" ref="D61:G61" si="10">MAX(D43:D58)</f>
        <v>-7</v>
      </c>
      <c r="E61" s="1">
        <f t="shared" si="10"/>
        <v>-95.875</v>
      </c>
      <c r="F61" s="1">
        <f t="shared" si="10"/>
        <v>-2.0583000000000001E-2</v>
      </c>
      <c r="G61" s="1">
        <f t="shared" si="10"/>
        <v>-0.28190999999999999</v>
      </c>
    </row>
    <row r="62" spans="1:7" x14ac:dyDescent="0.25">
      <c r="A62" t="s">
        <v>347</v>
      </c>
      <c r="C62" s="1">
        <f>STDEV(C43:C58)</f>
        <v>7.5681273572105204E-2</v>
      </c>
      <c r="D62" s="1">
        <f t="shared" ref="D62:G62" si="11">STDEV(D43:D58)</f>
        <v>906.36673730891073</v>
      </c>
      <c r="E62" s="1">
        <f t="shared" si="11"/>
        <v>885.40604470344329</v>
      </c>
      <c r="F62" s="1">
        <f t="shared" si="11"/>
        <v>2.1895828757638958</v>
      </c>
      <c r="G62" s="1">
        <f t="shared" si="11"/>
        <v>2.1579179052958404</v>
      </c>
    </row>
    <row r="64" spans="1:7" x14ac:dyDescent="0.25">
      <c r="A64" t="s">
        <v>363</v>
      </c>
    </row>
    <row r="65" spans="1:7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</row>
    <row r="66" spans="1:7" x14ac:dyDescent="0.25">
      <c r="A66" t="s">
        <v>380</v>
      </c>
      <c r="B66">
        <v>1</v>
      </c>
      <c r="C66">
        <v>0.15815299999999999</v>
      </c>
      <c r="D66">
        <v>-182</v>
      </c>
      <c r="E66">
        <v>-259.75</v>
      </c>
      <c r="F66">
        <v>-0.16950100000000001</v>
      </c>
      <c r="G66">
        <v>-0.24191099999999999</v>
      </c>
    </row>
    <row r="67" spans="1:7" x14ac:dyDescent="0.25">
      <c r="A67" s="27" t="s">
        <v>381</v>
      </c>
      <c r="B67" s="27">
        <v>1</v>
      </c>
      <c r="C67" s="27">
        <v>3.97E-4</v>
      </c>
      <c r="D67" s="27"/>
      <c r="E67" s="27"/>
      <c r="F67" s="27"/>
      <c r="G67" s="27"/>
    </row>
    <row r="68" spans="1:7" x14ac:dyDescent="0.25">
      <c r="A68" t="s">
        <v>382</v>
      </c>
      <c r="B68">
        <v>1</v>
      </c>
      <c r="C68">
        <v>0.117885</v>
      </c>
      <c r="D68">
        <v>-42</v>
      </c>
      <c r="E68">
        <v>-131.25</v>
      </c>
      <c r="F68">
        <v>-3.9115999999999998E-2</v>
      </c>
      <c r="G68">
        <v>-0.122236</v>
      </c>
    </row>
    <row r="69" spans="1:7" x14ac:dyDescent="0.25">
      <c r="A69" s="27" t="s">
        <v>383</v>
      </c>
      <c r="B69" s="27">
        <v>1</v>
      </c>
      <c r="C69" s="27">
        <v>3.2200000000000002E-4</v>
      </c>
      <c r="D69" s="27"/>
      <c r="E69" s="27"/>
      <c r="F69" s="27"/>
      <c r="G69" s="27"/>
    </row>
    <row r="70" spans="1:7" x14ac:dyDescent="0.25">
      <c r="A70" t="s">
        <v>384</v>
      </c>
      <c r="B70">
        <v>1</v>
      </c>
      <c r="C70">
        <v>0.12764600000000001</v>
      </c>
      <c r="D70">
        <v>-97</v>
      </c>
      <c r="E70">
        <v>-181.375</v>
      </c>
      <c r="F70">
        <v>-9.0338000000000002E-2</v>
      </c>
      <c r="G70">
        <v>-0.16891900000000001</v>
      </c>
    </row>
    <row r="71" spans="1:7" x14ac:dyDescent="0.25">
      <c r="A71" t="s">
        <v>385</v>
      </c>
      <c r="B71">
        <v>1</v>
      </c>
      <c r="C71">
        <v>0.11568299999999999</v>
      </c>
      <c r="D71">
        <v>-138</v>
      </c>
      <c r="E71">
        <v>-237.5</v>
      </c>
      <c r="F71">
        <v>-0.128523</v>
      </c>
      <c r="G71">
        <v>-0.221189</v>
      </c>
    </row>
    <row r="72" spans="1:7" x14ac:dyDescent="0.25">
      <c r="A72" t="s">
        <v>386</v>
      </c>
      <c r="B72">
        <v>1</v>
      </c>
      <c r="C72">
        <v>0.12248100000000001</v>
      </c>
      <c r="D72">
        <v>-13</v>
      </c>
      <c r="E72">
        <v>-106</v>
      </c>
      <c r="F72">
        <v>-1.2107E-2</v>
      </c>
      <c r="G72">
        <v>-9.8720000000000002E-2</v>
      </c>
    </row>
    <row r="73" spans="1:7" x14ac:dyDescent="0.25">
      <c r="A73" s="27" t="s">
        <v>387</v>
      </c>
      <c r="B73" s="27">
        <v>1</v>
      </c>
      <c r="C73" s="27">
        <v>2.1289999999999998E-3</v>
      </c>
      <c r="D73" s="27"/>
      <c r="E73" s="27"/>
      <c r="F73" s="27"/>
      <c r="G73" s="27"/>
    </row>
    <row r="74" spans="1:7" x14ac:dyDescent="0.25">
      <c r="A74" t="s">
        <v>388</v>
      </c>
      <c r="B74">
        <v>1</v>
      </c>
      <c r="C74">
        <v>0.12363</v>
      </c>
      <c r="D74">
        <v>-62</v>
      </c>
      <c r="E74">
        <v>-119.875</v>
      </c>
      <c r="F74">
        <v>-5.7742000000000002E-2</v>
      </c>
      <c r="G74">
        <v>-0.11164200000000001</v>
      </c>
    </row>
    <row r="75" spans="1:7" x14ac:dyDescent="0.25">
      <c r="A75" s="27" t="s">
        <v>389</v>
      </c>
      <c r="B75" s="27">
        <v>1</v>
      </c>
      <c r="C75" s="27">
        <v>4.0289999999999996E-3</v>
      </c>
      <c r="D75" s="27"/>
      <c r="E75" s="27"/>
      <c r="F75" s="27"/>
      <c r="G75" s="27"/>
    </row>
    <row r="76" spans="1:7" x14ac:dyDescent="0.25">
      <c r="A76" t="s">
        <v>350</v>
      </c>
      <c r="C76" s="1">
        <f t="shared" ref="C76:F76" si="12">AVERAGE(C66,C68,C70,C71,C72,C74)</f>
        <v>0.12757966666666667</v>
      </c>
      <c r="D76" s="1">
        <f t="shared" si="12"/>
        <v>-89</v>
      </c>
      <c r="E76" s="1">
        <f t="shared" si="12"/>
        <v>-172.625</v>
      </c>
      <c r="F76" s="1">
        <f t="shared" si="12"/>
        <v>-8.2887833333333327E-2</v>
      </c>
      <c r="G76" s="1">
        <f>AVERAGE(G66,G68,G70,G71,G72,G74)</f>
        <v>-0.16076950000000001</v>
      </c>
    </row>
    <row r="77" spans="1:7" x14ac:dyDescent="0.25">
      <c r="A77" t="s">
        <v>351</v>
      </c>
      <c r="C77" s="1">
        <f t="shared" ref="C77:G77" si="13">MIN(C66,C68,C70,C71,C72,C74)</f>
        <v>0.11568299999999999</v>
      </c>
      <c r="D77" s="1">
        <f t="shared" si="13"/>
        <v>-182</v>
      </c>
      <c r="E77" s="1">
        <f t="shared" si="13"/>
        <v>-259.75</v>
      </c>
      <c r="F77" s="1">
        <f t="shared" si="13"/>
        <v>-0.16950100000000001</v>
      </c>
      <c r="G77" s="1">
        <f t="shared" si="13"/>
        <v>-0.24191099999999999</v>
      </c>
    </row>
    <row r="78" spans="1:7" x14ac:dyDescent="0.25">
      <c r="A78" t="s">
        <v>352</v>
      </c>
      <c r="C78" s="1">
        <f t="shared" ref="C78:G78" si="14">MAX(C66,C68,C70,C71,C72,C74)</f>
        <v>0.15815299999999999</v>
      </c>
      <c r="D78" s="1">
        <f t="shared" si="14"/>
        <v>-13</v>
      </c>
      <c r="E78" s="1">
        <f t="shared" si="14"/>
        <v>-106</v>
      </c>
      <c r="F78" s="1">
        <f t="shared" si="14"/>
        <v>-1.2107E-2</v>
      </c>
      <c r="G78" s="1">
        <f t="shared" si="14"/>
        <v>-9.8720000000000002E-2</v>
      </c>
    </row>
    <row r="79" spans="1:7" x14ac:dyDescent="0.25">
      <c r="A79" t="s">
        <v>347</v>
      </c>
      <c r="C79" s="1">
        <f t="shared" ref="C79:G79" si="15">STDEV(C66,C68,C70,C71,C72,C74)</f>
        <v>1.5568215179225327E-2</v>
      </c>
      <c r="D79" s="1">
        <f t="shared" si="15"/>
        <v>62.97301009162576</v>
      </c>
      <c r="E79" s="1">
        <f t="shared" si="15"/>
        <v>64.512692549606086</v>
      </c>
      <c r="F79" s="1">
        <f t="shared" si="15"/>
        <v>5.8648319250995319E-2</v>
      </c>
      <c r="G79" s="1">
        <f t="shared" si="15"/>
        <v>6.0082203157840269E-2</v>
      </c>
    </row>
  </sheetData>
  <pageMargins left="0.7" right="0.7" top="0.75" bottom="0.75" header="0.3" footer="0.3"/>
  <pageSetup paperSize="9" scale="15" fitToHeight="0" orientation="portrait" horizontalDpi="2400" verticalDpi="24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workbookViewId="0">
      <selection activeCell="A26" sqref="A26"/>
    </sheetView>
  </sheetViews>
  <sheetFormatPr defaultColWidth="11.42578125" defaultRowHeight="15" x14ac:dyDescent="0.25"/>
  <cols>
    <col min="1" max="1" width="76.85546875" bestFit="1" customWidth="1"/>
    <col min="2" max="2" width="5.42578125" customWidth="1"/>
    <col min="3" max="3" width="9" bestFit="1" customWidth="1"/>
    <col min="4" max="4" width="5.5703125" customWidth="1"/>
    <col min="5" max="5" width="8.7109375" customWidth="1"/>
    <col min="6" max="6" width="10.85546875" bestFit="1" customWidth="1"/>
    <col min="7" max="7" width="12" bestFit="1" customWidth="1"/>
    <col min="8" max="8" width="7" bestFit="1" customWidth="1"/>
    <col min="9" max="9" width="10" bestFit="1" customWidth="1"/>
    <col min="10" max="10" width="9" bestFit="1" customWidth="1"/>
    <col min="11" max="11" width="9.7109375" bestFit="1" customWidth="1"/>
    <col min="12" max="12" width="4.85546875" bestFit="1" customWidth="1"/>
    <col min="13" max="13" width="5.85546875" bestFit="1" customWidth="1"/>
    <col min="14" max="14" width="7.7109375" bestFit="1" customWidth="1"/>
    <col min="15" max="15" width="5.85546875" bestFit="1" customWidth="1"/>
    <col min="16" max="16" width="6" bestFit="1" customWidth="1"/>
    <col min="17" max="17" width="5.85546875" bestFit="1" customWidth="1"/>
    <col min="18" max="18" width="7" bestFit="1" customWidth="1"/>
    <col min="19" max="19" width="9" bestFit="1" customWidth="1"/>
    <col min="20" max="20" width="9.7109375" bestFit="1" customWidth="1"/>
    <col min="21" max="21" width="5.42578125" bestFit="1" customWidth="1"/>
    <col min="22" max="22" width="12.7109375" bestFit="1" customWidth="1"/>
    <col min="23" max="23" width="9" bestFit="1" customWidth="1"/>
    <col min="24" max="24" width="12" bestFit="1" customWidth="1"/>
    <col min="25" max="26" width="12.7109375" bestFit="1" customWidth="1"/>
    <col min="27" max="27" width="9" bestFit="1" customWidth="1"/>
    <col min="28" max="29" width="7.7109375" bestFit="1" customWidth="1"/>
    <col min="30" max="30" width="7" bestFit="1" customWidth="1"/>
    <col min="31" max="31" width="8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380</v>
      </c>
      <c r="B2">
        <v>128</v>
      </c>
      <c r="C2">
        <v>87.389200000000002</v>
      </c>
      <c r="D2">
        <v>0.15815299999999999</v>
      </c>
      <c r="E2">
        <v>0.15545999999999999</v>
      </c>
      <c r="F2">
        <v>8.7520000000000007</v>
      </c>
      <c r="G2">
        <v>0.22850000000000001</v>
      </c>
      <c r="H2">
        <v>0.68030000000000002</v>
      </c>
      <c r="I2">
        <v>1.2415</v>
      </c>
      <c r="J2">
        <v>0.45444099999999998</v>
      </c>
      <c r="K2">
        <v>6.3400000000000001E-4</v>
      </c>
      <c r="L2">
        <v>0</v>
      </c>
      <c r="M2">
        <v>0</v>
      </c>
      <c r="N2">
        <v>90</v>
      </c>
      <c r="O2">
        <v>90</v>
      </c>
      <c r="P2">
        <v>0</v>
      </c>
      <c r="Q2">
        <v>90</v>
      </c>
      <c r="R2">
        <v>90</v>
      </c>
      <c r="S2">
        <v>1.995819</v>
      </c>
      <c r="T2">
        <v>-0.99581900000000001</v>
      </c>
      <c r="U2">
        <v>-1</v>
      </c>
      <c r="V2">
        <v>-23298661.583055001</v>
      </c>
      <c r="W2">
        <v>0.86106799999999994</v>
      </c>
      <c r="X2">
        <v>1.2562E-2</v>
      </c>
      <c r="Y2">
        <v>2485729.6880000001</v>
      </c>
      <c r="Z2">
        <v>-2628491732835850</v>
      </c>
      <c r="AA2">
        <v>4.8422000000000001</v>
      </c>
      <c r="AB2">
        <v>1.1695</v>
      </c>
      <c r="AC2">
        <v>0.3604</v>
      </c>
      <c r="AD2">
        <v>0.97340000000000004</v>
      </c>
      <c r="AE2">
        <v>0.57020000000000004</v>
      </c>
    </row>
    <row r="3" spans="1:31" x14ac:dyDescent="0.25">
      <c r="A3" t="s">
        <v>381</v>
      </c>
      <c r="B3">
        <v>128</v>
      </c>
      <c r="C3">
        <v>9.7000000000000003E-3</v>
      </c>
      <c r="D3">
        <v>3.97E-4</v>
      </c>
      <c r="E3">
        <v>1.7E-5</v>
      </c>
      <c r="F3">
        <v>64.265000000000001</v>
      </c>
      <c r="G3">
        <v>3.1099999999999999E-2</v>
      </c>
      <c r="H3">
        <v>5.9999999999999995E-4</v>
      </c>
      <c r="I3">
        <v>1798.3005000000001</v>
      </c>
      <c r="J3">
        <v>6.4254000000000006E-2</v>
      </c>
      <c r="K3">
        <v>-1.0000000000000001E-5</v>
      </c>
      <c r="L3">
        <v>0</v>
      </c>
      <c r="M3">
        <v>0</v>
      </c>
      <c r="N3">
        <v>90.003</v>
      </c>
      <c r="O3">
        <v>90</v>
      </c>
      <c r="P3">
        <v>3.0000000000000001E-3</v>
      </c>
      <c r="Q3">
        <v>90</v>
      </c>
      <c r="R3">
        <v>90.003</v>
      </c>
      <c r="S3">
        <v>1.999546</v>
      </c>
      <c r="T3">
        <v>-0.99954600000000005</v>
      </c>
      <c r="U3">
        <v>-1</v>
      </c>
      <c r="V3">
        <v>279461974.86402798</v>
      </c>
      <c r="W3">
        <v>0.80471400000000004</v>
      </c>
      <c r="X3">
        <v>79496.915485000005</v>
      </c>
      <c r="Y3">
        <v>-10583817627.6761</v>
      </c>
      <c r="Z3">
        <v>1.8916515813725999E+19</v>
      </c>
      <c r="AA3">
        <v>242.21199999999999</v>
      </c>
      <c r="AB3">
        <v>-2.5933000000000002</v>
      </c>
      <c r="AC3">
        <v>4.7408000000000001</v>
      </c>
      <c r="AD3">
        <v>7.5399999999999995E-2</v>
      </c>
      <c r="AE3">
        <v>13.1976</v>
      </c>
    </row>
    <row r="4" spans="1:31" x14ac:dyDescent="0.25">
      <c r="A4" t="s">
        <v>382</v>
      </c>
      <c r="B4">
        <v>128</v>
      </c>
      <c r="C4">
        <v>56.407600000000002</v>
      </c>
      <c r="D4">
        <v>0.117885</v>
      </c>
      <c r="E4">
        <v>0.100346</v>
      </c>
      <c r="F4">
        <v>9.4640000000000004</v>
      </c>
      <c r="G4">
        <v>0.21129999999999999</v>
      </c>
      <c r="H4">
        <v>0.4748</v>
      </c>
      <c r="I4">
        <v>1.8947000000000001</v>
      </c>
      <c r="J4">
        <v>0.41897600000000002</v>
      </c>
      <c r="K4">
        <v>1.7100000000000001E-4</v>
      </c>
      <c r="L4">
        <v>0</v>
      </c>
      <c r="M4">
        <v>0</v>
      </c>
      <c r="N4">
        <v>-89.989000000000004</v>
      </c>
      <c r="O4">
        <v>90</v>
      </c>
      <c r="P4">
        <v>1.0999999999999999E-2</v>
      </c>
      <c r="Q4">
        <v>90</v>
      </c>
      <c r="R4">
        <v>90.010999999999996</v>
      </c>
      <c r="S4">
        <v>1.9987790000000001</v>
      </c>
      <c r="T4">
        <v>-0.99877899999999997</v>
      </c>
      <c r="U4">
        <v>-1</v>
      </c>
      <c r="V4">
        <v>-14534576.562692</v>
      </c>
      <c r="W4">
        <v>0.72456399999999999</v>
      </c>
      <c r="X4">
        <v>2.1491E-2</v>
      </c>
      <c r="Y4">
        <v>34363318.537199996</v>
      </c>
      <c r="Z4">
        <v>-1203443962692820</v>
      </c>
      <c r="AA4">
        <v>5.6966999999999999</v>
      </c>
      <c r="AB4">
        <v>0.1497</v>
      </c>
      <c r="AC4">
        <v>-0.30890000000000001</v>
      </c>
      <c r="AD4">
        <v>0.84570000000000001</v>
      </c>
      <c r="AE4">
        <v>0.75980000000000003</v>
      </c>
    </row>
    <row r="5" spans="1:31" x14ac:dyDescent="0.25">
      <c r="A5" t="s">
        <v>383</v>
      </c>
      <c r="B5">
        <v>128</v>
      </c>
      <c r="C5">
        <v>4.9700000000000001E-2</v>
      </c>
      <c r="D5">
        <v>3.2200000000000002E-4</v>
      </c>
      <c r="E5">
        <v>8.7999999999999998E-5</v>
      </c>
      <c r="F5">
        <v>40.228999999999999</v>
      </c>
      <c r="G5">
        <v>4.9700000000000001E-2</v>
      </c>
      <c r="H5">
        <v>1.8E-3</v>
      </c>
      <c r="I5">
        <v>562.66840000000002</v>
      </c>
      <c r="J5">
        <v>0.100693</v>
      </c>
      <c r="K5">
        <v>-1.2E-5</v>
      </c>
      <c r="L5">
        <v>0</v>
      </c>
      <c r="M5">
        <v>0</v>
      </c>
      <c r="N5">
        <v>-89.997</v>
      </c>
      <c r="O5">
        <v>90</v>
      </c>
      <c r="P5">
        <v>3.0000000000000001E-3</v>
      </c>
      <c r="Q5">
        <v>90</v>
      </c>
      <c r="R5">
        <v>90.003</v>
      </c>
      <c r="S5">
        <v>1.9996350000000001</v>
      </c>
      <c r="T5">
        <v>-0.99963500000000005</v>
      </c>
      <c r="U5">
        <v>-1</v>
      </c>
      <c r="V5">
        <v>84533105.215563998</v>
      </c>
      <c r="W5">
        <v>0.20816999999999999</v>
      </c>
      <c r="X5">
        <v>8911.4470899999997</v>
      </c>
      <c r="Y5">
        <v>-6661505500.7333002</v>
      </c>
      <c r="Z5">
        <v>7.0478485474604198E+17</v>
      </c>
      <c r="AA5">
        <v>98.628600000000006</v>
      </c>
      <c r="AB5">
        <v>0.37130000000000002</v>
      </c>
      <c r="AC5">
        <v>-0.66669999999999996</v>
      </c>
      <c r="AD5">
        <v>0.1067</v>
      </c>
      <c r="AE5">
        <v>9.2754999999999992</v>
      </c>
    </row>
    <row r="6" spans="1:31" x14ac:dyDescent="0.25">
      <c r="A6" t="s">
        <v>384</v>
      </c>
      <c r="B6">
        <v>128</v>
      </c>
      <c r="C6">
        <v>76.025899999999993</v>
      </c>
      <c r="D6">
        <v>0.12764600000000001</v>
      </c>
      <c r="E6">
        <v>0.13524600000000001</v>
      </c>
      <c r="F6">
        <v>10.606999999999999</v>
      </c>
      <c r="G6">
        <v>0.18859999999999999</v>
      </c>
      <c r="H6">
        <v>0.71730000000000005</v>
      </c>
      <c r="I6">
        <v>1.2056</v>
      </c>
      <c r="J6">
        <v>0.376863</v>
      </c>
      <c r="K6">
        <v>2.5399999999999999E-4</v>
      </c>
      <c r="L6">
        <v>0</v>
      </c>
      <c r="M6">
        <v>0</v>
      </c>
      <c r="N6">
        <v>-89.995999999999995</v>
      </c>
      <c r="O6">
        <v>90</v>
      </c>
      <c r="P6">
        <v>4.0000000000000001E-3</v>
      </c>
      <c r="Q6">
        <v>90</v>
      </c>
      <c r="R6">
        <v>90.004000000000005</v>
      </c>
      <c r="S6">
        <v>1.997981</v>
      </c>
      <c r="T6">
        <v>-0.99798100000000001</v>
      </c>
      <c r="U6">
        <v>-1</v>
      </c>
      <c r="V6">
        <v>17142197.938714001</v>
      </c>
      <c r="W6">
        <v>0.50232600000000005</v>
      </c>
      <c r="X6">
        <v>1.5191E-2</v>
      </c>
      <c r="Y6">
        <v>15528921.6437</v>
      </c>
      <c r="Z6">
        <v>2069021381928680</v>
      </c>
      <c r="AA6">
        <v>7.0410000000000004</v>
      </c>
      <c r="AB6">
        <v>0.25509999999999999</v>
      </c>
      <c r="AC6">
        <v>-0.13089999999999999</v>
      </c>
      <c r="AD6">
        <v>1.1004</v>
      </c>
      <c r="AE6">
        <v>0.53169999999999995</v>
      </c>
    </row>
    <row r="7" spans="1:31" x14ac:dyDescent="0.25">
      <c r="A7" t="s">
        <v>385</v>
      </c>
      <c r="B7">
        <v>128</v>
      </c>
      <c r="C7">
        <v>64.911900000000003</v>
      </c>
      <c r="D7">
        <v>0.11568299999999999</v>
      </c>
      <c r="E7">
        <v>0.11547399999999999</v>
      </c>
      <c r="F7">
        <v>14.358000000000001</v>
      </c>
      <c r="G7">
        <v>0.13930000000000001</v>
      </c>
      <c r="H7">
        <v>0.82899999999999996</v>
      </c>
      <c r="I7">
        <v>1.0669999999999999</v>
      </c>
      <c r="J7">
        <v>0.28400900000000001</v>
      </c>
      <c r="K7">
        <v>-8.5000000000000006E-5</v>
      </c>
      <c r="L7">
        <v>0</v>
      </c>
      <c r="M7">
        <v>0</v>
      </c>
      <c r="N7">
        <v>-89.983000000000004</v>
      </c>
      <c r="O7">
        <v>90</v>
      </c>
      <c r="P7">
        <v>1.7000000000000001E-2</v>
      </c>
      <c r="Q7">
        <v>90</v>
      </c>
      <c r="R7">
        <v>90.016999999999996</v>
      </c>
      <c r="S7">
        <v>1.9991080000000001</v>
      </c>
      <c r="T7">
        <v>-0.999108</v>
      </c>
      <c r="U7">
        <v>-1</v>
      </c>
      <c r="V7">
        <v>16209162.81023</v>
      </c>
      <c r="W7">
        <v>0.90884799999999999</v>
      </c>
      <c r="X7">
        <v>7.3529999999999998E-2</v>
      </c>
      <c r="Y7">
        <v>-140050573.26620001</v>
      </c>
      <c r="Z7">
        <v>3257296929467560</v>
      </c>
      <c r="AA7">
        <v>12.397600000000001</v>
      </c>
      <c r="AB7">
        <v>0.2462</v>
      </c>
      <c r="AC7">
        <v>-0.75880000000000003</v>
      </c>
      <c r="AD7">
        <v>1.3763000000000001</v>
      </c>
      <c r="AE7">
        <v>0.44800000000000001</v>
      </c>
    </row>
    <row r="8" spans="1:31" x14ac:dyDescent="0.25">
      <c r="A8" t="s">
        <v>386</v>
      </c>
      <c r="B8">
        <v>128</v>
      </c>
      <c r="C8">
        <v>61.758000000000003</v>
      </c>
      <c r="D8">
        <v>0.12248100000000001</v>
      </c>
      <c r="E8">
        <v>0.109864</v>
      </c>
      <c r="F8">
        <v>12.423</v>
      </c>
      <c r="G8">
        <v>0.161</v>
      </c>
      <c r="H8">
        <v>0.68240000000000001</v>
      </c>
      <c r="I8">
        <v>1.3044</v>
      </c>
      <c r="J8">
        <v>0.32203900000000002</v>
      </c>
      <c r="K8">
        <v>3.3E-4</v>
      </c>
      <c r="L8">
        <v>0</v>
      </c>
      <c r="M8">
        <v>0</v>
      </c>
      <c r="N8">
        <v>-89.992999999999995</v>
      </c>
      <c r="O8">
        <v>90</v>
      </c>
      <c r="P8">
        <v>7.0000000000000001E-3</v>
      </c>
      <c r="Q8">
        <v>90</v>
      </c>
      <c r="R8">
        <v>90.007000000000005</v>
      </c>
      <c r="S8">
        <v>1.9969319999999999</v>
      </c>
      <c r="T8">
        <v>-0.99693299999999996</v>
      </c>
      <c r="U8">
        <v>-1</v>
      </c>
      <c r="V8">
        <v>29378432.851004001</v>
      </c>
      <c r="W8">
        <v>0.79654000000000003</v>
      </c>
      <c r="X8">
        <v>7.0665000000000006E-2</v>
      </c>
      <c r="Y8">
        <v>9204184.9715</v>
      </c>
      <c r="Z8">
        <v>8322252349062470</v>
      </c>
      <c r="AA8">
        <v>9.6424000000000003</v>
      </c>
      <c r="AB8">
        <v>-0.65839999999999999</v>
      </c>
      <c r="AC8">
        <v>-0.97089999999999999</v>
      </c>
      <c r="AD8">
        <v>1.1616</v>
      </c>
      <c r="AE8">
        <v>0.53890000000000005</v>
      </c>
    </row>
    <row r="9" spans="1:31" x14ac:dyDescent="0.25">
      <c r="A9" t="s">
        <v>387</v>
      </c>
      <c r="B9">
        <v>128</v>
      </c>
      <c r="C9">
        <v>0.56630000000000003</v>
      </c>
      <c r="D9">
        <v>2.1289999999999998E-3</v>
      </c>
      <c r="E9">
        <v>1.0070000000000001E-3</v>
      </c>
      <c r="F9">
        <v>41.091999999999999</v>
      </c>
      <c r="G9">
        <v>4.87E-2</v>
      </c>
      <c r="H9">
        <v>2.07E-2</v>
      </c>
      <c r="I9">
        <v>48.267099999999999</v>
      </c>
      <c r="J9">
        <v>9.8483000000000001E-2</v>
      </c>
      <c r="K9">
        <v>-1.4E-5</v>
      </c>
      <c r="L9">
        <v>0</v>
      </c>
      <c r="M9">
        <v>0</v>
      </c>
      <c r="N9">
        <v>90.003</v>
      </c>
      <c r="O9">
        <v>90</v>
      </c>
      <c r="P9">
        <v>3.0000000000000001E-3</v>
      </c>
      <c r="Q9">
        <v>90</v>
      </c>
      <c r="R9">
        <v>90.003</v>
      </c>
      <c r="S9">
        <v>1.999576</v>
      </c>
      <c r="T9">
        <v>-0.99957700000000005</v>
      </c>
      <c r="U9">
        <v>-1</v>
      </c>
      <c r="V9">
        <v>-189141753.81254801</v>
      </c>
      <c r="W9">
        <v>0.78739899999999996</v>
      </c>
      <c r="X9">
        <v>5617.947255</v>
      </c>
      <c r="Y9">
        <v>-5172585236.4918003</v>
      </c>
      <c r="Z9">
        <v>-3.6885141417961702E+18</v>
      </c>
      <c r="AA9">
        <v>103.10429999999999</v>
      </c>
      <c r="AB9">
        <v>1.1248</v>
      </c>
      <c r="AC9">
        <v>0.15049999999999999</v>
      </c>
      <c r="AD9">
        <v>0.3679</v>
      </c>
      <c r="AE9">
        <v>2.6206999999999998</v>
      </c>
    </row>
    <row r="10" spans="1:31" x14ac:dyDescent="0.25">
      <c r="A10" t="s">
        <v>388</v>
      </c>
      <c r="B10">
        <v>128</v>
      </c>
      <c r="C10">
        <v>73.878500000000003</v>
      </c>
      <c r="D10">
        <v>0.12363</v>
      </c>
      <c r="E10">
        <v>0.13142599999999999</v>
      </c>
      <c r="F10">
        <v>9.0730000000000004</v>
      </c>
      <c r="G10">
        <v>0.22040000000000001</v>
      </c>
      <c r="H10">
        <v>0.59619999999999995</v>
      </c>
      <c r="I10">
        <v>1.4568000000000001</v>
      </c>
      <c r="J10">
        <v>0.44004900000000002</v>
      </c>
      <c r="K10">
        <v>2.5300000000000002E-4</v>
      </c>
      <c r="L10">
        <v>0</v>
      </c>
      <c r="M10">
        <v>0</v>
      </c>
      <c r="N10">
        <v>90.001999999999995</v>
      </c>
      <c r="O10">
        <v>90</v>
      </c>
      <c r="P10">
        <v>2E-3</v>
      </c>
      <c r="Q10">
        <v>90</v>
      </c>
      <c r="R10">
        <v>90.001999999999995</v>
      </c>
      <c r="S10">
        <v>1.9982740000000001</v>
      </c>
      <c r="T10">
        <v>-0.99827399999999999</v>
      </c>
      <c r="U10">
        <v>-1</v>
      </c>
      <c r="V10">
        <v>-20809619.153510999</v>
      </c>
      <c r="W10">
        <v>0.70745800000000003</v>
      </c>
      <c r="X10">
        <v>1.3946E-2</v>
      </c>
      <c r="Y10">
        <v>15586324.954399999</v>
      </c>
      <c r="Z10">
        <v>-2236280571350440</v>
      </c>
      <c r="AA10">
        <v>5.1641000000000004</v>
      </c>
      <c r="AB10">
        <v>0.79339999999999999</v>
      </c>
      <c r="AC10">
        <v>0.81530000000000002</v>
      </c>
      <c r="AD10">
        <v>0.92789999999999995</v>
      </c>
      <c r="AE10">
        <v>0.63680000000000003</v>
      </c>
    </row>
    <row r="11" spans="1:31" x14ac:dyDescent="0.25">
      <c r="A11" t="s">
        <v>389</v>
      </c>
      <c r="B11">
        <v>128</v>
      </c>
      <c r="C11">
        <v>2.0750999999999999</v>
      </c>
      <c r="D11">
        <v>4.0289999999999996E-3</v>
      </c>
      <c r="E11">
        <v>3.692E-3</v>
      </c>
      <c r="F11">
        <v>29.654</v>
      </c>
      <c r="G11">
        <v>6.7400000000000002E-2</v>
      </c>
      <c r="H11">
        <v>5.4699999999999999E-2</v>
      </c>
      <c r="I11">
        <v>18.2026</v>
      </c>
      <c r="J11">
        <v>0.139181</v>
      </c>
      <c r="K11">
        <v>-3.3000000000000003E-5</v>
      </c>
      <c r="L11">
        <v>0</v>
      </c>
      <c r="M11">
        <v>0</v>
      </c>
      <c r="N11">
        <v>-89.995000000000005</v>
      </c>
      <c r="O11">
        <v>90</v>
      </c>
      <c r="P11">
        <v>5.0000000000000001E-3</v>
      </c>
      <c r="Q11">
        <v>90</v>
      </c>
      <c r="R11">
        <v>90.004999999999995</v>
      </c>
      <c r="S11">
        <v>1.9992920000000001</v>
      </c>
      <c r="T11">
        <v>-0.99929199999999996</v>
      </c>
      <c r="U11">
        <v>-1</v>
      </c>
      <c r="V11">
        <v>97605093.767572001</v>
      </c>
      <c r="W11">
        <v>0.77902099999999996</v>
      </c>
      <c r="X11">
        <v>323.13892700000002</v>
      </c>
      <c r="Y11">
        <v>-926501251.54390001</v>
      </c>
      <c r="Z11">
        <v>4.9179399093239802E+17</v>
      </c>
      <c r="AA11">
        <v>51.622399999999999</v>
      </c>
      <c r="AB11">
        <v>0.72829999999999995</v>
      </c>
      <c r="AC11">
        <v>-1.0891999999999999</v>
      </c>
      <c r="AD11">
        <v>0.50829999999999997</v>
      </c>
      <c r="AE11">
        <v>1.8326</v>
      </c>
    </row>
    <row r="13" spans="1:3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31" x14ac:dyDescent="0.25">
      <c r="A14" t="s">
        <v>380</v>
      </c>
      <c r="B14">
        <v>1</v>
      </c>
      <c r="C14">
        <v>0.15815299999999999</v>
      </c>
      <c r="D14">
        <v>-182</v>
      </c>
      <c r="E14">
        <v>-259.75</v>
      </c>
      <c r="F14">
        <v>-0.16950100000000001</v>
      </c>
      <c r="G14">
        <v>-0.24191099999999999</v>
      </c>
    </row>
    <row r="15" spans="1:31" x14ac:dyDescent="0.25">
      <c r="A15" t="s">
        <v>381</v>
      </c>
      <c r="B15">
        <v>1</v>
      </c>
      <c r="C15">
        <v>3.97E-4</v>
      </c>
      <c r="D15">
        <v>198</v>
      </c>
      <c r="E15">
        <v>134.25</v>
      </c>
      <c r="F15">
        <v>0.18440200000000001</v>
      </c>
      <c r="G15">
        <v>0.12503</v>
      </c>
    </row>
    <row r="16" spans="1:31" x14ac:dyDescent="0.25">
      <c r="A16" t="s">
        <v>382</v>
      </c>
      <c r="B16">
        <v>1</v>
      </c>
      <c r="C16">
        <v>0.117885</v>
      </c>
      <c r="D16">
        <v>-42</v>
      </c>
      <c r="E16">
        <v>-131.25</v>
      </c>
      <c r="F16">
        <v>-3.9115999999999998E-2</v>
      </c>
      <c r="G16">
        <v>-0.122236</v>
      </c>
    </row>
    <row r="17" spans="1:7" x14ac:dyDescent="0.25">
      <c r="A17" t="s">
        <v>383</v>
      </c>
      <c r="B17">
        <v>1</v>
      </c>
      <c r="C17">
        <v>3.2200000000000002E-4</v>
      </c>
      <c r="D17">
        <v>224</v>
      </c>
      <c r="E17">
        <v>174.5</v>
      </c>
      <c r="F17">
        <v>0.208616</v>
      </c>
      <c r="G17">
        <v>0.16251599999999999</v>
      </c>
    </row>
    <row r="18" spans="1:7" x14ac:dyDescent="0.25">
      <c r="A18" t="s">
        <v>384</v>
      </c>
      <c r="B18">
        <v>1</v>
      </c>
      <c r="C18">
        <v>0.12764600000000001</v>
      </c>
      <c r="D18">
        <v>-97</v>
      </c>
      <c r="E18">
        <v>-181.375</v>
      </c>
      <c r="F18">
        <v>-9.0338000000000002E-2</v>
      </c>
      <c r="G18">
        <v>-0.16891900000000001</v>
      </c>
    </row>
    <row r="19" spans="1:7" x14ac:dyDescent="0.25">
      <c r="A19" t="s">
        <v>385</v>
      </c>
      <c r="B19">
        <v>1</v>
      </c>
      <c r="C19">
        <v>0.11568299999999999</v>
      </c>
      <c r="D19">
        <v>-138</v>
      </c>
      <c r="E19">
        <v>-237.5</v>
      </c>
      <c r="F19">
        <v>-0.128523</v>
      </c>
      <c r="G19">
        <v>-0.221189</v>
      </c>
    </row>
    <row r="20" spans="1:7" x14ac:dyDescent="0.25">
      <c r="A20" t="s">
        <v>386</v>
      </c>
      <c r="B20">
        <v>1</v>
      </c>
      <c r="C20">
        <v>0.12248100000000001</v>
      </c>
      <c r="D20">
        <v>-13</v>
      </c>
      <c r="E20">
        <v>-106</v>
      </c>
      <c r="F20">
        <v>-1.2107E-2</v>
      </c>
      <c r="G20">
        <v>-9.8720000000000002E-2</v>
      </c>
    </row>
    <row r="21" spans="1:7" x14ac:dyDescent="0.25">
      <c r="A21" t="s">
        <v>387</v>
      </c>
      <c r="B21">
        <v>1</v>
      </c>
      <c r="C21">
        <v>2.1289999999999998E-3</v>
      </c>
      <c r="D21">
        <v>507</v>
      </c>
      <c r="E21">
        <v>400</v>
      </c>
      <c r="F21">
        <v>0.47218100000000002</v>
      </c>
      <c r="G21">
        <v>0.372529</v>
      </c>
    </row>
    <row r="22" spans="1:7" x14ac:dyDescent="0.25">
      <c r="A22" t="s">
        <v>388</v>
      </c>
      <c r="B22">
        <v>1</v>
      </c>
      <c r="C22">
        <v>0.12363</v>
      </c>
      <c r="D22">
        <v>-62</v>
      </c>
      <c r="E22">
        <v>-119.875</v>
      </c>
      <c r="F22">
        <v>-5.7742000000000002E-2</v>
      </c>
      <c r="G22">
        <v>-0.11164200000000001</v>
      </c>
    </row>
    <row r="23" spans="1:7" x14ac:dyDescent="0.25">
      <c r="A23" t="s">
        <v>389</v>
      </c>
      <c r="B23">
        <v>1</v>
      </c>
      <c r="C23">
        <v>4.0289999999999996E-3</v>
      </c>
      <c r="D23">
        <v>56</v>
      </c>
      <c r="E23">
        <v>-7.75</v>
      </c>
      <c r="F23">
        <v>5.2153999999999999E-2</v>
      </c>
      <c r="G23">
        <v>-7.2179999999999996E-3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showGridLines="0" tabSelected="1" topLeftCell="AN1" zoomScale="175" zoomScaleNormal="175" workbookViewId="0">
      <selection activeCell="AO36" sqref="AO36"/>
    </sheetView>
  </sheetViews>
  <sheetFormatPr defaultColWidth="11.42578125" defaultRowHeight="15" x14ac:dyDescent="0.25"/>
  <cols>
    <col min="1" max="1" width="75.28515625" customWidth="1"/>
    <col min="35" max="35" width="17.42578125" customWidth="1"/>
    <col min="36" max="36" width="3.85546875" customWidth="1"/>
    <col min="38" max="38" width="16.140625" customWidth="1"/>
    <col min="40" max="40" width="2.85546875" customWidth="1"/>
    <col min="41" max="41" width="25.140625" bestFit="1" customWidth="1"/>
    <col min="42" max="42" width="42" customWidth="1"/>
    <col min="44" max="44" width="11.42578125" customWidth="1"/>
    <col min="45" max="46" width="2.85546875" customWidth="1"/>
  </cols>
  <sheetData>
    <row r="1" spans="1:45" ht="15" customHeight="1" thickBot="1" x14ac:dyDescent="0.3">
      <c r="A1" t="s">
        <v>349</v>
      </c>
      <c r="AI1" t="s">
        <v>364</v>
      </c>
      <c r="AL1" t="s">
        <v>365</v>
      </c>
    </row>
    <row r="2" spans="1:45" ht="21" customHeight="1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103</v>
      </c>
      <c r="H2" t="s">
        <v>86</v>
      </c>
      <c r="I2" t="s">
        <v>87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O2" s="30"/>
      <c r="AP2" s="31"/>
      <c r="AQ2" s="31"/>
      <c r="AR2" s="31"/>
      <c r="AS2" s="32"/>
    </row>
    <row r="3" spans="1:45" ht="21" x14ac:dyDescent="0.35">
      <c r="A3" t="s">
        <v>52</v>
      </c>
      <c r="B3">
        <v>92</v>
      </c>
      <c r="C3">
        <v>16.825299999999999</v>
      </c>
      <c r="D3">
        <v>0.13675399999999999</v>
      </c>
      <c r="E3">
        <v>0.132276</v>
      </c>
      <c r="F3">
        <v>12.244</v>
      </c>
      <c r="G3">
        <v>0.1633</v>
      </c>
      <c r="H3">
        <v>0.80979999999999996</v>
      </c>
      <c r="I3">
        <v>1.0714999999999999</v>
      </c>
      <c r="J3">
        <v>9.9892999999999996E-2</v>
      </c>
      <c r="K3">
        <v>5.0000000000000004E-6</v>
      </c>
      <c r="L3">
        <v>0</v>
      </c>
      <c r="M3">
        <v>0</v>
      </c>
      <c r="N3">
        <v>-89.188000000000002</v>
      </c>
      <c r="O3">
        <v>90</v>
      </c>
      <c r="P3">
        <v>0.81200000000000006</v>
      </c>
      <c r="Q3">
        <v>90</v>
      </c>
      <c r="R3">
        <v>90.811999999999998</v>
      </c>
      <c r="S3">
        <v>1.99986</v>
      </c>
      <c r="T3">
        <v>-0.99986200000000003</v>
      </c>
      <c r="U3">
        <v>-0.99999800000000005</v>
      </c>
      <c r="V3">
        <v>-1545438.7667630001</v>
      </c>
      <c r="W3">
        <v>0.90070300000000003</v>
      </c>
      <c r="X3">
        <v>0.83781099999999997</v>
      </c>
      <c r="Y3">
        <v>47640909309.021896</v>
      </c>
      <c r="Z3">
        <v>-239352254716999</v>
      </c>
      <c r="AA3">
        <v>100.2153</v>
      </c>
      <c r="AB3">
        <v>0.34489999999999998</v>
      </c>
      <c r="AC3">
        <v>-1.0928</v>
      </c>
      <c r="AD3">
        <v>1.2562</v>
      </c>
      <c r="AE3">
        <v>0.46939999999999998</v>
      </c>
      <c r="AH3" t="s">
        <v>22</v>
      </c>
      <c r="AI3" t="e">
        <f ca="1">[1]!Boxplot(D3:D18,"5NS",1,D20,D21)</f>
        <v>#NAME?</v>
      </c>
      <c r="AK3" t="s">
        <v>22</v>
      </c>
      <c r="AL3" t="e">
        <f ca="1">[1]!Boxplot(D26:D31,"5NS",1,D33,D34)</f>
        <v>#NAME?</v>
      </c>
      <c r="AO3" s="46" t="s">
        <v>366</v>
      </c>
      <c r="AP3" s="22"/>
      <c r="AQ3" s="22"/>
      <c r="AR3" s="22"/>
      <c r="AS3" s="35"/>
    </row>
    <row r="4" spans="1:45" ht="21" x14ac:dyDescent="0.35">
      <c r="A4" t="s">
        <v>53</v>
      </c>
      <c r="B4">
        <v>64</v>
      </c>
      <c r="C4">
        <v>5.399</v>
      </c>
      <c r="D4">
        <v>0.10288799999999999</v>
      </c>
      <c r="E4">
        <v>9.3254000000000004E-2</v>
      </c>
      <c r="F4">
        <v>17.818000000000001</v>
      </c>
      <c r="G4">
        <v>0.11219999999999999</v>
      </c>
      <c r="H4">
        <v>0.83079999999999998</v>
      </c>
      <c r="I4">
        <v>1.0913999999999999</v>
      </c>
      <c r="J4">
        <v>0.23982999999999999</v>
      </c>
      <c r="K4">
        <v>-3.6999999999999998E-5</v>
      </c>
      <c r="L4">
        <v>0</v>
      </c>
      <c r="M4">
        <v>0</v>
      </c>
      <c r="N4">
        <v>89.995999999999995</v>
      </c>
      <c r="O4">
        <v>90</v>
      </c>
      <c r="P4">
        <v>-4.0000000000000001E-3</v>
      </c>
      <c r="Q4">
        <v>90</v>
      </c>
      <c r="R4">
        <v>89.995999999999995</v>
      </c>
      <c r="S4">
        <v>1.999538</v>
      </c>
      <c r="T4">
        <v>-0.99953800000000004</v>
      </c>
      <c r="U4">
        <v>-1</v>
      </c>
      <c r="V4">
        <v>51916575.404905997</v>
      </c>
      <c r="W4">
        <v>0.88638399999999995</v>
      </c>
      <c r="X4">
        <v>5.0270450000000002</v>
      </c>
      <c r="Y4">
        <v>-732870479.82270002</v>
      </c>
      <c r="Z4">
        <v>4.6860370486110496E+16</v>
      </c>
      <c r="AA4">
        <v>17.3858</v>
      </c>
      <c r="AB4">
        <v>-0.64570000000000005</v>
      </c>
      <c r="AC4">
        <v>-0.50919999999999999</v>
      </c>
      <c r="AD4">
        <v>1.5349999999999999</v>
      </c>
      <c r="AE4">
        <v>0.42699999999999999</v>
      </c>
      <c r="AI4" t="e">
        <f ca="1">[1]!scaleline("b",50,,ROUND(D20,3),,ROUND(D21,3),25,5,1,,,ROUND((D19-D20)/(D21-D20)*50,3),ROUND(D19,3))</f>
        <v>#NAME?</v>
      </c>
      <c r="AL4" t="e">
        <f ca="1">[1]!scaleline("b",50,,ROUND(D33,3),,ROUND(D34,3),25,5,1,,,ROUND((D32-D33)/(D34-D33)*50,3),ROUND(D32,3))</f>
        <v>#NAME?</v>
      </c>
      <c r="AO4" s="46" t="s">
        <v>392</v>
      </c>
      <c r="AP4" s="22"/>
      <c r="AQ4" s="22"/>
      <c r="AR4" s="22"/>
      <c r="AS4" s="35"/>
    </row>
    <row r="5" spans="1:45" ht="21" x14ac:dyDescent="0.35">
      <c r="A5" t="s">
        <v>54</v>
      </c>
      <c r="B5">
        <v>91</v>
      </c>
      <c r="C5">
        <v>23.438800000000001</v>
      </c>
      <c r="D5">
        <v>0.21179100000000001</v>
      </c>
      <c r="E5">
        <v>0.18426899999999999</v>
      </c>
      <c r="F5">
        <v>18.356000000000002</v>
      </c>
      <c r="G5">
        <v>0.109</v>
      </c>
      <c r="H5">
        <v>1.6912</v>
      </c>
      <c r="I5">
        <v>0.48230000000000001</v>
      </c>
      <c r="J5">
        <v>0.21226</v>
      </c>
      <c r="K5">
        <v>4.6999999999999997E-5</v>
      </c>
      <c r="L5">
        <v>0</v>
      </c>
      <c r="M5">
        <v>0</v>
      </c>
      <c r="N5">
        <v>-89.986999999999995</v>
      </c>
      <c r="O5">
        <v>90</v>
      </c>
      <c r="P5">
        <v>1.2999999999999999E-2</v>
      </c>
      <c r="Q5">
        <v>90</v>
      </c>
      <c r="R5">
        <v>90.013000000000005</v>
      </c>
      <c r="S5">
        <v>1.9993300000000001</v>
      </c>
      <c r="T5">
        <v>-0.99933099999999997</v>
      </c>
      <c r="U5">
        <v>-1</v>
      </c>
      <c r="V5">
        <v>-26127510.614337001</v>
      </c>
      <c r="W5">
        <v>0.905667</v>
      </c>
      <c r="X5">
        <v>0.61254399999999998</v>
      </c>
      <c r="Y5">
        <v>445532761.76700002</v>
      </c>
      <c r="Z5">
        <v>-1.51517049892293E+16</v>
      </c>
      <c r="AA5">
        <v>22.195499999999999</v>
      </c>
      <c r="AB5">
        <v>-0.2732</v>
      </c>
      <c r="AC5">
        <v>-1.2773000000000001</v>
      </c>
      <c r="AD5">
        <v>2.2227999999999999</v>
      </c>
      <c r="AE5">
        <v>0.23200000000000001</v>
      </c>
      <c r="AO5" s="46"/>
      <c r="AP5" s="22"/>
      <c r="AQ5" s="22"/>
      <c r="AR5" s="22"/>
      <c r="AS5" s="35"/>
    </row>
    <row r="6" spans="1:45" ht="21" x14ac:dyDescent="0.35">
      <c r="A6" t="s">
        <v>55</v>
      </c>
      <c r="B6">
        <v>81</v>
      </c>
      <c r="C6">
        <v>10.268700000000001</v>
      </c>
      <c r="D6">
        <v>9.1941999999999996E-2</v>
      </c>
      <c r="E6">
        <v>7.4902999999999997E-2</v>
      </c>
      <c r="F6">
        <v>17.219000000000001</v>
      </c>
      <c r="G6">
        <v>0.1162</v>
      </c>
      <c r="H6">
        <v>0.64490000000000003</v>
      </c>
      <c r="I6">
        <v>1.4346000000000001</v>
      </c>
      <c r="J6">
        <v>0.23046700000000001</v>
      </c>
      <c r="K6">
        <v>5.3000000000000001E-5</v>
      </c>
      <c r="L6">
        <v>0</v>
      </c>
      <c r="M6">
        <v>0</v>
      </c>
      <c r="N6">
        <v>-89.995999999999995</v>
      </c>
      <c r="O6">
        <v>90</v>
      </c>
      <c r="P6">
        <v>4.0000000000000001E-3</v>
      </c>
      <c r="Q6">
        <v>90</v>
      </c>
      <c r="R6">
        <v>90.004000000000005</v>
      </c>
      <c r="S6">
        <v>1.9993069999999999</v>
      </c>
      <c r="T6">
        <v>-0.99930699999999995</v>
      </c>
      <c r="U6">
        <v>-1</v>
      </c>
      <c r="V6">
        <v>-56442599.473186001</v>
      </c>
      <c r="W6">
        <v>0.65276199999999995</v>
      </c>
      <c r="X6">
        <v>6.4470510000000001</v>
      </c>
      <c r="Y6">
        <v>352632875.97670001</v>
      </c>
      <c r="Z6">
        <v>-5.9978587374026096E+16</v>
      </c>
      <c r="AA6">
        <v>18.827000000000002</v>
      </c>
      <c r="AB6">
        <v>-0.19819999999999999</v>
      </c>
      <c r="AC6">
        <v>-0.95489999999999997</v>
      </c>
      <c r="AD6">
        <v>1.3293999999999999</v>
      </c>
      <c r="AE6">
        <v>0.51990000000000003</v>
      </c>
      <c r="AH6" t="s">
        <v>23</v>
      </c>
      <c r="AI6" t="e">
        <f ca="1">[1]!Boxplot(F3:F18,"5NS",1,F20,F21)</f>
        <v>#NAME?</v>
      </c>
      <c r="AK6" t="s">
        <v>23</v>
      </c>
      <c r="AL6" t="e">
        <f ca="1">[1]!Boxplot(F26:F31,"5NS",1,F33,F34)</f>
        <v>#NAME?</v>
      </c>
      <c r="AO6" s="46"/>
      <c r="AP6" s="22"/>
      <c r="AQ6" s="22"/>
      <c r="AR6" s="22"/>
      <c r="AS6" s="35"/>
    </row>
    <row r="7" spans="1:45" ht="21" x14ac:dyDescent="0.35">
      <c r="A7" t="s">
        <v>56</v>
      </c>
      <c r="B7">
        <v>80</v>
      </c>
      <c r="C7">
        <v>7.1525999999999996</v>
      </c>
      <c r="D7">
        <v>6.4149999999999999E-2</v>
      </c>
      <c r="E7">
        <v>6.0859000000000003E-2</v>
      </c>
      <c r="F7">
        <v>16.7</v>
      </c>
      <c r="G7">
        <v>0.1198</v>
      </c>
      <c r="H7">
        <v>0.50819999999999999</v>
      </c>
      <c r="I7">
        <v>1.8480000000000001</v>
      </c>
      <c r="J7">
        <v>0.24205599999999999</v>
      </c>
      <c r="K7">
        <v>-7.8999999999999996E-5</v>
      </c>
      <c r="L7">
        <v>0</v>
      </c>
      <c r="M7">
        <v>0</v>
      </c>
      <c r="N7">
        <v>90.001999999999995</v>
      </c>
      <c r="O7">
        <v>90</v>
      </c>
      <c r="P7">
        <v>2E-3</v>
      </c>
      <c r="Q7">
        <v>90</v>
      </c>
      <c r="R7">
        <v>90.001999999999995</v>
      </c>
      <c r="S7">
        <v>1.9990250000000001</v>
      </c>
      <c r="T7">
        <v>-0.99902500000000005</v>
      </c>
      <c r="U7">
        <v>-1</v>
      </c>
      <c r="V7">
        <v>116359809.58993299</v>
      </c>
      <c r="W7">
        <v>0.82515099999999997</v>
      </c>
      <c r="X7">
        <v>10.845243</v>
      </c>
      <c r="Y7">
        <v>-161411664.73069999</v>
      </c>
      <c r="Z7">
        <v>2.3108691294033901E+17</v>
      </c>
      <c r="AA7">
        <v>17.067499999999999</v>
      </c>
      <c r="AB7">
        <v>-2.2685</v>
      </c>
      <c r="AC7">
        <v>4.6856999999999998</v>
      </c>
      <c r="AD7">
        <v>1.1621999999999999</v>
      </c>
      <c r="AE7">
        <v>0.62090000000000001</v>
      </c>
      <c r="AI7" t="e">
        <f ca="1">[1]!scaleline("b",50,,ROUND(F20,3),,ROUND(F21,3),25,5,1,,,ROUND((F19-F20)/(F21-F20)*50,3),ROUND(F19,3))</f>
        <v>#NAME?</v>
      </c>
      <c r="AL7" t="e">
        <f ca="1">[1]!scaleline("b",50,,ROUND(F33,3),,ROUND(F34,3),25,5,1,,,ROUND((F32-F33)/(F34-F33)*50,3),ROUND(F32,3))</f>
        <v>#NAME?</v>
      </c>
      <c r="AO7" s="46" t="s">
        <v>368</v>
      </c>
      <c r="AP7" s="22"/>
      <c r="AQ7" s="22"/>
      <c r="AR7" s="22"/>
      <c r="AS7" s="35"/>
    </row>
    <row r="8" spans="1:45" ht="21" x14ac:dyDescent="0.35">
      <c r="A8" t="s">
        <v>57</v>
      </c>
      <c r="B8">
        <v>76</v>
      </c>
      <c r="C8">
        <v>4.0064000000000002</v>
      </c>
      <c r="D8">
        <v>3.9349000000000002E-2</v>
      </c>
      <c r="E8">
        <v>3.4089000000000001E-2</v>
      </c>
      <c r="F8">
        <v>21.306000000000001</v>
      </c>
      <c r="G8">
        <v>9.3899999999999997E-2</v>
      </c>
      <c r="H8">
        <v>0.36320000000000002</v>
      </c>
      <c r="I8">
        <v>2.6598000000000002</v>
      </c>
      <c r="J8">
        <v>0.18926200000000001</v>
      </c>
      <c r="K8">
        <v>-3.8000000000000002E-5</v>
      </c>
      <c r="L8">
        <v>0</v>
      </c>
      <c r="M8">
        <v>0</v>
      </c>
      <c r="N8">
        <v>-89.994</v>
      </c>
      <c r="O8">
        <v>90</v>
      </c>
      <c r="P8">
        <v>6.0000000000000001E-3</v>
      </c>
      <c r="Q8">
        <v>90</v>
      </c>
      <c r="R8">
        <v>90.006</v>
      </c>
      <c r="S8">
        <v>1.999398</v>
      </c>
      <c r="T8">
        <v>-0.99939800000000001</v>
      </c>
      <c r="U8">
        <v>-1</v>
      </c>
      <c r="V8">
        <v>41942562.563203998</v>
      </c>
      <c r="W8">
        <v>0.44164799999999999</v>
      </c>
      <c r="X8">
        <v>13.516848</v>
      </c>
      <c r="Y8">
        <v>-692238932.05620003</v>
      </c>
      <c r="Z8">
        <v>4.91113841942848E+16</v>
      </c>
      <c r="AA8">
        <v>27.917200000000001</v>
      </c>
      <c r="AB8">
        <v>-5.8999999999999999E-3</v>
      </c>
      <c r="AC8">
        <v>-0.93710000000000004</v>
      </c>
      <c r="AD8">
        <v>1.1096999999999999</v>
      </c>
      <c r="AE8">
        <v>0.71340000000000003</v>
      </c>
      <c r="AO8" s="46" t="s">
        <v>396</v>
      </c>
      <c r="AP8" s="22"/>
      <c r="AQ8" s="22"/>
      <c r="AR8" s="22"/>
      <c r="AS8" s="35"/>
    </row>
    <row r="9" spans="1:45" ht="21" x14ac:dyDescent="0.35">
      <c r="A9" t="s">
        <v>58</v>
      </c>
      <c r="B9">
        <v>71</v>
      </c>
      <c r="C9">
        <v>22.664200000000001</v>
      </c>
      <c r="D9">
        <v>0.227996</v>
      </c>
      <c r="E9">
        <v>0.246503</v>
      </c>
      <c r="F9">
        <v>10.753</v>
      </c>
      <c r="G9">
        <v>0.186</v>
      </c>
      <c r="H9">
        <v>1.3252999999999999</v>
      </c>
      <c r="I9">
        <v>0.56859999999999999</v>
      </c>
      <c r="J9">
        <v>0.37211499999999997</v>
      </c>
      <c r="K9">
        <v>1.1529999999999999E-3</v>
      </c>
      <c r="L9">
        <v>0</v>
      </c>
      <c r="M9">
        <v>0</v>
      </c>
      <c r="N9">
        <v>90.001999999999995</v>
      </c>
      <c r="O9">
        <v>90</v>
      </c>
      <c r="P9">
        <v>2E-3</v>
      </c>
      <c r="Q9">
        <v>90</v>
      </c>
      <c r="R9">
        <v>90.001999999999995</v>
      </c>
      <c r="S9">
        <v>1.990734</v>
      </c>
      <c r="T9">
        <v>-0.990734</v>
      </c>
      <c r="U9">
        <v>-1</v>
      </c>
      <c r="V9">
        <v>47065328.655263998</v>
      </c>
      <c r="W9">
        <v>0.31928699999999999</v>
      </c>
      <c r="X9">
        <v>0.36681799999999998</v>
      </c>
      <c r="Y9">
        <v>752347.48990000004</v>
      </c>
      <c r="Z9">
        <v>1.59973474123E+16</v>
      </c>
      <c r="AA9">
        <v>7.2218</v>
      </c>
      <c r="AB9">
        <v>0.22559999999999999</v>
      </c>
      <c r="AC9">
        <v>-0.21390000000000001</v>
      </c>
      <c r="AD9">
        <v>1.506</v>
      </c>
      <c r="AE9">
        <v>0.29199999999999998</v>
      </c>
      <c r="AH9" t="s">
        <v>103</v>
      </c>
      <c r="AI9" t="e">
        <f ca="1">[1]!Boxplot(G3:G18,"5NS",1,G20,G21)</f>
        <v>#NAME?</v>
      </c>
      <c r="AK9" t="s">
        <v>103</v>
      </c>
      <c r="AL9" t="e">
        <f ca="1">[1]!Boxplot(G26:G31,"5NS",1,G33,G34)</f>
        <v>#NAME?</v>
      </c>
      <c r="AO9" s="46"/>
      <c r="AP9" s="22"/>
      <c r="AQ9" s="22"/>
      <c r="AR9" s="22"/>
      <c r="AS9" s="35"/>
    </row>
    <row r="10" spans="1:45" ht="21" x14ac:dyDescent="0.35">
      <c r="A10" t="s">
        <v>59</v>
      </c>
      <c r="B10">
        <v>69</v>
      </c>
      <c r="C10">
        <v>14.464499999999999</v>
      </c>
      <c r="D10">
        <v>0.185803</v>
      </c>
      <c r="E10">
        <v>0.17172399999999999</v>
      </c>
      <c r="F10">
        <v>10.412000000000001</v>
      </c>
      <c r="G10">
        <v>0.19209999999999999</v>
      </c>
      <c r="H10">
        <v>0.89400000000000002</v>
      </c>
      <c r="I10">
        <v>0.92649999999999999</v>
      </c>
      <c r="J10">
        <v>0.34621099999999999</v>
      </c>
      <c r="K10">
        <v>4.3999999999999999E-5</v>
      </c>
      <c r="L10">
        <v>0</v>
      </c>
      <c r="M10">
        <v>0</v>
      </c>
      <c r="N10">
        <v>-89.977000000000004</v>
      </c>
      <c r="O10">
        <v>90</v>
      </c>
      <c r="P10">
        <v>2.3E-2</v>
      </c>
      <c r="Q10">
        <v>90</v>
      </c>
      <c r="R10">
        <v>90.022999999999996</v>
      </c>
      <c r="S10">
        <v>1.999614</v>
      </c>
      <c r="T10">
        <v>-0.99961500000000003</v>
      </c>
      <c r="U10">
        <v>-1</v>
      </c>
      <c r="V10">
        <v>-22194329.263785001</v>
      </c>
      <c r="W10">
        <v>0.86685299999999998</v>
      </c>
      <c r="X10">
        <v>0.38420700000000002</v>
      </c>
      <c r="Y10">
        <v>505195631.16259998</v>
      </c>
      <c r="Z10">
        <v>-4109625556111270</v>
      </c>
      <c r="AA10">
        <v>8.3429000000000002</v>
      </c>
      <c r="AB10">
        <v>-0.45369999999999999</v>
      </c>
      <c r="AC10">
        <v>-0.97519999999999996</v>
      </c>
      <c r="AD10">
        <v>1.2171000000000001</v>
      </c>
      <c r="AE10">
        <v>0.43740000000000001</v>
      </c>
      <c r="AI10" t="e">
        <f ca="1">[1]!scaleline("b",50,,ROUND(G20,3),,ROUND(G21,3),25,5,1,,,ROUND((G19-G20)/(G21-G20)*50,3),ROUND(G19,3))</f>
        <v>#NAME?</v>
      </c>
      <c r="AL10" t="e">
        <f ca="1">[1]!scaleline("b",50,,ROUND(G33,3),,ROUND(G34,3),25,5,1,,,ROUND((G32-G33)/(G34-G33)*50,3),ROUND(G32,3))</f>
        <v>#NAME?</v>
      </c>
      <c r="AO10" s="46"/>
      <c r="AP10" s="22"/>
      <c r="AQ10" s="22"/>
      <c r="AR10" s="22"/>
      <c r="AS10" s="35"/>
    </row>
    <row r="11" spans="1:45" ht="21" x14ac:dyDescent="0.35">
      <c r="A11" t="s">
        <v>60</v>
      </c>
      <c r="B11">
        <v>87</v>
      </c>
      <c r="C11">
        <v>44.443100000000001</v>
      </c>
      <c r="D11">
        <v>0.28599000000000002</v>
      </c>
      <c r="E11">
        <v>0.26084499999999999</v>
      </c>
      <c r="F11">
        <v>12.295999999999999</v>
      </c>
      <c r="G11">
        <v>0.16270000000000001</v>
      </c>
      <c r="H11">
        <v>1.6035999999999999</v>
      </c>
      <c r="I11">
        <v>0.46089999999999998</v>
      </c>
      <c r="J11">
        <v>0.32660299999999998</v>
      </c>
      <c r="K11">
        <v>1.5799999999999999E-4</v>
      </c>
      <c r="L11">
        <v>0</v>
      </c>
      <c r="M11">
        <v>0</v>
      </c>
      <c r="N11">
        <v>90.001000000000005</v>
      </c>
      <c r="O11">
        <v>90</v>
      </c>
      <c r="P11">
        <v>1E-3</v>
      </c>
      <c r="Q11">
        <v>90</v>
      </c>
      <c r="R11">
        <v>90.001000000000005</v>
      </c>
      <c r="S11">
        <v>1.99855</v>
      </c>
      <c r="T11">
        <v>-0.99855000000000005</v>
      </c>
      <c r="U11">
        <v>-1</v>
      </c>
      <c r="V11">
        <v>23913322.014752001</v>
      </c>
      <c r="W11">
        <v>0.67395400000000005</v>
      </c>
      <c r="X11">
        <v>0.21143000000000001</v>
      </c>
      <c r="Y11">
        <v>40088166.7126</v>
      </c>
      <c r="Z11">
        <v>5360914145786140</v>
      </c>
      <c r="AA11">
        <v>9.3747000000000007</v>
      </c>
      <c r="AB11">
        <v>4.2500000000000003E-2</v>
      </c>
      <c r="AC11">
        <v>-0.64929999999999999</v>
      </c>
      <c r="AD11">
        <v>1.7715000000000001</v>
      </c>
      <c r="AE11">
        <v>0.2392</v>
      </c>
      <c r="AO11" s="46" t="s">
        <v>370</v>
      </c>
      <c r="AP11" s="22"/>
      <c r="AQ11" s="22"/>
      <c r="AR11" s="22"/>
      <c r="AS11" s="35"/>
    </row>
    <row r="12" spans="1:45" ht="21" x14ac:dyDescent="0.35">
      <c r="A12" t="s">
        <v>61</v>
      </c>
      <c r="B12">
        <v>84</v>
      </c>
      <c r="C12">
        <v>42.190800000000003</v>
      </c>
      <c r="D12">
        <v>0.26612799999999998</v>
      </c>
      <c r="E12">
        <v>0.26567000000000002</v>
      </c>
      <c r="F12">
        <v>7.3810000000000002</v>
      </c>
      <c r="G12">
        <v>0.27100000000000002</v>
      </c>
      <c r="H12">
        <v>0.98050000000000004</v>
      </c>
      <c r="I12">
        <v>0.74890000000000001</v>
      </c>
      <c r="J12">
        <v>0.54092700000000005</v>
      </c>
      <c r="K12">
        <v>1.9799999999999999E-4</v>
      </c>
      <c r="L12">
        <v>0</v>
      </c>
      <c r="M12">
        <v>0</v>
      </c>
      <c r="N12">
        <v>-89.995000000000005</v>
      </c>
      <c r="O12">
        <v>90</v>
      </c>
      <c r="P12">
        <v>5.0000000000000001E-3</v>
      </c>
      <c r="Q12">
        <v>90</v>
      </c>
      <c r="R12">
        <v>90.004999999999995</v>
      </c>
      <c r="S12">
        <v>1.9988999999999999</v>
      </c>
      <c r="T12">
        <v>-0.99890000000000001</v>
      </c>
      <c r="U12">
        <v>-1</v>
      </c>
      <c r="V12">
        <v>-57724489.123517998</v>
      </c>
      <c r="W12">
        <v>0.71204100000000004</v>
      </c>
      <c r="X12">
        <v>5.4766000000000002E-2</v>
      </c>
      <c r="Y12">
        <v>25385113.708799999</v>
      </c>
      <c r="Z12">
        <v>-1.13878721008541E+16</v>
      </c>
      <c r="AA12">
        <v>3.4176000000000002</v>
      </c>
      <c r="AB12">
        <v>-4.0899999999999999E-2</v>
      </c>
      <c r="AC12">
        <v>-0.97629999999999995</v>
      </c>
      <c r="AD12">
        <v>1.0731999999999999</v>
      </c>
      <c r="AE12">
        <v>0.38979999999999998</v>
      </c>
      <c r="AH12" t="s">
        <v>86</v>
      </c>
      <c r="AI12" t="e">
        <f ca="1">[1]!Boxplot(H3:H18,"5NS",1,H20,H21)</f>
        <v>#NAME?</v>
      </c>
      <c r="AK12" t="s">
        <v>86</v>
      </c>
      <c r="AL12" t="e">
        <f ca="1">[1]!Boxplot(H26:H31,"5NS",1,H33,H34)</f>
        <v>#NAME?</v>
      </c>
      <c r="AO12" s="46" t="s">
        <v>393</v>
      </c>
      <c r="AP12" s="22"/>
      <c r="AQ12" s="22"/>
      <c r="AR12" s="22"/>
      <c r="AS12" s="35"/>
    </row>
    <row r="13" spans="1:45" ht="21" x14ac:dyDescent="0.35">
      <c r="A13" t="s">
        <v>62</v>
      </c>
      <c r="B13">
        <v>88</v>
      </c>
      <c r="C13">
        <v>25.172999999999998</v>
      </c>
      <c r="D13">
        <v>0.178171</v>
      </c>
      <c r="E13">
        <v>0.14774499999999999</v>
      </c>
      <c r="F13">
        <v>18.995999999999999</v>
      </c>
      <c r="G13">
        <v>0.1053</v>
      </c>
      <c r="H13">
        <v>1.4033</v>
      </c>
      <c r="I13">
        <v>0.60729999999999995</v>
      </c>
      <c r="J13">
        <v>0.21062700000000001</v>
      </c>
      <c r="K13">
        <v>2.2900000000000001E-4</v>
      </c>
      <c r="L13">
        <v>0</v>
      </c>
      <c r="M13">
        <v>0</v>
      </c>
      <c r="N13">
        <v>-89.995999999999995</v>
      </c>
      <c r="O13">
        <v>90</v>
      </c>
      <c r="P13">
        <v>4.0000000000000001E-3</v>
      </c>
      <c r="Q13">
        <v>90</v>
      </c>
      <c r="R13">
        <v>90.004000000000005</v>
      </c>
      <c r="S13">
        <v>1.996747</v>
      </c>
      <c r="T13">
        <v>-0.99674700000000005</v>
      </c>
      <c r="U13">
        <v>-1</v>
      </c>
      <c r="V13">
        <v>-40258144.035834</v>
      </c>
      <c r="W13">
        <v>0.55286299999999999</v>
      </c>
      <c r="X13">
        <v>0.58496800000000004</v>
      </c>
      <c r="Y13">
        <v>19131567.741599999</v>
      </c>
      <c r="Z13">
        <v>-3.65324388969604E+16</v>
      </c>
      <c r="AA13">
        <v>22.540900000000001</v>
      </c>
      <c r="AB13">
        <v>0.1056</v>
      </c>
      <c r="AC13">
        <v>-0.46160000000000001</v>
      </c>
      <c r="AD13">
        <v>2.0598000000000001</v>
      </c>
      <c r="AE13">
        <v>0.27489999999999998</v>
      </c>
      <c r="AI13" t="e">
        <f ca="1">[1]!scaleline("b",50,,ROUND(H20,3),,ROUND(H21,3),25,5,1,,,ROUND((H19-H20)/(H21-H20)*50,3),ROUND(H19,3))</f>
        <v>#NAME?</v>
      </c>
      <c r="AL13" t="e">
        <f ca="1">[1]!scaleline("b",50,,ROUND(H33,3),,ROUND(H34,3),25,5,1,,,ROUND((H32-H33)/(H34-H33)*50,3),ROUND(H32,3))</f>
        <v>#NAME?</v>
      </c>
      <c r="AO13" s="46"/>
      <c r="AP13" s="22"/>
      <c r="AQ13" s="22"/>
      <c r="AR13" s="22"/>
      <c r="AS13" s="35"/>
    </row>
    <row r="14" spans="1:45" ht="21" x14ac:dyDescent="0.35">
      <c r="A14" t="s">
        <v>63</v>
      </c>
      <c r="B14">
        <v>71</v>
      </c>
      <c r="C14">
        <v>9.5713000000000008</v>
      </c>
      <c r="D14">
        <v>0.12729399999999999</v>
      </c>
      <c r="E14">
        <v>0.104101</v>
      </c>
      <c r="F14">
        <v>13.826000000000001</v>
      </c>
      <c r="G14">
        <v>0.1447</v>
      </c>
      <c r="H14">
        <v>0.71960000000000002</v>
      </c>
      <c r="I14">
        <v>1.2448999999999999</v>
      </c>
      <c r="J14">
        <v>0.32686500000000002</v>
      </c>
      <c r="K14">
        <v>-3.6999999999999998E-5</v>
      </c>
      <c r="L14">
        <v>0</v>
      </c>
      <c r="M14">
        <v>0</v>
      </c>
      <c r="N14">
        <v>89.995000000000005</v>
      </c>
      <c r="O14">
        <v>90</v>
      </c>
      <c r="P14">
        <v>-5.0000000000000001E-3</v>
      </c>
      <c r="Q14">
        <v>90</v>
      </c>
      <c r="R14">
        <v>89.995000000000005</v>
      </c>
      <c r="S14">
        <v>1.999657</v>
      </c>
      <c r="T14">
        <v>-0.99965700000000002</v>
      </c>
      <c r="U14">
        <v>-1</v>
      </c>
      <c r="V14">
        <v>57298882.231928997</v>
      </c>
      <c r="W14">
        <v>0.91113900000000003</v>
      </c>
      <c r="X14">
        <v>3.0647890000000002</v>
      </c>
      <c r="Y14">
        <v>-714595446.94330001</v>
      </c>
      <c r="Z14">
        <v>3.07295535513528E+16</v>
      </c>
      <c r="AA14">
        <v>9.3597000000000001</v>
      </c>
      <c r="AB14">
        <v>-0.87119999999999997</v>
      </c>
      <c r="AC14">
        <v>-0.49919999999999998</v>
      </c>
      <c r="AD14">
        <v>1.2584</v>
      </c>
      <c r="AE14">
        <v>0.50539999999999996</v>
      </c>
      <c r="AO14" s="46"/>
      <c r="AP14" s="22"/>
      <c r="AQ14" s="22"/>
      <c r="AR14" s="22"/>
      <c r="AS14" s="35"/>
    </row>
    <row r="15" spans="1:45" ht="21" x14ac:dyDescent="0.35">
      <c r="A15" t="s">
        <v>64</v>
      </c>
      <c r="B15">
        <v>81</v>
      </c>
      <c r="C15">
        <v>7.5197000000000003</v>
      </c>
      <c r="D15">
        <v>5.1276000000000002E-2</v>
      </c>
      <c r="E15">
        <v>5.4851999999999998E-2</v>
      </c>
      <c r="F15">
        <v>18.11</v>
      </c>
      <c r="G15">
        <v>0.1104</v>
      </c>
      <c r="H15">
        <v>0.49669999999999997</v>
      </c>
      <c r="I15">
        <v>1.9029</v>
      </c>
      <c r="J15">
        <v>0.18454699999999999</v>
      </c>
      <c r="K15">
        <v>1.8E-5</v>
      </c>
      <c r="L15">
        <v>0</v>
      </c>
      <c r="M15">
        <v>0</v>
      </c>
      <c r="N15">
        <v>-89.957999999999998</v>
      </c>
      <c r="O15">
        <v>90</v>
      </c>
      <c r="P15">
        <v>4.2000000000000003E-2</v>
      </c>
      <c r="Q15">
        <v>90</v>
      </c>
      <c r="R15">
        <v>90.042000000000002</v>
      </c>
      <c r="S15">
        <v>1.9997</v>
      </c>
      <c r="T15">
        <v>-0.99970000000000003</v>
      </c>
      <c r="U15">
        <v>-1</v>
      </c>
      <c r="V15">
        <v>-15162359.414813001</v>
      </c>
      <c r="W15">
        <v>0.86285599999999996</v>
      </c>
      <c r="X15">
        <v>4.6991829999999997</v>
      </c>
      <c r="Y15">
        <v>2933638217.3944001</v>
      </c>
      <c r="Z15">
        <v>-6750278399503110</v>
      </c>
      <c r="AA15">
        <v>29.362200000000001</v>
      </c>
      <c r="AB15">
        <v>-0.3276</v>
      </c>
      <c r="AC15">
        <v>-0.62519999999999998</v>
      </c>
      <c r="AD15">
        <v>1.1964999999999999</v>
      </c>
      <c r="AE15">
        <v>0.6149</v>
      </c>
      <c r="AH15" t="s">
        <v>348</v>
      </c>
      <c r="AI15" t="e">
        <f ca="1">[1]!Boxplot(I3:I18,"5NS",1,I20,I21)</f>
        <v>#NAME?</v>
      </c>
      <c r="AK15" t="s">
        <v>348</v>
      </c>
      <c r="AL15" t="e">
        <f ca="1">[1]!Boxplot(I26:I31,"5NS",1,I33,I34)</f>
        <v>#NAME?</v>
      </c>
      <c r="AO15" s="46" t="s">
        <v>372</v>
      </c>
      <c r="AP15" s="22"/>
      <c r="AQ15" s="22"/>
      <c r="AR15" s="22"/>
      <c r="AS15" s="35"/>
    </row>
    <row r="16" spans="1:45" ht="21" x14ac:dyDescent="0.35">
      <c r="A16" t="s">
        <v>65</v>
      </c>
      <c r="B16">
        <v>66</v>
      </c>
      <c r="C16">
        <v>12.8911</v>
      </c>
      <c r="D16">
        <v>0.16159299999999999</v>
      </c>
      <c r="E16">
        <v>0.167238</v>
      </c>
      <c r="F16">
        <v>14.2</v>
      </c>
      <c r="G16">
        <v>0.14080000000000001</v>
      </c>
      <c r="H16">
        <v>1.1874</v>
      </c>
      <c r="I16">
        <v>0.70140000000000002</v>
      </c>
      <c r="J16">
        <v>0.292763</v>
      </c>
      <c r="K16">
        <v>-6.0000000000000002E-5</v>
      </c>
      <c r="L16">
        <v>0</v>
      </c>
      <c r="M16">
        <v>0</v>
      </c>
      <c r="N16">
        <v>90</v>
      </c>
      <c r="O16">
        <v>90</v>
      </c>
      <c r="P16">
        <v>0</v>
      </c>
      <c r="Q16">
        <v>90</v>
      </c>
      <c r="R16">
        <v>90</v>
      </c>
      <c r="S16">
        <v>1.9993860000000001</v>
      </c>
      <c r="T16">
        <v>-0.999386</v>
      </c>
      <c r="U16">
        <v>-1</v>
      </c>
      <c r="V16">
        <v>75205768.078017995</v>
      </c>
      <c r="W16">
        <v>0.913018</v>
      </c>
      <c r="X16">
        <v>2.5838100000000002</v>
      </c>
      <c r="Y16">
        <v>-278655470.70840001</v>
      </c>
      <c r="Z16">
        <v>6.5988789536676304E+16</v>
      </c>
      <c r="AA16">
        <v>11.667199999999999</v>
      </c>
      <c r="AB16">
        <v>-1.1073999999999999</v>
      </c>
      <c r="AC16">
        <v>0.1018</v>
      </c>
      <c r="AD16">
        <v>1.6380999999999999</v>
      </c>
      <c r="AE16">
        <v>0.32879999999999998</v>
      </c>
      <c r="AI16" t="e">
        <f ca="1">[1]!scaleline("b",50,,ROUND(I20,3),,ROUND(I21,3),25,5,1,,,ROUND((I19-I20)/(I21-I20)*50,3),ROUND(I19,3))</f>
        <v>#NAME?</v>
      </c>
      <c r="AL16" t="e">
        <f ca="1">[1]!scaleline("b",50,,ROUND(I33,3),,ROUND(I34,3),25,5,1,,,ROUND((I32-I33)/(I34-I33)*50,3),ROUND(I32,3))</f>
        <v>#NAME?</v>
      </c>
      <c r="AO16" s="46" t="s">
        <v>394</v>
      </c>
      <c r="AP16" s="22"/>
      <c r="AQ16" s="22"/>
      <c r="AR16" s="22"/>
      <c r="AS16" s="35"/>
    </row>
    <row r="17" spans="1:45" ht="21" x14ac:dyDescent="0.35">
      <c r="A17" t="s">
        <v>66</v>
      </c>
      <c r="B17">
        <v>63</v>
      </c>
      <c r="C17">
        <v>11.2502</v>
      </c>
      <c r="D17">
        <v>0.23405200000000001</v>
      </c>
      <c r="E17">
        <v>0.23893600000000001</v>
      </c>
      <c r="F17">
        <v>12.032999999999999</v>
      </c>
      <c r="G17">
        <v>0.16619999999999999</v>
      </c>
      <c r="H17">
        <v>1.4375</v>
      </c>
      <c r="I17">
        <v>0.52939999999999998</v>
      </c>
      <c r="J17">
        <v>0.33519599999999999</v>
      </c>
      <c r="K17">
        <v>-9.1000000000000003E-5</v>
      </c>
      <c r="L17">
        <v>0</v>
      </c>
      <c r="M17">
        <v>0</v>
      </c>
      <c r="N17">
        <v>90.003</v>
      </c>
      <c r="O17">
        <v>90</v>
      </c>
      <c r="P17">
        <v>3.0000000000000001E-3</v>
      </c>
      <c r="Q17">
        <v>90</v>
      </c>
      <c r="R17">
        <v>90.003</v>
      </c>
      <c r="S17">
        <v>1.9991890000000001</v>
      </c>
      <c r="T17">
        <v>-0.99918899999999999</v>
      </c>
      <c r="U17">
        <v>-1</v>
      </c>
      <c r="V17">
        <v>96824622.014535993</v>
      </c>
      <c r="W17">
        <v>0.82735800000000004</v>
      </c>
      <c r="X17">
        <v>2.1045739999999999</v>
      </c>
      <c r="Y17">
        <v>-121668865.4896</v>
      </c>
      <c r="Z17">
        <v>8.3440133506668E+16</v>
      </c>
      <c r="AA17">
        <v>8.9002999999999997</v>
      </c>
      <c r="AB17">
        <v>-1.7102999999999999</v>
      </c>
      <c r="AC17">
        <v>1.6571</v>
      </c>
      <c r="AD17">
        <v>1.6592</v>
      </c>
      <c r="AE17">
        <v>0.27029999999999998</v>
      </c>
      <c r="AO17" s="46"/>
      <c r="AP17" s="22"/>
      <c r="AQ17" s="22"/>
      <c r="AR17" s="22"/>
      <c r="AS17" s="35"/>
    </row>
    <row r="18" spans="1:45" ht="21" x14ac:dyDescent="0.35">
      <c r="A18" t="s">
        <v>49</v>
      </c>
      <c r="B18">
        <v>73</v>
      </c>
      <c r="C18">
        <v>12.1846</v>
      </c>
      <c r="D18">
        <v>0.15932199999999999</v>
      </c>
      <c r="E18">
        <v>0.131492</v>
      </c>
      <c r="F18">
        <v>20.914000000000001</v>
      </c>
      <c r="G18">
        <v>9.5600000000000004E-2</v>
      </c>
      <c r="H18">
        <v>1.375</v>
      </c>
      <c r="I18">
        <v>0.63160000000000005</v>
      </c>
      <c r="J18">
        <v>0.191412</v>
      </c>
      <c r="K18">
        <v>-1.2999999999999999E-4</v>
      </c>
      <c r="L18">
        <v>0</v>
      </c>
      <c r="M18">
        <v>0</v>
      </c>
      <c r="N18">
        <v>90.004000000000005</v>
      </c>
      <c r="O18">
        <v>90</v>
      </c>
      <c r="P18">
        <v>4.0000000000000001E-3</v>
      </c>
      <c r="Q18">
        <v>90</v>
      </c>
      <c r="R18">
        <v>90.004000000000005</v>
      </c>
      <c r="S18">
        <v>1.997968</v>
      </c>
      <c r="T18">
        <v>-0.99796799999999997</v>
      </c>
      <c r="U18">
        <v>-1</v>
      </c>
      <c r="V18">
        <v>-52428128.649764001</v>
      </c>
      <c r="W18">
        <v>0.79289900000000002</v>
      </c>
      <c r="X18">
        <v>1.810047</v>
      </c>
      <c r="Y18">
        <v>-59434184.178300001</v>
      </c>
      <c r="Z18">
        <v>-7.5022204721551296E+16</v>
      </c>
      <c r="AA18">
        <v>27.293600000000001</v>
      </c>
      <c r="AB18">
        <v>1.1748000000000001</v>
      </c>
      <c r="AC18">
        <v>1.3508</v>
      </c>
      <c r="AD18">
        <v>2.1393</v>
      </c>
      <c r="AE18">
        <v>0.2762</v>
      </c>
      <c r="AO18" s="46"/>
      <c r="AP18" s="22"/>
      <c r="AQ18" s="22"/>
      <c r="AR18" s="22"/>
      <c r="AS18" s="35"/>
    </row>
    <row r="19" spans="1:45" ht="21" x14ac:dyDescent="0.35">
      <c r="A19" t="s">
        <v>350</v>
      </c>
      <c r="C19">
        <f>AVERAGE(C3:C18)</f>
        <v>16.840206249999998</v>
      </c>
      <c r="D19">
        <f t="shared" ref="D19:AE19" si="0">AVERAGE(D3:D18)</f>
        <v>0.1577811875</v>
      </c>
      <c r="E19">
        <f t="shared" si="0"/>
        <v>0.14804725000000002</v>
      </c>
      <c r="F19">
        <f t="shared" si="0"/>
        <v>15.160250000000001</v>
      </c>
      <c r="G19">
        <f t="shared" si="0"/>
        <v>0.14307499999999998</v>
      </c>
      <c r="H19">
        <f t="shared" si="0"/>
        <v>1.0169375</v>
      </c>
      <c r="I19">
        <f t="shared" si="0"/>
        <v>1.056875</v>
      </c>
      <c r="J19">
        <f t="shared" si="0"/>
        <v>0.27131462499999998</v>
      </c>
      <c r="K19">
        <f t="shared" si="0"/>
        <v>8.9562500000000015E-5</v>
      </c>
      <c r="L19">
        <f t="shared" si="0"/>
        <v>0</v>
      </c>
      <c r="M19">
        <f t="shared" si="0"/>
        <v>0</v>
      </c>
      <c r="N19">
        <f t="shared" si="0"/>
        <v>5.6999999999998607E-2</v>
      </c>
      <c r="O19">
        <f t="shared" si="0"/>
        <v>90</v>
      </c>
      <c r="P19">
        <f t="shared" si="0"/>
        <v>5.7000000000000009E-2</v>
      </c>
      <c r="Q19">
        <f t="shared" si="0"/>
        <v>90</v>
      </c>
      <c r="R19">
        <f t="shared" si="0"/>
        <v>90.056999999999988</v>
      </c>
      <c r="S19">
        <f t="shared" si="0"/>
        <v>1.9985564375</v>
      </c>
      <c r="T19">
        <f t="shared" si="0"/>
        <v>-0.99855668750000004</v>
      </c>
      <c r="U19">
        <f t="shared" si="0"/>
        <v>-0.99999987499999998</v>
      </c>
      <c r="V19">
        <f t="shared" si="0"/>
        <v>14915241.950658873</v>
      </c>
      <c r="W19">
        <f t="shared" si="0"/>
        <v>0.75278643750000007</v>
      </c>
      <c r="X19">
        <f t="shared" si="0"/>
        <v>3.3219458749999999</v>
      </c>
      <c r="Y19">
        <f t="shared" si="0"/>
        <v>3075149434.1903939</v>
      </c>
      <c r="Z19">
        <f t="shared" si="0"/>
        <v>1.9962708842535316E+16</v>
      </c>
      <c r="AA19">
        <f t="shared" si="0"/>
        <v>21.318074999999997</v>
      </c>
      <c r="AB19">
        <f t="shared" si="0"/>
        <v>-0.37557500000000005</v>
      </c>
      <c r="AC19">
        <f t="shared" si="0"/>
        <v>-8.6037500000000017E-2</v>
      </c>
      <c r="AD19">
        <f t="shared" si="0"/>
        <v>1.5084</v>
      </c>
      <c r="AE19">
        <f t="shared" si="0"/>
        <v>0.41321874999999991</v>
      </c>
      <c r="AH19" t="s">
        <v>24</v>
      </c>
      <c r="AI19" t="e">
        <f ca="1">[1]!Boxplot(J3:J18,"5NS",1,J20,J21)</f>
        <v>#NAME?</v>
      </c>
      <c r="AK19" t="s">
        <v>24</v>
      </c>
      <c r="AL19" t="e">
        <f ca="1">[1]!Boxplot(J26:J31,"5NS",1,J33,J34)</f>
        <v>#NAME?</v>
      </c>
      <c r="AO19" s="46" t="s">
        <v>374</v>
      </c>
      <c r="AP19" s="22"/>
      <c r="AQ19" s="22"/>
      <c r="AR19" s="22"/>
      <c r="AS19" s="35"/>
    </row>
    <row r="20" spans="1:45" ht="21" x14ac:dyDescent="0.35">
      <c r="A20" t="s">
        <v>351</v>
      </c>
      <c r="C20">
        <f>MIN(C3:C18)</f>
        <v>4.0064000000000002</v>
      </c>
      <c r="D20">
        <f t="shared" ref="D20:AE20" si="1">MIN(D3:D18)</f>
        <v>3.9349000000000002E-2</v>
      </c>
      <c r="E20">
        <f t="shared" si="1"/>
        <v>3.4089000000000001E-2</v>
      </c>
      <c r="F20">
        <f t="shared" si="1"/>
        <v>7.3810000000000002</v>
      </c>
      <c r="G20">
        <f t="shared" si="1"/>
        <v>9.3899999999999997E-2</v>
      </c>
      <c r="H20">
        <f t="shared" si="1"/>
        <v>0.36320000000000002</v>
      </c>
      <c r="I20">
        <f t="shared" si="1"/>
        <v>0.46089999999999998</v>
      </c>
      <c r="J20">
        <f t="shared" si="1"/>
        <v>9.9892999999999996E-2</v>
      </c>
      <c r="K20">
        <f t="shared" si="1"/>
        <v>-1.2999999999999999E-4</v>
      </c>
      <c r="L20">
        <f t="shared" si="1"/>
        <v>0</v>
      </c>
      <c r="M20">
        <f t="shared" si="1"/>
        <v>0</v>
      </c>
      <c r="N20">
        <f t="shared" si="1"/>
        <v>-89.995999999999995</v>
      </c>
      <c r="O20">
        <f t="shared" si="1"/>
        <v>90</v>
      </c>
      <c r="P20">
        <f t="shared" si="1"/>
        <v>-5.0000000000000001E-3</v>
      </c>
      <c r="Q20">
        <f t="shared" si="1"/>
        <v>90</v>
      </c>
      <c r="R20">
        <f t="shared" si="1"/>
        <v>89.995000000000005</v>
      </c>
      <c r="S20">
        <f t="shared" si="1"/>
        <v>1.990734</v>
      </c>
      <c r="T20">
        <f t="shared" si="1"/>
        <v>-0.99986200000000003</v>
      </c>
      <c r="U20">
        <f t="shared" si="1"/>
        <v>-1</v>
      </c>
      <c r="V20">
        <f t="shared" si="1"/>
        <v>-57724489.123517998</v>
      </c>
      <c r="W20">
        <f t="shared" si="1"/>
        <v>0.31928699999999999</v>
      </c>
      <c r="X20">
        <f t="shared" si="1"/>
        <v>5.4766000000000002E-2</v>
      </c>
      <c r="Y20">
        <f t="shared" si="1"/>
        <v>-732870479.82270002</v>
      </c>
      <c r="Z20">
        <f t="shared" si="1"/>
        <v>-7.5022204721551296E+16</v>
      </c>
      <c r="AA20">
        <f t="shared" si="1"/>
        <v>3.4176000000000002</v>
      </c>
      <c r="AB20">
        <f t="shared" si="1"/>
        <v>-2.2685</v>
      </c>
      <c r="AC20">
        <f t="shared" si="1"/>
        <v>-1.2773000000000001</v>
      </c>
      <c r="AD20">
        <f t="shared" si="1"/>
        <v>1.0731999999999999</v>
      </c>
      <c r="AE20">
        <f t="shared" si="1"/>
        <v>0.23200000000000001</v>
      </c>
      <c r="AI20" t="e">
        <f ca="1">[1]!scaleline("b",50,,ROUND(J20,3),,ROUND(J21,3),25,5,1,,,ROUND((J19-J20)/(J21-J20)*50,3),ROUND(J19,3))</f>
        <v>#NAME?</v>
      </c>
      <c r="AL20" t="e">
        <f ca="1">[1]!scaleline("b",50,,ROUND(J33,3),,ROUND(J34,3),25,5,1,,,ROUND((J32-J33)/(J34-J33)*50,3),ROUND(J32,3))</f>
        <v>#NAME?</v>
      </c>
      <c r="AO20" s="46" t="s">
        <v>395</v>
      </c>
      <c r="AP20" s="22"/>
      <c r="AQ20" s="22"/>
      <c r="AR20" s="22"/>
      <c r="AS20" s="35"/>
    </row>
    <row r="21" spans="1:45" ht="21" x14ac:dyDescent="0.35">
      <c r="A21" t="s">
        <v>352</v>
      </c>
      <c r="C21">
        <f>MAX(C3:C18)</f>
        <v>44.443100000000001</v>
      </c>
      <c r="D21">
        <f t="shared" ref="D21:AE21" si="2">MAX(D3:D18)</f>
        <v>0.28599000000000002</v>
      </c>
      <c r="E21">
        <f t="shared" si="2"/>
        <v>0.26567000000000002</v>
      </c>
      <c r="F21">
        <f t="shared" si="2"/>
        <v>21.306000000000001</v>
      </c>
      <c r="G21">
        <f t="shared" si="2"/>
        <v>0.27100000000000002</v>
      </c>
      <c r="H21">
        <f t="shared" si="2"/>
        <v>1.6912</v>
      </c>
      <c r="I21">
        <f t="shared" si="2"/>
        <v>2.6598000000000002</v>
      </c>
      <c r="J21">
        <f t="shared" si="2"/>
        <v>0.54092700000000005</v>
      </c>
      <c r="K21">
        <f t="shared" si="2"/>
        <v>1.1529999999999999E-3</v>
      </c>
      <c r="L21">
        <f t="shared" si="2"/>
        <v>0</v>
      </c>
      <c r="M21">
        <f t="shared" si="2"/>
        <v>0</v>
      </c>
      <c r="N21">
        <f t="shared" si="2"/>
        <v>90.004000000000005</v>
      </c>
      <c r="O21">
        <f t="shared" si="2"/>
        <v>90</v>
      </c>
      <c r="P21">
        <f t="shared" si="2"/>
        <v>0.81200000000000006</v>
      </c>
      <c r="Q21">
        <f t="shared" si="2"/>
        <v>90</v>
      </c>
      <c r="R21">
        <f t="shared" si="2"/>
        <v>90.811999999999998</v>
      </c>
      <c r="S21">
        <f t="shared" si="2"/>
        <v>1.99986</v>
      </c>
      <c r="T21">
        <f t="shared" si="2"/>
        <v>-0.990734</v>
      </c>
      <c r="U21">
        <f t="shared" si="2"/>
        <v>-0.99999800000000005</v>
      </c>
      <c r="V21">
        <f t="shared" si="2"/>
        <v>116359809.58993299</v>
      </c>
      <c r="W21">
        <f t="shared" si="2"/>
        <v>0.913018</v>
      </c>
      <c r="X21">
        <f t="shared" si="2"/>
        <v>13.516848</v>
      </c>
      <c r="Y21">
        <f t="shared" si="2"/>
        <v>47640909309.021896</v>
      </c>
      <c r="Z21">
        <f t="shared" si="2"/>
        <v>2.3108691294033901E+17</v>
      </c>
      <c r="AA21">
        <f t="shared" si="2"/>
        <v>100.2153</v>
      </c>
      <c r="AB21">
        <f t="shared" si="2"/>
        <v>1.1748000000000001</v>
      </c>
      <c r="AC21">
        <f t="shared" si="2"/>
        <v>4.6856999999999998</v>
      </c>
      <c r="AD21">
        <f t="shared" si="2"/>
        <v>2.2227999999999999</v>
      </c>
      <c r="AE21">
        <f t="shared" si="2"/>
        <v>0.71340000000000003</v>
      </c>
      <c r="AO21" s="46"/>
      <c r="AP21" s="22"/>
      <c r="AQ21" s="22"/>
      <c r="AR21" s="22"/>
      <c r="AS21" s="35"/>
    </row>
    <row r="22" spans="1:45" ht="21" x14ac:dyDescent="0.35">
      <c r="A22" t="s">
        <v>347</v>
      </c>
      <c r="C22">
        <f>STDEV(C3:C18)</f>
        <v>12.105044817731642</v>
      </c>
      <c r="D22">
        <f t="shared" ref="D22:AE22" si="3">STDEV(D3:D18)</f>
        <v>7.5681273572105204E-2</v>
      </c>
      <c r="E22">
        <f t="shared" si="3"/>
        <v>7.6084958910856149E-2</v>
      </c>
      <c r="F22">
        <f t="shared" si="3"/>
        <v>4.0812785496704231</v>
      </c>
      <c r="G22">
        <f t="shared" si="3"/>
        <v>4.6542174422774939E-2</v>
      </c>
      <c r="H22">
        <f t="shared" si="3"/>
        <v>0.42071009792967862</v>
      </c>
      <c r="I22">
        <f t="shared" si="3"/>
        <v>0.62788487639056878</v>
      </c>
      <c r="J22">
        <f t="shared" si="3"/>
        <v>0.10323497390960433</v>
      </c>
      <c r="K22">
        <f t="shared" si="3"/>
        <v>3.0157165400614166E-4</v>
      </c>
      <c r="L22">
        <f t="shared" si="3"/>
        <v>0</v>
      </c>
      <c r="M22">
        <f t="shared" si="3"/>
        <v>0</v>
      </c>
      <c r="N22">
        <f t="shared" si="3"/>
        <v>92.893318737140618</v>
      </c>
      <c r="O22">
        <f t="shared" si="3"/>
        <v>0</v>
      </c>
      <c r="P22">
        <f t="shared" si="3"/>
        <v>0.20165812654093565</v>
      </c>
      <c r="Q22">
        <f t="shared" si="3"/>
        <v>0</v>
      </c>
      <c r="R22">
        <f t="shared" si="3"/>
        <v>0.20165812654093485</v>
      </c>
      <c r="S22">
        <f t="shared" si="3"/>
        <v>2.227209164515092E-3</v>
      </c>
      <c r="T22">
        <f t="shared" si="3"/>
        <v>2.2273420847503432E-3</v>
      </c>
      <c r="U22">
        <f t="shared" si="3"/>
        <v>4.9999999998662204E-7</v>
      </c>
      <c r="V22">
        <f t="shared" si="3"/>
        <v>56468624.729528762</v>
      </c>
      <c r="W22">
        <f t="shared" si="3"/>
        <v>0.18146822117567149</v>
      </c>
      <c r="X22">
        <f t="shared" si="3"/>
        <v>3.9849797920023939</v>
      </c>
      <c r="Y22">
        <f t="shared" si="3"/>
        <v>11914102112.550383</v>
      </c>
      <c r="Z22">
        <f t="shared" si="3"/>
        <v>7.0786399642180328E+16</v>
      </c>
      <c r="AA22">
        <f t="shared" si="3"/>
        <v>22.555429232463453</v>
      </c>
      <c r="AB22">
        <f t="shared" si="3"/>
        <v>0.82495754678649968</v>
      </c>
      <c r="AC22">
        <f t="shared" si="3"/>
        <v>1.5169707186253354</v>
      </c>
      <c r="AD22">
        <f t="shared" si="3"/>
        <v>0.3768678017554698</v>
      </c>
      <c r="AE22">
        <f t="shared" si="3"/>
        <v>0.15089699894851022</v>
      </c>
      <c r="AH22" t="s">
        <v>6</v>
      </c>
      <c r="AI22" t="e">
        <f ca="1">[1]!Boxplot(G39:G54,"5NS",1,G56,G57)</f>
        <v>#NAME?</v>
      </c>
      <c r="AK22" t="s">
        <v>6</v>
      </c>
      <c r="AL22" t="e">
        <f ca="1">[1]!Boxplot(G62:G67,"5NS",1,G69,G70)</f>
        <v>#NAME?</v>
      </c>
      <c r="AO22" s="46"/>
      <c r="AP22" s="22"/>
      <c r="AQ22" s="22"/>
      <c r="AR22" s="22"/>
      <c r="AS22" s="35"/>
    </row>
    <row r="23" spans="1:45" ht="21" x14ac:dyDescent="0.35">
      <c r="AI23" t="e">
        <f ca="1">[1]!scaleline("b",50,,ROUND(G56,3),,ROUND(G57,3),25,5,1,,,ROUND((G55-G56)/(G57-G56)*50,3),ROUND(G55,3))</f>
        <v>#NAME?</v>
      </c>
      <c r="AL23" t="e">
        <f ca="1">[1]!scaleline("b",50,,ROUND(G69,3),,ROUND(G70,3),25,5,1,,,ROUND((G68-G69)/(G70-G69)*50,3),ROUND(G68,3))</f>
        <v>#NAME?</v>
      </c>
      <c r="AO23" s="46" t="s">
        <v>376</v>
      </c>
      <c r="AP23" s="22"/>
      <c r="AQ23" s="22"/>
      <c r="AR23" s="22"/>
      <c r="AS23" s="35"/>
    </row>
    <row r="24" spans="1:45" ht="21" x14ac:dyDescent="0.35">
      <c r="A24" t="s">
        <v>363</v>
      </c>
      <c r="AO24" s="46" t="s">
        <v>391</v>
      </c>
      <c r="AP24" s="22"/>
      <c r="AQ24" s="22"/>
      <c r="AR24" s="22"/>
      <c r="AS24" s="35"/>
    </row>
    <row r="25" spans="1:45" ht="21" x14ac:dyDescent="0.35">
      <c r="A25" t="s">
        <v>0</v>
      </c>
      <c r="B25" t="s">
        <v>19</v>
      </c>
      <c r="C25" t="s">
        <v>20</v>
      </c>
      <c r="D25" t="s">
        <v>21</v>
      </c>
      <c r="E25" t="s">
        <v>22</v>
      </c>
      <c r="F25" t="s">
        <v>23</v>
      </c>
      <c r="G25" t="s">
        <v>103</v>
      </c>
      <c r="H25" t="s">
        <v>86</v>
      </c>
      <c r="I25" t="s">
        <v>87</v>
      </c>
      <c r="J25" t="s">
        <v>24</v>
      </c>
      <c r="K25" t="s">
        <v>25</v>
      </c>
      <c r="L25" t="s">
        <v>26</v>
      </c>
      <c r="M25" t="s">
        <v>27</v>
      </c>
      <c r="N25" t="s">
        <v>28</v>
      </c>
      <c r="O25" t="s">
        <v>29</v>
      </c>
      <c r="P25" t="s">
        <v>30</v>
      </c>
      <c r="Q25" t="s">
        <v>31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  <c r="AA25" t="s">
        <v>41</v>
      </c>
      <c r="AB25" t="s">
        <v>42</v>
      </c>
      <c r="AC25" t="s">
        <v>43</v>
      </c>
      <c r="AD25" t="s">
        <v>44</v>
      </c>
      <c r="AE25" t="s">
        <v>45</v>
      </c>
      <c r="AO25" s="46"/>
      <c r="AP25" s="22"/>
      <c r="AQ25" s="22"/>
      <c r="AR25" s="22"/>
      <c r="AS25" s="35"/>
    </row>
    <row r="26" spans="1:45" ht="21" x14ac:dyDescent="0.35">
      <c r="A26" t="s">
        <v>380</v>
      </c>
      <c r="B26">
        <v>128</v>
      </c>
      <c r="C26">
        <v>87.389200000000002</v>
      </c>
      <c r="D26">
        <v>0.15815299999999999</v>
      </c>
      <c r="E26">
        <v>0.15545999999999999</v>
      </c>
      <c r="F26">
        <v>8.7520000000000007</v>
      </c>
      <c r="G26">
        <v>0.22850000000000001</v>
      </c>
      <c r="H26">
        <v>0.68030000000000002</v>
      </c>
      <c r="I26">
        <v>1.2415</v>
      </c>
      <c r="J26">
        <v>0.45444099999999998</v>
      </c>
      <c r="K26">
        <v>6.3400000000000001E-4</v>
      </c>
      <c r="L26">
        <v>0</v>
      </c>
      <c r="M26">
        <v>0</v>
      </c>
      <c r="N26">
        <v>90</v>
      </c>
      <c r="O26">
        <v>90</v>
      </c>
      <c r="P26">
        <v>0</v>
      </c>
      <c r="Q26">
        <v>90</v>
      </c>
      <c r="R26">
        <v>90</v>
      </c>
      <c r="S26">
        <v>1.995819</v>
      </c>
      <c r="T26">
        <v>-0.99581900000000001</v>
      </c>
      <c r="U26">
        <v>-1</v>
      </c>
      <c r="V26">
        <v>-23298661.583055001</v>
      </c>
      <c r="W26">
        <v>0.86106799999999994</v>
      </c>
      <c r="X26">
        <v>1.2562E-2</v>
      </c>
      <c r="Y26">
        <v>2485729.6880000001</v>
      </c>
      <c r="Z26">
        <v>-2628491732835850</v>
      </c>
      <c r="AA26">
        <v>4.8422000000000001</v>
      </c>
      <c r="AB26">
        <v>1.1695</v>
      </c>
      <c r="AC26">
        <v>0.3604</v>
      </c>
      <c r="AD26">
        <v>0.97340000000000004</v>
      </c>
      <c r="AE26">
        <v>0.57020000000000004</v>
      </c>
      <c r="AO26" s="46"/>
      <c r="AP26" s="22"/>
      <c r="AQ26" s="22"/>
      <c r="AR26" s="22"/>
      <c r="AS26" s="35"/>
    </row>
    <row r="27" spans="1:45" ht="21" x14ac:dyDescent="0.35">
      <c r="A27" t="s">
        <v>382</v>
      </c>
      <c r="B27">
        <v>128</v>
      </c>
      <c r="C27">
        <v>56.407600000000002</v>
      </c>
      <c r="D27">
        <v>0.117885</v>
      </c>
      <c r="E27">
        <v>0.100346</v>
      </c>
      <c r="F27">
        <v>9.4640000000000004</v>
      </c>
      <c r="G27">
        <v>0.21129999999999999</v>
      </c>
      <c r="H27">
        <v>0.4748</v>
      </c>
      <c r="I27">
        <v>1.8947000000000001</v>
      </c>
      <c r="J27">
        <v>0.41897600000000002</v>
      </c>
      <c r="K27">
        <v>1.7100000000000001E-4</v>
      </c>
      <c r="L27">
        <v>0</v>
      </c>
      <c r="M27">
        <v>0</v>
      </c>
      <c r="N27">
        <v>-89.989000000000004</v>
      </c>
      <c r="O27">
        <v>90</v>
      </c>
      <c r="P27">
        <v>1.0999999999999999E-2</v>
      </c>
      <c r="Q27">
        <v>90</v>
      </c>
      <c r="R27">
        <v>90.010999999999996</v>
      </c>
      <c r="S27">
        <v>1.9987790000000001</v>
      </c>
      <c r="T27">
        <v>-0.99877899999999997</v>
      </c>
      <c r="U27">
        <v>-1</v>
      </c>
      <c r="V27">
        <v>-14534576.562692</v>
      </c>
      <c r="W27">
        <v>0.72456399999999999</v>
      </c>
      <c r="X27">
        <v>2.1491E-2</v>
      </c>
      <c r="Y27">
        <v>34363318.537199996</v>
      </c>
      <c r="Z27">
        <v>-1203443962692820</v>
      </c>
      <c r="AA27">
        <v>5.6966999999999999</v>
      </c>
      <c r="AB27">
        <v>0.1497</v>
      </c>
      <c r="AC27">
        <v>-0.30890000000000001</v>
      </c>
      <c r="AD27">
        <v>0.84570000000000001</v>
      </c>
      <c r="AE27">
        <v>0.75980000000000003</v>
      </c>
      <c r="AO27" s="46" t="s">
        <v>390</v>
      </c>
      <c r="AP27" s="22"/>
      <c r="AQ27" s="22"/>
      <c r="AR27" s="22"/>
      <c r="AS27" s="35"/>
    </row>
    <row r="28" spans="1:45" ht="21" x14ac:dyDescent="0.35">
      <c r="A28" t="s">
        <v>384</v>
      </c>
      <c r="B28">
        <v>128</v>
      </c>
      <c r="C28">
        <v>76.025899999999993</v>
      </c>
      <c r="D28">
        <v>0.12764600000000001</v>
      </c>
      <c r="E28">
        <v>0.13524600000000001</v>
      </c>
      <c r="F28">
        <v>10.606999999999999</v>
      </c>
      <c r="G28">
        <v>0.18859999999999999</v>
      </c>
      <c r="H28">
        <v>0.71730000000000005</v>
      </c>
      <c r="I28">
        <v>1.2056</v>
      </c>
      <c r="J28">
        <v>0.376863</v>
      </c>
      <c r="K28">
        <v>2.5399999999999999E-4</v>
      </c>
      <c r="L28">
        <v>0</v>
      </c>
      <c r="M28">
        <v>0</v>
      </c>
      <c r="N28">
        <v>-89.995999999999995</v>
      </c>
      <c r="O28">
        <v>90</v>
      </c>
      <c r="P28">
        <v>4.0000000000000001E-3</v>
      </c>
      <c r="Q28">
        <v>90</v>
      </c>
      <c r="R28">
        <v>90.004000000000005</v>
      </c>
      <c r="S28">
        <v>1.997981</v>
      </c>
      <c r="T28">
        <v>-0.99798100000000001</v>
      </c>
      <c r="U28">
        <v>-1</v>
      </c>
      <c r="V28">
        <v>17142197.938714001</v>
      </c>
      <c r="W28">
        <v>0.50232600000000005</v>
      </c>
      <c r="X28">
        <v>1.5191E-2</v>
      </c>
      <c r="Y28">
        <v>15528921.6437</v>
      </c>
      <c r="Z28">
        <v>2069021381928680</v>
      </c>
      <c r="AA28">
        <v>7.0410000000000004</v>
      </c>
      <c r="AB28">
        <v>0.25509999999999999</v>
      </c>
      <c r="AC28">
        <v>-0.13089999999999999</v>
      </c>
      <c r="AD28">
        <v>1.1004</v>
      </c>
      <c r="AE28">
        <v>0.53169999999999995</v>
      </c>
      <c r="AO28" s="46" t="s">
        <v>397</v>
      </c>
      <c r="AP28" s="22"/>
      <c r="AQ28" s="22"/>
      <c r="AR28" s="22"/>
      <c r="AS28" s="35"/>
    </row>
    <row r="29" spans="1:45" ht="21" customHeight="1" thickBot="1" x14ac:dyDescent="0.3">
      <c r="A29" t="s">
        <v>385</v>
      </c>
      <c r="B29">
        <v>128</v>
      </c>
      <c r="C29">
        <v>64.911900000000003</v>
      </c>
      <c r="D29">
        <v>0.11568299999999999</v>
      </c>
      <c r="E29">
        <v>0.11547399999999999</v>
      </c>
      <c r="F29">
        <v>14.358000000000001</v>
      </c>
      <c r="G29">
        <v>0.13930000000000001</v>
      </c>
      <c r="H29">
        <v>0.82899999999999996</v>
      </c>
      <c r="I29">
        <v>1.0669999999999999</v>
      </c>
      <c r="J29">
        <v>0.28400900000000001</v>
      </c>
      <c r="K29">
        <v>-8.5000000000000006E-5</v>
      </c>
      <c r="L29">
        <v>0</v>
      </c>
      <c r="M29">
        <v>0</v>
      </c>
      <c r="N29">
        <v>-89.983000000000004</v>
      </c>
      <c r="O29">
        <v>90</v>
      </c>
      <c r="P29">
        <v>1.7000000000000001E-2</v>
      </c>
      <c r="Q29">
        <v>90</v>
      </c>
      <c r="R29">
        <v>90.016999999999996</v>
      </c>
      <c r="S29">
        <v>1.9991080000000001</v>
      </c>
      <c r="T29">
        <v>-0.999108</v>
      </c>
      <c r="U29">
        <v>-1</v>
      </c>
      <c r="V29">
        <v>16209162.81023</v>
      </c>
      <c r="W29">
        <v>0.90884799999999999</v>
      </c>
      <c r="X29">
        <v>7.3529999999999998E-2</v>
      </c>
      <c r="Y29">
        <v>-140050573.26620001</v>
      </c>
      <c r="Z29">
        <v>3257296929467560</v>
      </c>
      <c r="AA29">
        <v>12.397600000000001</v>
      </c>
      <c r="AB29">
        <v>0.2462</v>
      </c>
      <c r="AC29">
        <v>-0.75880000000000003</v>
      </c>
      <c r="AD29">
        <v>1.3763000000000001</v>
      </c>
      <c r="AE29">
        <v>0.44800000000000001</v>
      </c>
      <c r="AO29" s="37"/>
      <c r="AP29" s="38"/>
      <c r="AQ29" s="38"/>
      <c r="AR29" s="38"/>
      <c r="AS29" s="39"/>
    </row>
    <row r="30" spans="1:45" x14ac:dyDescent="0.25">
      <c r="A30" t="s">
        <v>386</v>
      </c>
      <c r="B30">
        <v>128</v>
      </c>
      <c r="C30">
        <v>61.758000000000003</v>
      </c>
      <c r="D30">
        <v>0.12248100000000001</v>
      </c>
      <c r="E30">
        <v>0.109864</v>
      </c>
      <c r="F30">
        <v>12.423</v>
      </c>
      <c r="G30">
        <v>0.161</v>
      </c>
      <c r="H30">
        <v>0.68240000000000001</v>
      </c>
      <c r="I30">
        <v>1.3044</v>
      </c>
      <c r="J30">
        <v>0.32203900000000002</v>
      </c>
      <c r="K30">
        <v>3.3E-4</v>
      </c>
      <c r="L30">
        <v>0</v>
      </c>
      <c r="M30">
        <v>0</v>
      </c>
      <c r="N30">
        <v>-89.992999999999995</v>
      </c>
      <c r="O30">
        <v>90</v>
      </c>
      <c r="P30">
        <v>7.0000000000000001E-3</v>
      </c>
      <c r="Q30">
        <v>90</v>
      </c>
      <c r="R30">
        <v>90.007000000000005</v>
      </c>
      <c r="S30">
        <v>1.9969319999999999</v>
      </c>
      <c r="T30">
        <v>-0.99693299999999996</v>
      </c>
      <c r="U30">
        <v>-1</v>
      </c>
      <c r="V30">
        <v>29378432.851004001</v>
      </c>
      <c r="W30">
        <v>0.79654000000000003</v>
      </c>
      <c r="X30">
        <v>7.0665000000000006E-2</v>
      </c>
      <c r="Y30">
        <v>9204184.9715</v>
      </c>
      <c r="Z30">
        <v>8322252349062470</v>
      </c>
      <c r="AA30">
        <v>9.6424000000000003</v>
      </c>
      <c r="AB30">
        <v>-0.65839999999999999</v>
      </c>
      <c r="AC30">
        <v>-0.97089999999999999</v>
      </c>
      <c r="AD30">
        <v>1.1616</v>
      </c>
      <c r="AE30">
        <v>0.53890000000000005</v>
      </c>
    </row>
    <row r="31" spans="1:45" x14ac:dyDescent="0.25">
      <c r="A31" t="s">
        <v>388</v>
      </c>
      <c r="B31">
        <v>128</v>
      </c>
      <c r="C31">
        <v>73.878500000000003</v>
      </c>
      <c r="D31">
        <v>0.12363</v>
      </c>
      <c r="E31">
        <v>0.13142599999999999</v>
      </c>
      <c r="F31">
        <v>9.0730000000000004</v>
      </c>
      <c r="G31">
        <v>0.22040000000000001</v>
      </c>
      <c r="H31">
        <v>0.59619999999999995</v>
      </c>
      <c r="I31">
        <v>1.4568000000000001</v>
      </c>
      <c r="J31">
        <v>0.44004900000000002</v>
      </c>
      <c r="K31">
        <v>2.5300000000000002E-4</v>
      </c>
      <c r="L31">
        <v>0</v>
      </c>
      <c r="M31">
        <v>0</v>
      </c>
      <c r="N31">
        <v>90.001999999999995</v>
      </c>
      <c r="O31">
        <v>90</v>
      </c>
      <c r="P31">
        <v>2E-3</v>
      </c>
      <c r="Q31">
        <v>90</v>
      </c>
      <c r="R31">
        <v>90.001999999999995</v>
      </c>
      <c r="S31">
        <v>1.9982740000000001</v>
      </c>
      <c r="T31">
        <v>-0.99827399999999999</v>
      </c>
      <c r="U31">
        <v>-1</v>
      </c>
      <c r="V31">
        <v>-20809619.153510999</v>
      </c>
      <c r="W31">
        <v>0.70745800000000003</v>
      </c>
      <c r="X31">
        <v>1.3946E-2</v>
      </c>
      <c r="Y31">
        <v>15586324.954399999</v>
      </c>
      <c r="Z31">
        <v>-2236280571350440</v>
      </c>
      <c r="AA31">
        <v>5.1641000000000004</v>
      </c>
      <c r="AB31">
        <v>0.79339999999999999</v>
      </c>
      <c r="AC31">
        <v>0.81530000000000002</v>
      </c>
      <c r="AD31">
        <v>0.92789999999999995</v>
      </c>
      <c r="AE31">
        <v>0.63680000000000003</v>
      </c>
    </row>
    <row r="32" spans="1:45" x14ac:dyDescent="0.25">
      <c r="A32" t="s">
        <v>350</v>
      </c>
      <c r="C32">
        <f t="shared" ref="C32:AE32" si="4">AVERAGE(C26,C27,C28,C29,C30,C31)</f>
        <v>70.061849999999993</v>
      </c>
      <c r="D32">
        <f t="shared" si="4"/>
        <v>0.12757966666666667</v>
      </c>
      <c r="E32">
        <f t="shared" si="4"/>
        <v>0.12463599999999997</v>
      </c>
      <c r="F32">
        <f t="shared" si="4"/>
        <v>10.779499999999999</v>
      </c>
      <c r="G32">
        <f t="shared" si="4"/>
        <v>0.19151666666666667</v>
      </c>
      <c r="H32">
        <f t="shared" si="4"/>
        <v>0.66333333333333333</v>
      </c>
      <c r="I32">
        <f t="shared" si="4"/>
        <v>1.3616666666666666</v>
      </c>
      <c r="J32">
        <f t="shared" si="4"/>
        <v>0.3827295</v>
      </c>
      <c r="K32">
        <f t="shared" si="4"/>
        <v>2.5950000000000002E-4</v>
      </c>
      <c r="L32">
        <f t="shared" si="4"/>
        <v>0</v>
      </c>
      <c r="M32">
        <f t="shared" si="4"/>
        <v>0</v>
      </c>
      <c r="N32">
        <f t="shared" si="4"/>
        <v>-29.993166666666667</v>
      </c>
      <c r="O32">
        <f t="shared" si="4"/>
        <v>90</v>
      </c>
      <c r="P32">
        <f t="shared" si="4"/>
        <v>6.8333333333333336E-3</v>
      </c>
      <c r="Q32">
        <f t="shared" si="4"/>
        <v>90</v>
      </c>
      <c r="R32">
        <f t="shared" si="4"/>
        <v>90.006833333333319</v>
      </c>
      <c r="S32">
        <f t="shared" si="4"/>
        <v>1.9978155</v>
      </c>
      <c r="T32">
        <f t="shared" si="4"/>
        <v>-0.99781566666666677</v>
      </c>
      <c r="U32">
        <f t="shared" si="4"/>
        <v>-1</v>
      </c>
      <c r="V32">
        <f t="shared" si="4"/>
        <v>681156.05011500104</v>
      </c>
      <c r="W32">
        <f t="shared" si="4"/>
        <v>0.75013399999999997</v>
      </c>
      <c r="X32">
        <f t="shared" si="4"/>
        <v>3.4564166666666667E-2</v>
      </c>
      <c r="Y32">
        <f t="shared" si="4"/>
        <v>-10480348.911900001</v>
      </c>
      <c r="Z32">
        <f t="shared" si="4"/>
        <v>1263392398929933.2</v>
      </c>
      <c r="AA32">
        <f t="shared" si="4"/>
        <v>7.4639999999999995</v>
      </c>
      <c r="AB32">
        <f t="shared" si="4"/>
        <v>0.32591666666666669</v>
      </c>
      <c r="AC32">
        <f t="shared" si="4"/>
        <v>-0.16563333333333333</v>
      </c>
      <c r="AD32">
        <f t="shared" si="4"/>
        <v>1.0642166666666666</v>
      </c>
      <c r="AE32">
        <f t="shared" si="4"/>
        <v>0.58089999999999997</v>
      </c>
    </row>
    <row r="33" spans="1:31" x14ac:dyDescent="0.25">
      <c r="A33" t="s">
        <v>351</v>
      </c>
      <c r="C33">
        <f t="shared" ref="C33:AE33" si="5">MIN(C26,C27,C28,C29,C30,C31)</f>
        <v>56.407600000000002</v>
      </c>
      <c r="D33">
        <f t="shared" si="5"/>
        <v>0.11568299999999999</v>
      </c>
      <c r="E33">
        <f t="shared" si="5"/>
        <v>0.100346</v>
      </c>
      <c r="F33">
        <f t="shared" si="5"/>
        <v>8.7520000000000007</v>
      </c>
      <c r="G33">
        <f t="shared" si="5"/>
        <v>0.13930000000000001</v>
      </c>
      <c r="H33">
        <f t="shared" si="5"/>
        <v>0.4748</v>
      </c>
      <c r="I33">
        <f t="shared" si="5"/>
        <v>1.0669999999999999</v>
      </c>
      <c r="J33">
        <f t="shared" si="5"/>
        <v>0.28400900000000001</v>
      </c>
      <c r="K33">
        <f t="shared" si="5"/>
        <v>-8.5000000000000006E-5</v>
      </c>
      <c r="L33">
        <f t="shared" si="5"/>
        <v>0</v>
      </c>
      <c r="M33">
        <f t="shared" si="5"/>
        <v>0</v>
      </c>
      <c r="N33">
        <f t="shared" si="5"/>
        <v>-89.995999999999995</v>
      </c>
      <c r="O33">
        <f t="shared" si="5"/>
        <v>90</v>
      </c>
      <c r="P33">
        <f t="shared" si="5"/>
        <v>0</v>
      </c>
      <c r="Q33">
        <f t="shared" si="5"/>
        <v>90</v>
      </c>
      <c r="R33">
        <f t="shared" si="5"/>
        <v>90</v>
      </c>
      <c r="S33">
        <f t="shared" si="5"/>
        <v>1.995819</v>
      </c>
      <c r="T33">
        <f t="shared" si="5"/>
        <v>-0.999108</v>
      </c>
      <c r="U33">
        <f t="shared" si="5"/>
        <v>-1</v>
      </c>
      <c r="V33">
        <f t="shared" si="5"/>
        <v>-23298661.583055001</v>
      </c>
      <c r="W33">
        <f t="shared" si="5"/>
        <v>0.50232600000000005</v>
      </c>
      <c r="X33">
        <f t="shared" si="5"/>
        <v>1.2562E-2</v>
      </c>
      <c r="Y33">
        <f t="shared" si="5"/>
        <v>-140050573.26620001</v>
      </c>
      <c r="Z33">
        <f t="shared" si="5"/>
        <v>-2628491732835850</v>
      </c>
      <c r="AA33">
        <f t="shared" si="5"/>
        <v>4.8422000000000001</v>
      </c>
      <c r="AB33">
        <f t="shared" si="5"/>
        <v>-0.65839999999999999</v>
      </c>
      <c r="AC33">
        <f t="shared" si="5"/>
        <v>-0.97089999999999999</v>
      </c>
      <c r="AD33">
        <f t="shared" si="5"/>
        <v>0.84570000000000001</v>
      </c>
      <c r="AE33">
        <f t="shared" si="5"/>
        <v>0.44800000000000001</v>
      </c>
    </row>
    <row r="34" spans="1:31" x14ac:dyDescent="0.25">
      <c r="A34" t="s">
        <v>352</v>
      </c>
      <c r="C34">
        <f t="shared" ref="C34:AE34" si="6">MAX(C26,C27,C28,C29,C30,C31)</f>
        <v>87.389200000000002</v>
      </c>
      <c r="D34">
        <f t="shared" si="6"/>
        <v>0.15815299999999999</v>
      </c>
      <c r="E34">
        <f t="shared" si="6"/>
        <v>0.15545999999999999</v>
      </c>
      <c r="F34">
        <f t="shared" si="6"/>
        <v>14.358000000000001</v>
      </c>
      <c r="G34">
        <f t="shared" si="6"/>
        <v>0.22850000000000001</v>
      </c>
      <c r="H34">
        <f t="shared" si="6"/>
        <v>0.82899999999999996</v>
      </c>
      <c r="I34">
        <f t="shared" si="6"/>
        <v>1.8947000000000001</v>
      </c>
      <c r="J34">
        <f t="shared" si="6"/>
        <v>0.45444099999999998</v>
      </c>
      <c r="K34">
        <f t="shared" si="6"/>
        <v>6.3400000000000001E-4</v>
      </c>
      <c r="L34">
        <f t="shared" si="6"/>
        <v>0</v>
      </c>
      <c r="M34">
        <f t="shared" si="6"/>
        <v>0</v>
      </c>
      <c r="N34">
        <f t="shared" si="6"/>
        <v>90.001999999999995</v>
      </c>
      <c r="O34">
        <f t="shared" si="6"/>
        <v>90</v>
      </c>
      <c r="P34">
        <f t="shared" si="6"/>
        <v>1.7000000000000001E-2</v>
      </c>
      <c r="Q34">
        <f t="shared" si="6"/>
        <v>90</v>
      </c>
      <c r="R34">
        <f t="shared" si="6"/>
        <v>90.016999999999996</v>
      </c>
      <c r="S34">
        <f t="shared" si="6"/>
        <v>1.9991080000000001</v>
      </c>
      <c r="T34">
        <f t="shared" si="6"/>
        <v>-0.99581900000000001</v>
      </c>
      <c r="U34">
        <f t="shared" si="6"/>
        <v>-1</v>
      </c>
      <c r="V34">
        <f t="shared" si="6"/>
        <v>29378432.851004001</v>
      </c>
      <c r="W34">
        <f t="shared" si="6"/>
        <v>0.90884799999999999</v>
      </c>
      <c r="X34">
        <f t="shared" si="6"/>
        <v>7.3529999999999998E-2</v>
      </c>
      <c r="Y34">
        <f t="shared" si="6"/>
        <v>34363318.537199996</v>
      </c>
      <c r="Z34">
        <f t="shared" si="6"/>
        <v>8322252349062470</v>
      </c>
      <c r="AA34">
        <f t="shared" si="6"/>
        <v>12.397600000000001</v>
      </c>
      <c r="AB34">
        <f t="shared" si="6"/>
        <v>1.1695</v>
      </c>
      <c r="AC34">
        <f t="shared" si="6"/>
        <v>0.81530000000000002</v>
      </c>
      <c r="AD34">
        <f t="shared" si="6"/>
        <v>1.3763000000000001</v>
      </c>
      <c r="AE34">
        <f t="shared" si="6"/>
        <v>0.75980000000000003</v>
      </c>
    </row>
    <row r="35" spans="1:31" x14ac:dyDescent="0.25">
      <c r="A35" t="s">
        <v>347</v>
      </c>
      <c r="C35">
        <f t="shared" ref="C35:AE35" si="7">STDEV(C26,C27,C28,C29,C30,C31)</f>
        <v>11.245338772442626</v>
      </c>
      <c r="D35">
        <f t="shared" si="7"/>
        <v>1.5568215179225327E-2</v>
      </c>
      <c r="E35">
        <f t="shared" si="7"/>
        <v>2.0004766951904555E-2</v>
      </c>
      <c r="F35">
        <f t="shared" si="7"/>
        <v>2.2040848214168234</v>
      </c>
      <c r="G35">
        <f t="shared" si="7"/>
        <v>3.5382900766707477E-2</v>
      </c>
      <c r="H35">
        <f t="shared" si="7"/>
        <v>0.11921489280566656</v>
      </c>
      <c r="I35">
        <f t="shared" si="7"/>
        <v>0.29054419055742081</v>
      </c>
      <c r="J35">
        <f t="shared" si="7"/>
        <v>6.8125417881287106E-2</v>
      </c>
      <c r="K35">
        <f t="shared" si="7"/>
        <v>2.3315466969374643E-4</v>
      </c>
      <c r="L35">
        <f t="shared" si="7"/>
        <v>0</v>
      </c>
      <c r="M35">
        <f t="shared" si="7"/>
        <v>0</v>
      </c>
      <c r="N35">
        <f t="shared" si="7"/>
        <v>92.947081932498918</v>
      </c>
      <c r="O35">
        <f t="shared" si="7"/>
        <v>0</v>
      </c>
      <c r="P35">
        <f t="shared" si="7"/>
        <v>6.3060817205826533E-3</v>
      </c>
      <c r="Q35">
        <f t="shared" si="7"/>
        <v>0</v>
      </c>
      <c r="R35">
        <f t="shared" si="7"/>
        <v>6.3060817205810634E-3</v>
      </c>
      <c r="S35">
        <f t="shared" si="7"/>
        <v>1.2331330422951632E-3</v>
      </c>
      <c r="T35">
        <f t="shared" si="7"/>
        <v>1.2329898080141056E-3</v>
      </c>
      <c r="U35">
        <f t="shared" si="7"/>
        <v>0</v>
      </c>
      <c r="V35">
        <f t="shared" si="7"/>
        <v>22821140.117463656</v>
      </c>
      <c r="W35">
        <f t="shared" si="7"/>
        <v>0.14389848764180999</v>
      </c>
      <c r="X35">
        <f t="shared" si="7"/>
        <v>2.9247351137610164E-2</v>
      </c>
      <c r="Y35">
        <f t="shared" si="7"/>
        <v>64359849.687924333</v>
      </c>
      <c r="Z35">
        <f t="shared" si="7"/>
        <v>4193613042705698</v>
      </c>
      <c r="AA35">
        <f t="shared" si="7"/>
        <v>2.9850121962899934</v>
      </c>
      <c r="AB35">
        <f t="shared" si="7"/>
        <v>0.6231331909525174</v>
      </c>
      <c r="AC35">
        <f t="shared" si="7"/>
        <v>0.67245432756929047</v>
      </c>
      <c r="AD35">
        <f t="shared" si="7"/>
        <v>0.19119005640112835</v>
      </c>
      <c r="AE35">
        <f t="shared" si="7"/>
        <v>0.10685650190793293</v>
      </c>
    </row>
    <row r="37" spans="1:31" x14ac:dyDescent="0.25">
      <c r="A37" t="s">
        <v>349</v>
      </c>
    </row>
    <row r="38" spans="1:31" x14ac:dyDescent="0.25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31" x14ac:dyDescent="0.25">
      <c r="A39" t="s">
        <v>52</v>
      </c>
      <c r="B39">
        <v>1</v>
      </c>
      <c r="C39">
        <v>0.13675399999999999</v>
      </c>
      <c r="D39">
        <v>-844</v>
      </c>
      <c r="E39">
        <v>-925.625</v>
      </c>
      <c r="F39">
        <v>-2.3382230000000002</v>
      </c>
      <c r="G39">
        <v>-2.5643570000000002</v>
      </c>
    </row>
    <row r="40" spans="1:31" x14ac:dyDescent="0.25">
      <c r="A40" t="s">
        <v>53</v>
      </c>
      <c r="B40">
        <v>1</v>
      </c>
      <c r="C40">
        <v>0.10288799999999999</v>
      </c>
      <c r="D40">
        <v>-412</v>
      </c>
      <c r="E40">
        <v>-467.875</v>
      </c>
      <c r="F40">
        <v>-3.127672</v>
      </c>
      <c r="G40">
        <v>-3.551844</v>
      </c>
      <c r="K40" s="42" t="s">
        <v>398</v>
      </c>
    </row>
    <row r="41" spans="1:31" x14ac:dyDescent="0.25">
      <c r="A41" t="s">
        <v>54</v>
      </c>
      <c r="B41">
        <v>1</v>
      </c>
      <c r="C41">
        <v>0.21179100000000001</v>
      </c>
      <c r="D41">
        <v>-1097</v>
      </c>
      <c r="E41">
        <v>-1121.75</v>
      </c>
      <c r="F41">
        <v>-3.1045379999999998</v>
      </c>
      <c r="G41">
        <v>-3.1745809999999999</v>
      </c>
      <c r="K41" s="42" t="s">
        <v>399</v>
      </c>
    </row>
    <row r="42" spans="1:31" x14ac:dyDescent="0.25">
      <c r="A42" t="s">
        <v>55</v>
      </c>
      <c r="B42">
        <v>1</v>
      </c>
      <c r="C42">
        <v>9.1941999999999996E-2</v>
      </c>
      <c r="D42">
        <v>-951</v>
      </c>
      <c r="E42">
        <v>-1016.625</v>
      </c>
      <c r="F42">
        <v>-3.0300129999999998</v>
      </c>
      <c r="G42">
        <v>-3.2391030000000001</v>
      </c>
    </row>
    <row r="43" spans="1:31" x14ac:dyDescent="0.25">
      <c r="A43" t="s">
        <v>56</v>
      </c>
      <c r="B43">
        <v>1</v>
      </c>
      <c r="C43">
        <v>6.4149999999999999E-2</v>
      </c>
      <c r="D43">
        <v>-299</v>
      </c>
      <c r="E43">
        <v>-383.625</v>
      </c>
      <c r="F43">
        <v>-1.1040239999999999</v>
      </c>
      <c r="G43">
        <v>-1.4164920000000001</v>
      </c>
    </row>
    <row r="44" spans="1:31" x14ac:dyDescent="0.25">
      <c r="A44" t="s">
        <v>57</v>
      </c>
      <c r="B44">
        <v>1</v>
      </c>
      <c r="C44">
        <v>3.9349000000000002E-2</v>
      </c>
      <c r="D44">
        <v>-7</v>
      </c>
      <c r="E44">
        <v>-95.875</v>
      </c>
      <c r="F44">
        <v>-2.0583000000000001E-2</v>
      </c>
      <c r="G44">
        <v>-0.28190999999999999</v>
      </c>
    </row>
    <row r="45" spans="1:31" x14ac:dyDescent="0.25">
      <c r="A45" t="s">
        <v>58</v>
      </c>
      <c r="B45">
        <v>1</v>
      </c>
      <c r="C45">
        <v>0.227996</v>
      </c>
      <c r="D45">
        <v>-1446</v>
      </c>
      <c r="E45">
        <v>-1548.125</v>
      </c>
      <c r="F45">
        <v>-5.5063310000000003</v>
      </c>
      <c r="G45">
        <v>-5.8952200000000001</v>
      </c>
    </row>
    <row r="46" spans="1:31" x14ac:dyDescent="0.25">
      <c r="A46" t="s">
        <v>59</v>
      </c>
      <c r="B46">
        <v>1</v>
      </c>
      <c r="C46">
        <v>0.185803</v>
      </c>
      <c r="D46">
        <v>-749</v>
      </c>
      <c r="E46">
        <v>-828</v>
      </c>
      <c r="F46">
        <v>-3.5130599999999998</v>
      </c>
      <c r="G46">
        <v>-3.8835959999999998</v>
      </c>
    </row>
    <row r="47" spans="1:31" x14ac:dyDescent="0.25">
      <c r="A47" t="s">
        <v>60</v>
      </c>
      <c r="B47">
        <v>1</v>
      </c>
      <c r="C47">
        <v>0.28599000000000002</v>
      </c>
      <c r="D47">
        <v>-4021</v>
      </c>
      <c r="E47">
        <v>-4011</v>
      </c>
      <c r="F47">
        <v>-8.6764989999999997</v>
      </c>
      <c r="G47">
        <v>-8.6549219999999991</v>
      </c>
    </row>
    <row r="48" spans="1:31" x14ac:dyDescent="0.25">
      <c r="A48" t="s">
        <v>61</v>
      </c>
      <c r="B48">
        <v>1</v>
      </c>
      <c r="C48">
        <v>0.26612799999999998</v>
      </c>
      <c r="D48">
        <v>-981</v>
      </c>
      <c r="E48">
        <v>-999.375</v>
      </c>
      <c r="F48">
        <v>-2.6375709999999999</v>
      </c>
      <c r="G48">
        <v>-2.6869749999999999</v>
      </c>
    </row>
    <row r="49" spans="1:7" x14ac:dyDescent="0.25">
      <c r="A49" t="s">
        <v>62</v>
      </c>
      <c r="B49">
        <v>1</v>
      </c>
      <c r="C49">
        <v>0.178171</v>
      </c>
      <c r="D49">
        <v>-1253</v>
      </c>
      <c r="E49">
        <v>-1246.375</v>
      </c>
      <c r="F49">
        <v>-3.5930019999999998</v>
      </c>
      <c r="G49">
        <v>-3.5740050000000001</v>
      </c>
    </row>
    <row r="50" spans="1:7" x14ac:dyDescent="0.25">
      <c r="A50" t="s">
        <v>63</v>
      </c>
      <c r="B50">
        <v>1</v>
      </c>
      <c r="C50">
        <v>0.12729399999999999</v>
      </c>
      <c r="D50">
        <v>-896</v>
      </c>
      <c r="E50">
        <v>-1002.875</v>
      </c>
      <c r="F50">
        <v>-2.760122</v>
      </c>
      <c r="G50">
        <v>-3.08935</v>
      </c>
    </row>
    <row r="51" spans="1:7" x14ac:dyDescent="0.25">
      <c r="A51" t="s">
        <v>64</v>
      </c>
      <c r="B51">
        <v>1</v>
      </c>
      <c r="C51">
        <v>5.1276000000000002E-2</v>
      </c>
      <c r="D51">
        <v>-194</v>
      </c>
      <c r="E51">
        <v>-319.125</v>
      </c>
      <c r="F51">
        <v>-0.48215400000000003</v>
      </c>
      <c r="G51">
        <v>-0.79313</v>
      </c>
    </row>
    <row r="52" spans="1:7" x14ac:dyDescent="0.25">
      <c r="A52" t="s">
        <v>65</v>
      </c>
      <c r="B52">
        <v>1</v>
      </c>
      <c r="C52">
        <v>0.16159299999999999</v>
      </c>
      <c r="D52">
        <v>-1384</v>
      </c>
      <c r="E52">
        <v>-1470</v>
      </c>
      <c r="F52">
        <v>-6.0176959999999999</v>
      </c>
      <c r="G52">
        <v>-6.3916279999999999</v>
      </c>
    </row>
    <row r="53" spans="1:7" x14ac:dyDescent="0.25">
      <c r="A53" t="s">
        <v>66</v>
      </c>
      <c r="B53">
        <v>1</v>
      </c>
      <c r="C53">
        <v>0.23405200000000001</v>
      </c>
      <c r="D53">
        <v>-694</v>
      </c>
      <c r="E53">
        <v>-712</v>
      </c>
      <c r="F53">
        <v>-5.3361549999999998</v>
      </c>
      <c r="G53">
        <v>-5.4745569999999999</v>
      </c>
    </row>
    <row r="54" spans="1:7" x14ac:dyDescent="0.25">
      <c r="A54" t="s">
        <v>49</v>
      </c>
      <c r="B54">
        <v>1</v>
      </c>
      <c r="C54">
        <v>0.15932199999999999</v>
      </c>
      <c r="D54">
        <v>-669</v>
      </c>
      <c r="E54">
        <v>-716.375</v>
      </c>
      <c r="F54">
        <v>-2.209066</v>
      </c>
      <c r="G54">
        <v>-2.3654999999999999</v>
      </c>
    </row>
    <row r="55" spans="1:7" x14ac:dyDescent="0.25">
      <c r="A55" t="s">
        <v>350</v>
      </c>
      <c r="C55">
        <f>AVERAGE(C39:C54)</f>
        <v>0.1577811875</v>
      </c>
      <c r="D55">
        <f t="shared" ref="D55:G55" si="8">AVERAGE(D39:D54)</f>
        <v>-993.5625</v>
      </c>
      <c r="E55">
        <f t="shared" si="8"/>
        <v>-1054.0390625</v>
      </c>
      <c r="F55">
        <f t="shared" si="8"/>
        <v>-3.3410443125000002</v>
      </c>
      <c r="G55">
        <f t="shared" si="8"/>
        <v>-3.5648231249999993</v>
      </c>
    </row>
    <row r="56" spans="1:7" x14ac:dyDescent="0.25">
      <c r="A56" t="s">
        <v>351</v>
      </c>
      <c r="C56">
        <f>MIN(C39:C54)</f>
        <v>3.9349000000000002E-2</v>
      </c>
      <c r="D56">
        <f t="shared" ref="D56:G56" si="9">MIN(D39:D54)</f>
        <v>-4021</v>
      </c>
      <c r="E56">
        <f t="shared" si="9"/>
        <v>-4011</v>
      </c>
      <c r="F56">
        <f t="shared" si="9"/>
        <v>-8.6764989999999997</v>
      </c>
      <c r="G56">
        <f t="shared" si="9"/>
        <v>-8.6549219999999991</v>
      </c>
    </row>
    <row r="57" spans="1:7" x14ac:dyDescent="0.25">
      <c r="A57" t="s">
        <v>352</v>
      </c>
      <c r="C57">
        <f>MAX(C39:C54)</f>
        <v>0.28599000000000002</v>
      </c>
      <c r="D57">
        <f t="shared" ref="D57:G57" si="10">MAX(D39:D54)</f>
        <v>-7</v>
      </c>
      <c r="E57">
        <f t="shared" si="10"/>
        <v>-95.875</v>
      </c>
      <c r="F57">
        <f t="shared" si="10"/>
        <v>-2.0583000000000001E-2</v>
      </c>
      <c r="G57">
        <f t="shared" si="10"/>
        <v>-0.28190999999999999</v>
      </c>
    </row>
    <row r="58" spans="1:7" x14ac:dyDescent="0.25">
      <c r="A58" t="s">
        <v>347</v>
      </c>
      <c r="C58">
        <f>STDEV(C39:C54)</f>
        <v>7.5681273572105204E-2</v>
      </c>
      <c r="D58">
        <f t="shared" ref="D58:G58" si="11">STDEV(D39:D54)</f>
        <v>906.36673730891073</v>
      </c>
      <c r="E58">
        <f t="shared" si="11"/>
        <v>885.40604470344329</v>
      </c>
      <c r="F58">
        <f t="shared" si="11"/>
        <v>2.1895828757638958</v>
      </c>
      <c r="G58">
        <f t="shared" si="11"/>
        <v>2.1579179052958404</v>
      </c>
    </row>
    <row r="60" spans="1:7" x14ac:dyDescent="0.25">
      <c r="A60" t="s">
        <v>363</v>
      </c>
    </row>
    <row r="61" spans="1:7" x14ac:dyDescent="0.25">
      <c r="A61" t="s">
        <v>0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 t="s">
        <v>6</v>
      </c>
    </row>
    <row r="62" spans="1:7" x14ac:dyDescent="0.25">
      <c r="A62" t="s">
        <v>380</v>
      </c>
      <c r="B62">
        <v>1</v>
      </c>
      <c r="C62">
        <v>0.15815299999999999</v>
      </c>
      <c r="D62">
        <v>-182</v>
      </c>
      <c r="E62">
        <v>-259.75</v>
      </c>
      <c r="F62">
        <v>-0.16950100000000001</v>
      </c>
      <c r="G62">
        <v>-0.24191099999999999</v>
      </c>
    </row>
    <row r="63" spans="1:7" x14ac:dyDescent="0.25">
      <c r="A63" t="s">
        <v>382</v>
      </c>
      <c r="B63">
        <v>1</v>
      </c>
      <c r="C63">
        <v>0.117885</v>
      </c>
      <c r="D63">
        <v>-42</v>
      </c>
      <c r="E63">
        <v>-131.25</v>
      </c>
      <c r="F63">
        <v>-3.9115999999999998E-2</v>
      </c>
      <c r="G63">
        <v>-0.122236</v>
      </c>
    </row>
    <row r="64" spans="1:7" x14ac:dyDescent="0.25">
      <c r="A64" t="s">
        <v>384</v>
      </c>
      <c r="B64">
        <v>1</v>
      </c>
      <c r="C64">
        <v>0.12764600000000001</v>
      </c>
      <c r="D64">
        <v>-97</v>
      </c>
      <c r="E64">
        <v>-181.375</v>
      </c>
      <c r="F64">
        <v>-9.0338000000000002E-2</v>
      </c>
      <c r="G64">
        <v>-0.16891900000000001</v>
      </c>
    </row>
    <row r="65" spans="1:7" x14ac:dyDescent="0.25">
      <c r="A65" t="s">
        <v>385</v>
      </c>
      <c r="B65">
        <v>1</v>
      </c>
      <c r="C65">
        <v>0.11568299999999999</v>
      </c>
      <c r="D65">
        <v>-138</v>
      </c>
      <c r="E65">
        <v>-237.5</v>
      </c>
      <c r="F65">
        <v>-0.128523</v>
      </c>
      <c r="G65">
        <v>-0.221189</v>
      </c>
    </row>
    <row r="66" spans="1:7" x14ac:dyDescent="0.25">
      <c r="A66" t="s">
        <v>386</v>
      </c>
      <c r="B66">
        <v>1</v>
      </c>
      <c r="C66">
        <v>0.12248100000000001</v>
      </c>
      <c r="D66">
        <v>-13</v>
      </c>
      <c r="E66">
        <v>-106</v>
      </c>
      <c r="F66">
        <v>-1.2107E-2</v>
      </c>
      <c r="G66">
        <v>-9.8720000000000002E-2</v>
      </c>
    </row>
    <row r="67" spans="1:7" x14ac:dyDescent="0.25">
      <c r="A67" t="s">
        <v>388</v>
      </c>
      <c r="B67">
        <v>1</v>
      </c>
      <c r="C67">
        <v>0.12363</v>
      </c>
      <c r="D67">
        <v>-62</v>
      </c>
      <c r="E67">
        <v>-119.875</v>
      </c>
      <c r="F67">
        <v>-5.7742000000000002E-2</v>
      </c>
      <c r="G67">
        <v>-0.11164200000000001</v>
      </c>
    </row>
    <row r="68" spans="1:7" x14ac:dyDescent="0.25">
      <c r="A68" t="s">
        <v>350</v>
      </c>
      <c r="C68">
        <f>AVERAGE(C62,C63,C64,C65,C66,C67)</f>
        <v>0.12757966666666667</v>
      </c>
      <c r="D68">
        <f>AVERAGE(D62,D63,D64,D65,D66,D67)</f>
        <v>-89</v>
      </c>
      <c r="E68">
        <f>AVERAGE(E62,E63,E64,E65,E66,E67)</f>
        <v>-172.625</v>
      </c>
      <c r="F68">
        <f>AVERAGE(F62,F63,F64,F65,F66,F67)</f>
        <v>-8.2887833333333327E-2</v>
      </c>
      <c r="G68">
        <f>AVERAGE(G62,G63,G64,G65,G66,G67)</f>
        <v>-0.16076950000000001</v>
      </c>
    </row>
    <row r="69" spans="1:7" x14ac:dyDescent="0.25">
      <c r="A69" t="s">
        <v>351</v>
      </c>
      <c r="C69">
        <f>MIN(C62,C63,C64,C65,C66,C67)</f>
        <v>0.11568299999999999</v>
      </c>
      <c r="D69">
        <f>MIN(D62,D63,D64,D65,D66,D67)</f>
        <v>-182</v>
      </c>
      <c r="E69">
        <f>MIN(E62,E63,E64,E65,E66,E67)</f>
        <v>-259.75</v>
      </c>
      <c r="F69">
        <f>MIN(F62,F63,F64,F65,F66,F67)</f>
        <v>-0.16950100000000001</v>
      </c>
      <c r="G69">
        <f>MIN(G62,G63,G64,G65,G66,G67)</f>
        <v>-0.24191099999999999</v>
      </c>
    </row>
    <row r="70" spans="1:7" x14ac:dyDescent="0.25">
      <c r="A70" t="s">
        <v>352</v>
      </c>
      <c r="C70">
        <f>MAX(C62,C63,C64,C65,C66,C67)</f>
        <v>0.15815299999999999</v>
      </c>
      <c r="D70">
        <f>MAX(D62,D63,D64,D65,D66,D67)</f>
        <v>-13</v>
      </c>
      <c r="E70">
        <f>MAX(E62,E63,E64,E65,E66,E67)</f>
        <v>-106</v>
      </c>
      <c r="F70">
        <f>MAX(F62,F63,F64,F65,F66,F67)</f>
        <v>-1.2107E-2</v>
      </c>
      <c r="G70">
        <f>MAX(G62,G63,G64,G65,G66,G67)</f>
        <v>-9.8720000000000002E-2</v>
      </c>
    </row>
    <row r="71" spans="1:7" x14ac:dyDescent="0.25">
      <c r="A71" t="s">
        <v>347</v>
      </c>
      <c r="C71">
        <f>STDEV(C62,C63,C64,C65,C66,C67)</f>
        <v>1.5568215179225327E-2</v>
      </c>
      <c r="D71">
        <f>STDEV(D62,D63,D64,D65,D66,D67)</f>
        <v>62.97301009162576</v>
      </c>
      <c r="E71">
        <f>STDEV(E62,E63,E64,E65,E66,E67)</f>
        <v>64.512692549606086</v>
      </c>
      <c r="F71">
        <f>STDEV(F62,F63,F64,F65,F66,F67)</f>
        <v>5.8648319250995319E-2</v>
      </c>
      <c r="G71">
        <f>STDEV(G62,G63,G64,G65,G66,G67)</f>
        <v>6.0082203157840269E-2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opLeftCell="M1" zoomScale="64" zoomScaleNormal="64" workbookViewId="0">
      <selection activeCell="A18" sqref="A18:XFD18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9.42578125" bestFit="1" customWidth="1"/>
    <col min="13" max="13" width="8.140625" bestFit="1" customWidth="1"/>
    <col min="14" max="14" width="7.5703125" bestFit="1" customWidth="1"/>
    <col min="15" max="15" width="7.140625" bestFit="1" customWidth="1"/>
    <col min="16" max="16" width="6.85546875" bestFit="1" customWidth="1"/>
    <col min="17" max="18" width="7.140625" bestFit="1" customWidth="1"/>
    <col min="19" max="19" width="8.7109375" bestFit="1" customWidth="1"/>
    <col min="20" max="21" width="9.42578125" bestFit="1" customWidth="1"/>
    <col min="22" max="22" width="16.5703125" bestFit="1" customWidth="1"/>
    <col min="23" max="24" width="8.7109375" bestFit="1" customWidth="1"/>
    <col min="25" max="25" width="15.42578125" bestFit="1" customWidth="1"/>
    <col min="26" max="26" width="23.7109375" bestFit="1" customWidth="1"/>
    <col min="27" max="27" width="7.7109375" bestFit="1" customWidth="1"/>
    <col min="28" max="28" width="9.42578125" customWidth="1"/>
    <col min="29" max="29" width="9" customWidth="1"/>
    <col min="30" max="31" width="7.5703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s="7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-5.3000000000000001E-5</v>
      </c>
      <c r="L2">
        <v>0</v>
      </c>
      <c r="M2">
        <v>0</v>
      </c>
      <c r="N2">
        <v>89.983000000000004</v>
      </c>
      <c r="O2">
        <v>90</v>
      </c>
      <c r="P2">
        <v>-1.7000000000000001E-2</v>
      </c>
      <c r="Q2">
        <v>90</v>
      </c>
      <c r="R2">
        <v>89.983000000000004</v>
      </c>
      <c r="S2">
        <v>1.9994240000000001</v>
      </c>
      <c r="T2">
        <v>-0.99942500000000001</v>
      </c>
      <c r="U2">
        <v>-1</v>
      </c>
      <c r="V2">
        <v>14362946.118224001</v>
      </c>
      <c r="W2">
        <v>0.91574999999999995</v>
      </c>
      <c r="X2">
        <v>9.0397000000000005E-2</v>
      </c>
      <c r="Y2">
        <v>-358176820.05919999</v>
      </c>
      <c r="Z2">
        <v>2719312710700130</v>
      </c>
      <c r="AA2">
        <v>13.181699999999999</v>
      </c>
      <c r="AB2">
        <v>-0.2011</v>
      </c>
      <c r="AC2">
        <v>-0.88519999999999999</v>
      </c>
      <c r="AD2">
        <v>1.3139000000000001</v>
      </c>
      <c r="AE2">
        <v>0.49509999999999998</v>
      </c>
    </row>
    <row r="3" spans="1:31" x14ac:dyDescent="0.25">
      <c r="A3" t="s">
        <v>12</v>
      </c>
      <c r="B3">
        <v>256</v>
      </c>
      <c r="C3">
        <v>808.08989999999994</v>
      </c>
      <c r="D3" s="7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-2.1499999999999999E-4</v>
      </c>
      <c r="L3">
        <v>0</v>
      </c>
      <c r="M3">
        <v>0</v>
      </c>
      <c r="N3">
        <v>90.001999999999995</v>
      </c>
      <c r="O3">
        <v>90</v>
      </c>
      <c r="P3">
        <v>2E-3</v>
      </c>
      <c r="Q3">
        <v>90</v>
      </c>
      <c r="R3">
        <v>90.001999999999995</v>
      </c>
      <c r="S3">
        <v>1.9981230000000001</v>
      </c>
      <c r="T3">
        <v>-0.99812299999999998</v>
      </c>
      <c r="U3">
        <v>-1</v>
      </c>
      <c r="V3">
        <v>32170837.835795999</v>
      </c>
      <c r="W3">
        <v>0.89660300000000004</v>
      </c>
      <c r="X3">
        <v>2.8763E-2</v>
      </c>
      <c r="Y3">
        <v>-21535837.984499998</v>
      </c>
      <c r="Z3">
        <v>8733066176138760</v>
      </c>
      <c r="AA3">
        <v>8.4380000000000006</v>
      </c>
      <c r="AB3">
        <v>-1.3363</v>
      </c>
      <c r="AC3">
        <v>0.82569999999999999</v>
      </c>
      <c r="AD3">
        <v>1.448</v>
      </c>
      <c r="AE3">
        <v>0.34749999999999998</v>
      </c>
    </row>
    <row r="4" spans="1:31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4.3150000000000003E-3</v>
      </c>
      <c r="L4">
        <v>0</v>
      </c>
      <c r="M4">
        <v>0</v>
      </c>
      <c r="N4">
        <v>-89.992999999999995</v>
      </c>
      <c r="O4">
        <v>90</v>
      </c>
      <c r="P4">
        <v>7.0000000000000001E-3</v>
      </c>
      <c r="Q4">
        <v>90</v>
      </c>
      <c r="R4">
        <v>90.007000000000005</v>
      </c>
      <c r="S4">
        <v>1.9711860000000001</v>
      </c>
      <c r="T4">
        <v>-0.97118700000000002</v>
      </c>
      <c r="U4">
        <v>-1</v>
      </c>
      <c r="V4">
        <v>-19210686.733045999</v>
      </c>
      <c r="W4">
        <v>0.64703299999999997</v>
      </c>
      <c r="X4">
        <v>7.535E-3</v>
      </c>
      <c r="Y4">
        <v>53701.095500000003</v>
      </c>
      <c r="Z4">
        <v>-1863797650290580</v>
      </c>
      <c r="AA4">
        <v>5.0503</v>
      </c>
      <c r="AB4">
        <v>0.14810000000000001</v>
      </c>
      <c r="AC4">
        <v>-1.1666000000000001</v>
      </c>
      <c r="AD4">
        <v>0.94650000000000001</v>
      </c>
      <c r="AE4">
        <v>0.61160000000000003</v>
      </c>
    </row>
    <row r="5" spans="1:31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3.8499999999999998E-4</v>
      </c>
      <c r="L5">
        <v>0</v>
      </c>
      <c r="M5">
        <v>0</v>
      </c>
      <c r="N5">
        <v>90.003</v>
      </c>
      <c r="O5">
        <v>90</v>
      </c>
      <c r="P5">
        <v>3.0000000000000001E-3</v>
      </c>
      <c r="Q5">
        <v>90</v>
      </c>
      <c r="R5">
        <v>90.003</v>
      </c>
      <c r="S5">
        <v>1.9964029999999999</v>
      </c>
      <c r="T5">
        <v>-0.99640300000000004</v>
      </c>
      <c r="U5">
        <v>-1</v>
      </c>
      <c r="V5">
        <v>21119160.104988001</v>
      </c>
      <c r="W5">
        <v>0.66772100000000001</v>
      </c>
      <c r="X5">
        <v>2.086E-2</v>
      </c>
      <c r="Y5">
        <v>6759727.3410999998</v>
      </c>
      <c r="Z5">
        <v>4344642028949420</v>
      </c>
      <c r="AA5">
        <v>9.7408999999999999</v>
      </c>
      <c r="AB5">
        <v>-1.5322</v>
      </c>
      <c r="AC5">
        <v>2.4350000000000001</v>
      </c>
      <c r="AD5">
        <v>1.4592000000000001</v>
      </c>
      <c r="AE5">
        <v>0.3649</v>
      </c>
    </row>
    <row r="6" spans="1:31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1.02E-4</v>
      </c>
      <c r="L6">
        <v>0</v>
      </c>
      <c r="M6">
        <v>0</v>
      </c>
      <c r="N6">
        <v>89.998999999999995</v>
      </c>
      <c r="O6">
        <v>90</v>
      </c>
      <c r="P6">
        <v>-1E-3</v>
      </c>
      <c r="Q6">
        <v>90</v>
      </c>
      <c r="R6">
        <v>89.998999999999995</v>
      </c>
      <c r="S6">
        <v>1.998645</v>
      </c>
      <c r="T6">
        <v>-0.998645</v>
      </c>
      <c r="U6">
        <v>-1</v>
      </c>
      <c r="V6">
        <v>-30402956.550025001</v>
      </c>
      <c r="W6">
        <v>0.924871</v>
      </c>
      <c r="X6">
        <v>0.223971</v>
      </c>
      <c r="Y6">
        <v>96637571.486000001</v>
      </c>
      <c r="Z6">
        <v>-1.82469523460772E+16</v>
      </c>
      <c r="AA6">
        <v>19.740500000000001</v>
      </c>
      <c r="AB6">
        <v>1.0664</v>
      </c>
      <c r="AC6">
        <v>0.31869999999999998</v>
      </c>
      <c r="AD6">
        <v>1.7136</v>
      </c>
      <c r="AE6">
        <v>0.35610000000000003</v>
      </c>
    </row>
    <row r="7" spans="1:31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2.1100000000000001E-4</v>
      </c>
      <c r="L7">
        <v>0</v>
      </c>
      <c r="M7">
        <v>0</v>
      </c>
      <c r="N7">
        <v>89.998000000000005</v>
      </c>
      <c r="O7">
        <v>90</v>
      </c>
      <c r="P7">
        <v>-2E-3</v>
      </c>
      <c r="Q7">
        <v>90</v>
      </c>
      <c r="R7">
        <v>89.998000000000005</v>
      </c>
      <c r="S7">
        <v>1.998238</v>
      </c>
      <c r="T7">
        <v>-0.99823799999999996</v>
      </c>
      <c r="U7">
        <v>-1</v>
      </c>
      <c r="V7">
        <v>-18223090.109742001</v>
      </c>
      <c r="W7">
        <v>0.68528800000000001</v>
      </c>
      <c r="X7">
        <v>1.7145000000000001E-2</v>
      </c>
      <c r="Y7">
        <v>22400318.070300002</v>
      </c>
      <c r="Z7">
        <v>-2568590287223670</v>
      </c>
      <c r="AA7">
        <v>7.7347999999999999</v>
      </c>
      <c r="AB7">
        <v>0.30990000000000001</v>
      </c>
      <c r="AC7">
        <v>-0.6452</v>
      </c>
      <c r="AD7">
        <v>1.1197999999999999</v>
      </c>
      <c r="AE7">
        <v>0.5323</v>
      </c>
    </row>
    <row r="8" spans="1:31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-6.0000000000000002E-5</v>
      </c>
      <c r="L8">
        <v>0</v>
      </c>
      <c r="M8">
        <v>0</v>
      </c>
      <c r="N8">
        <v>89.97</v>
      </c>
      <c r="O8">
        <v>90</v>
      </c>
      <c r="P8">
        <v>-0.03</v>
      </c>
      <c r="Q8">
        <v>90</v>
      </c>
      <c r="R8">
        <v>89.97</v>
      </c>
      <c r="S8">
        <v>1.9995449999999999</v>
      </c>
      <c r="T8">
        <v>-0.99954500000000002</v>
      </c>
      <c r="U8">
        <v>-1</v>
      </c>
      <c r="V8">
        <v>11163715.326548999</v>
      </c>
      <c r="W8">
        <v>0.91761300000000001</v>
      </c>
      <c r="X8">
        <v>3.0036E-2</v>
      </c>
      <c r="Y8">
        <v>-276165224.7051</v>
      </c>
      <c r="Z8">
        <v>790332952737617</v>
      </c>
      <c r="AA8">
        <v>6.3414999999999999</v>
      </c>
      <c r="AB8">
        <v>-0.62390000000000001</v>
      </c>
      <c r="AC8">
        <v>-0.70979999999999999</v>
      </c>
      <c r="AD8">
        <v>1.0651999999999999</v>
      </c>
      <c r="AE8">
        <v>0.56979999999999997</v>
      </c>
    </row>
    <row r="9" spans="1:31" x14ac:dyDescent="0.25">
      <c r="A9" t="s">
        <v>15</v>
      </c>
      <c r="B9">
        <v>256</v>
      </c>
      <c r="C9">
        <v>714.30370000000005</v>
      </c>
      <c r="D9" s="7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9.0000000000000006E-5</v>
      </c>
      <c r="L9">
        <v>0</v>
      </c>
      <c r="M9">
        <v>0</v>
      </c>
      <c r="N9">
        <v>89.997</v>
      </c>
      <c r="O9">
        <v>90</v>
      </c>
      <c r="P9">
        <v>-3.0000000000000001E-3</v>
      </c>
      <c r="Q9">
        <v>90</v>
      </c>
      <c r="R9">
        <v>89.997</v>
      </c>
      <c r="S9">
        <v>1.99902</v>
      </c>
      <c r="T9">
        <v>-0.99902000000000002</v>
      </c>
      <c r="U9">
        <v>-1</v>
      </c>
      <c r="V9">
        <v>-25175756.048271999</v>
      </c>
      <c r="W9">
        <v>0.87025799999999998</v>
      </c>
      <c r="X9">
        <v>6.7880999999999997E-2</v>
      </c>
      <c r="Y9">
        <v>122151936.9101</v>
      </c>
      <c r="Z9">
        <v>-8260007799137320</v>
      </c>
      <c r="AA9">
        <v>13.0321</v>
      </c>
      <c r="AB9">
        <v>-0.23910000000000001</v>
      </c>
      <c r="AC9">
        <v>-0.8992</v>
      </c>
      <c r="AD9">
        <v>1.6741999999999999</v>
      </c>
      <c r="AE9">
        <v>0.31830000000000003</v>
      </c>
    </row>
    <row r="10" spans="1:31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-1.8699999999999999E-4</v>
      </c>
      <c r="L10">
        <v>0</v>
      </c>
      <c r="M10">
        <v>0</v>
      </c>
      <c r="N10">
        <v>90.001999999999995</v>
      </c>
      <c r="O10">
        <v>90</v>
      </c>
      <c r="P10">
        <v>2E-3</v>
      </c>
      <c r="Q10">
        <v>90</v>
      </c>
      <c r="R10">
        <v>90.001999999999995</v>
      </c>
      <c r="S10">
        <v>1.9977910000000001</v>
      </c>
      <c r="T10">
        <v>-0.99779200000000001</v>
      </c>
      <c r="U10">
        <v>-1</v>
      </c>
      <c r="V10">
        <v>-14374077.403271999</v>
      </c>
      <c r="W10">
        <v>0.58780299999999996</v>
      </c>
      <c r="X10">
        <v>3.1059E-2</v>
      </c>
      <c r="Y10">
        <v>-28459099.417800002</v>
      </c>
      <c r="Z10">
        <v>-3190832163793160</v>
      </c>
      <c r="AA10">
        <v>15.4434</v>
      </c>
      <c r="AB10">
        <v>0.23899999999999999</v>
      </c>
      <c r="AC10">
        <v>-0.23250000000000001</v>
      </c>
      <c r="AD10">
        <v>1.7056</v>
      </c>
      <c r="AE10">
        <v>0.33189999999999997</v>
      </c>
    </row>
    <row r="11" spans="1:31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-3.6999999999999999E-4</v>
      </c>
      <c r="L11">
        <v>0</v>
      </c>
      <c r="M11">
        <v>0</v>
      </c>
      <c r="N11">
        <v>-89.994</v>
      </c>
      <c r="O11">
        <v>90</v>
      </c>
      <c r="P11">
        <v>6.0000000000000001E-3</v>
      </c>
      <c r="Q11">
        <v>90</v>
      </c>
      <c r="R11">
        <v>90.006</v>
      </c>
      <c r="S11">
        <v>1.996556</v>
      </c>
      <c r="T11">
        <v>-0.996556</v>
      </c>
      <c r="U11">
        <v>-1</v>
      </c>
      <c r="V11">
        <v>-10207878.119503999</v>
      </c>
      <c r="W11">
        <v>0.317803</v>
      </c>
      <c r="X11">
        <v>3.0119E-2</v>
      </c>
      <c r="Y11">
        <v>-7321309.1361999996</v>
      </c>
      <c r="Z11">
        <v>-1007523803699950</v>
      </c>
      <c r="AA11">
        <v>9.6691000000000003</v>
      </c>
      <c r="AB11">
        <v>1.1316999999999999</v>
      </c>
      <c r="AC11">
        <v>2.0253999999999999</v>
      </c>
      <c r="AD11">
        <v>1.3143</v>
      </c>
      <c r="AE11">
        <v>0.43940000000000001</v>
      </c>
    </row>
    <row r="12" spans="1:31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1.13E-4</v>
      </c>
      <c r="L12">
        <v>0</v>
      </c>
      <c r="M12">
        <v>0</v>
      </c>
      <c r="N12">
        <v>-89.99</v>
      </c>
      <c r="O12">
        <v>90</v>
      </c>
      <c r="P12">
        <v>0.01</v>
      </c>
      <c r="Q12">
        <v>90</v>
      </c>
      <c r="R12">
        <v>90.01</v>
      </c>
      <c r="S12">
        <v>1.9986250000000001</v>
      </c>
      <c r="T12">
        <v>-0.99862499999999998</v>
      </c>
      <c r="U12">
        <v>-1</v>
      </c>
      <c r="V12">
        <v>-19063276.327842001</v>
      </c>
      <c r="W12">
        <v>0.86867000000000005</v>
      </c>
      <c r="X12">
        <v>9.0648999999999993E-2</v>
      </c>
      <c r="Y12">
        <v>78679365.859200001</v>
      </c>
      <c r="Z12">
        <v>-6008247134944270</v>
      </c>
      <c r="AA12">
        <v>16.533000000000001</v>
      </c>
      <c r="AB12">
        <v>-0.21079999999999999</v>
      </c>
      <c r="AC12">
        <v>-1.3125</v>
      </c>
      <c r="AD12">
        <v>1.7150000000000001</v>
      </c>
      <c r="AE12">
        <v>0.33550000000000002</v>
      </c>
    </row>
    <row r="13" spans="1:31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-2.1699999999999999E-4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1.998685</v>
      </c>
      <c r="T13">
        <v>-0.99868500000000004</v>
      </c>
      <c r="U13">
        <v>-1</v>
      </c>
      <c r="V13">
        <v>23440947.130042002</v>
      </c>
      <c r="W13">
        <v>0.74757300000000004</v>
      </c>
      <c r="X13">
        <v>8.1340000000000006E-3</v>
      </c>
      <c r="Y13">
        <v>-21316917.8061</v>
      </c>
      <c r="Z13">
        <v>2253674400215430</v>
      </c>
      <c r="AA13">
        <v>4.1014999999999997</v>
      </c>
      <c r="AB13">
        <v>0.29949999999999999</v>
      </c>
      <c r="AC13">
        <v>-0.53659999999999997</v>
      </c>
      <c r="AD13">
        <v>0.83050000000000002</v>
      </c>
      <c r="AE13">
        <v>0.71150000000000002</v>
      </c>
    </row>
    <row r="14" spans="1:31" x14ac:dyDescent="0.25">
      <c r="C14" s="5">
        <f>AVERAGE(C2:C13)</f>
        <v>591.22966666666673</v>
      </c>
      <c r="D14" s="8">
        <f>AVERAGE(D2:D13)</f>
        <v>0.15533883333333334</v>
      </c>
      <c r="E14" s="5">
        <f>AVERAGE(E2:E13)</f>
        <v>0.14185366666666666</v>
      </c>
      <c r="F14" s="5">
        <f t="shared" ref="F14:AE14" si="0">AVERAGE(F2:F13)</f>
        <v>12.871083333333333</v>
      </c>
      <c r="G14" s="5">
        <f t="shared" si="0"/>
        <v>0.16361666666666666</v>
      </c>
      <c r="H14" s="5">
        <f t="shared" si="0"/>
        <v>0.90898333333333337</v>
      </c>
      <c r="I14" s="5">
        <f t="shared" si="0"/>
        <v>1.0239333333333334</v>
      </c>
      <c r="J14" s="5">
        <f t="shared" si="0"/>
        <v>0.32996600000000004</v>
      </c>
      <c r="K14" s="5">
        <f t="shared" si="0"/>
        <v>3.4283333333333339E-4</v>
      </c>
      <c r="L14" s="5">
        <f t="shared" si="0"/>
        <v>0</v>
      </c>
      <c r="M14" s="5">
        <f t="shared" si="0"/>
        <v>0</v>
      </c>
      <c r="N14" s="5">
        <f t="shared" si="0"/>
        <v>44.998249999999985</v>
      </c>
      <c r="O14" s="5">
        <f t="shared" si="0"/>
        <v>90</v>
      </c>
      <c r="P14" s="5">
        <f t="shared" si="0"/>
        <v>-1.7499999999999998E-3</v>
      </c>
      <c r="Q14" s="5">
        <f t="shared" si="0"/>
        <v>90</v>
      </c>
      <c r="R14" s="5">
        <f t="shared" si="0"/>
        <v>89.998249999999999</v>
      </c>
      <c r="S14" s="5">
        <f t="shared" si="0"/>
        <v>1.9960200833333335</v>
      </c>
      <c r="T14" s="5">
        <f t="shared" si="0"/>
        <v>-0.9960203333333334</v>
      </c>
      <c r="U14" s="5">
        <f t="shared" si="0"/>
        <v>-1</v>
      </c>
      <c r="V14" s="5">
        <f t="shared" si="0"/>
        <v>-2866676.231341999</v>
      </c>
      <c r="W14" s="5">
        <f t="shared" si="0"/>
        <v>0.75391550000000007</v>
      </c>
      <c r="X14" s="5">
        <f t="shared" si="0"/>
        <v>5.3879083333333327E-2</v>
      </c>
      <c r="Y14" s="5">
        <f t="shared" si="0"/>
        <v>-32191049.028891671</v>
      </c>
      <c r="Z14" s="5">
        <f t="shared" si="0"/>
        <v>-1858743576368732.7</v>
      </c>
      <c r="AA14" s="5">
        <f t="shared" si="0"/>
        <v>10.750566666666666</v>
      </c>
      <c r="AB14" s="5">
        <f t="shared" si="0"/>
        <v>-7.906666666666666E-2</v>
      </c>
      <c r="AC14" s="5">
        <f t="shared" si="0"/>
        <v>-6.5233333333333365E-2</v>
      </c>
      <c r="AD14" s="5">
        <f t="shared" si="0"/>
        <v>1.3588166666666666</v>
      </c>
      <c r="AE14" s="5">
        <f t="shared" si="0"/>
        <v>0.45115833333333333</v>
      </c>
    </row>
    <row r="15" spans="1:31" x14ac:dyDescent="0.25">
      <c r="C15">
        <f>STDEV(C2:C13)</f>
        <v>111.31653503464162</v>
      </c>
      <c r="D15" s="7">
        <f t="shared" ref="D15:AE15" si="1">STDEV(D2:D13)</f>
        <v>2.9444660771856448E-2</v>
      </c>
      <c r="E15">
        <f t="shared" si="1"/>
        <v>2.6708200301280845E-2</v>
      </c>
      <c r="F15">
        <f t="shared" si="1"/>
        <v>2.9344558256045046</v>
      </c>
      <c r="G15">
        <f t="shared" si="1"/>
        <v>4.0483101599945545E-2</v>
      </c>
      <c r="H15">
        <f t="shared" si="1"/>
        <v>0.24800174425095317</v>
      </c>
      <c r="I15">
        <f t="shared" si="1"/>
        <v>0.32404234945825233</v>
      </c>
      <c r="J15">
        <f t="shared" si="1"/>
        <v>8.2767015616125691E-2</v>
      </c>
      <c r="K15">
        <f t="shared" si="1"/>
        <v>1.2686578328965211E-3</v>
      </c>
      <c r="L15">
        <f t="shared" si="1"/>
        <v>0</v>
      </c>
      <c r="M15">
        <f t="shared" si="1"/>
        <v>0</v>
      </c>
      <c r="N15">
        <f t="shared" si="1"/>
        <v>81.402385140536154</v>
      </c>
      <c r="O15">
        <f t="shared" si="1"/>
        <v>0</v>
      </c>
      <c r="P15">
        <f t="shared" si="1"/>
        <v>1.1169153951844339E-2</v>
      </c>
      <c r="Q15">
        <f t="shared" si="1"/>
        <v>0</v>
      </c>
      <c r="R15">
        <f t="shared" si="1"/>
        <v>1.1169153951844491E-2</v>
      </c>
      <c r="S15">
        <f t="shared" si="1"/>
        <v>7.8822691178980515E-3</v>
      </c>
      <c r="T15">
        <f t="shared" si="1"/>
        <v>7.8820423902960686E-3</v>
      </c>
      <c r="U15">
        <f t="shared" si="1"/>
        <v>0</v>
      </c>
      <c r="V15">
        <f t="shared" si="1"/>
        <v>21734517.669096909</v>
      </c>
      <c r="W15">
        <f t="shared" si="1"/>
        <v>0.1835676125427258</v>
      </c>
      <c r="X15">
        <f t="shared" si="1"/>
        <v>6.0885545586420259E-2</v>
      </c>
      <c r="Y15">
        <f t="shared" si="1"/>
        <v>142988320.21454519</v>
      </c>
      <c r="Z15">
        <f t="shared" si="1"/>
        <v>6910647301315216</v>
      </c>
      <c r="AA15">
        <f t="shared" si="1"/>
        <v>4.8633016423251405</v>
      </c>
      <c r="AB15">
        <f t="shared" si="1"/>
        <v>0.81309513402165734</v>
      </c>
      <c r="AC15">
        <f t="shared" si="1"/>
        <v>1.2322043096037527</v>
      </c>
      <c r="AD15">
        <f t="shared" si="1"/>
        <v>0.31434724237358724</v>
      </c>
      <c r="AE15">
        <f t="shared" si="1"/>
        <v>0.13098252109855477</v>
      </c>
    </row>
    <row r="16" spans="1:31" x14ac:dyDescent="0.25">
      <c r="D16" s="10">
        <f>D15/D14</f>
        <v>0.18955119038825735</v>
      </c>
      <c r="E16" s="10">
        <f t="shared" ref="E16" si="2">E15/E14</f>
        <v>0.18827994318991295</v>
      </c>
      <c r="F16" s="10">
        <f t="shared" ref="F16" si="3">F15/F14</f>
        <v>0.22798825472638315</v>
      </c>
      <c r="G16" s="10">
        <f t="shared" ref="G16" si="4">G15/G14</f>
        <v>0.24742651482089567</v>
      </c>
      <c r="H16" s="10">
        <f t="shared" ref="H16" si="5">H15/H14</f>
        <v>0.27283420405686187</v>
      </c>
      <c r="I16" s="10">
        <f t="shared" ref="I16" si="6">I15/I14</f>
        <v>0.31646821029193206</v>
      </c>
      <c r="J16" s="10">
        <f t="shared" ref="J16" si="7">J15/J14</f>
        <v>0.25083498183487291</v>
      </c>
      <c r="K16" s="10">
        <f t="shared" ref="K16" si="8">K15/K14</f>
        <v>3.7005089924059922</v>
      </c>
      <c r="L16" s="10"/>
      <c r="M16" s="10"/>
      <c r="N16" s="10">
        <f t="shared" ref="N16" si="9">N15/N14</f>
        <v>1.809012242488012</v>
      </c>
      <c r="O16" s="10">
        <f t="shared" ref="O16" si="10">O15/O14</f>
        <v>0</v>
      </c>
      <c r="P16" s="10">
        <f t="shared" ref="P16" si="11">P15/P14</f>
        <v>-6.3823736867681946</v>
      </c>
      <c r="Q16" s="10">
        <f t="shared" ref="Q16" si="12">Q15/Q14</f>
        <v>0</v>
      </c>
      <c r="R16" s="10">
        <f t="shared" ref="R16" si="13">R15/R14</f>
        <v>1.2410412371178874E-4</v>
      </c>
      <c r="S16" s="10">
        <f t="shared" ref="S16" si="14">S15/S14</f>
        <v>3.9489928902592709E-3</v>
      </c>
      <c r="T16" s="10">
        <f t="shared" ref="T16" si="15">T15/T14</f>
        <v>-7.9135356242353173E-3</v>
      </c>
      <c r="U16" s="10">
        <f t="shared" ref="U16" si="16">U15/U14</f>
        <v>0</v>
      </c>
      <c r="V16" s="10">
        <f t="shared" ref="V16" si="17">V15/V14</f>
        <v>-7.5817831924891514</v>
      </c>
      <c r="W16" s="10">
        <f t="shared" ref="W16" si="18">W15/W14</f>
        <v>0.24348565925853199</v>
      </c>
      <c r="X16" s="10">
        <f t="shared" ref="X16" si="19">X15/X14</f>
        <v>1.1300404873212133</v>
      </c>
      <c r="Y16" s="10">
        <f t="shared" ref="Y16" si="20">Y15/Y14</f>
        <v>-4.4418658145067678</v>
      </c>
      <c r="Z16" s="10">
        <f t="shared" ref="Z16" si="21">Z15/Z14</f>
        <v>-3.7179132125454077</v>
      </c>
      <c r="AA16" s="10">
        <f t="shared" ref="AA16" si="22">AA15/AA14</f>
        <v>0.45237630658152661</v>
      </c>
      <c r="AB16" s="10">
        <f t="shared" ref="AB16" si="23">AB15/AB14</f>
        <v>-10.283665270088417</v>
      </c>
      <c r="AC16" s="10">
        <f t="shared" ref="AC16" si="24">AC15/AC14</f>
        <v>-18.889182058309945</v>
      </c>
      <c r="AD16" s="10">
        <f t="shared" ref="AD16" si="25">AD15/AD14</f>
        <v>0.23133896579640664</v>
      </c>
      <c r="AE16" s="10">
        <f t="shared" ref="AE16" si="26">AE15/AE14</f>
        <v>0.29032495117801532</v>
      </c>
    </row>
    <row r="17" spans="1:31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s="6" customFormat="1" x14ac:dyDescent="0.25">
      <c r="A18" s="6" t="s">
        <v>49</v>
      </c>
      <c r="B18" s="6">
        <v>73</v>
      </c>
      <c r="C18" s="6">
        <v>12.1846</v>
      </c>
      <c r="D18" s="9">
        <v>0.15932199999999999</v>
      </c>
      <c r="E18" s="6">
        <v>0.131492</v>
      </c>
      <c r="F18" s="6">
        <v>20.914000000000001</v>
      </c>
      <c r="G18" s="6">
        <v>9.5600000000000004E-2</v>
      </c>
      <c r="H18" s="6">
        <v>1.375</v>
      </c>
      <c r="I18" s="6">
        <v>0.63160000000000005</v>
      </c>
      <c r="J18" s="6">
        <v>0.191412</v>
      </c>
      <c r="K18" s="6">
        <v>-1.2999999999999999E-4</v>
      </c>
      <c r="L18" s="6">
        <v>0</v>
      </c>
      <c r="M18" s="6">
        <v>0</v>
      </c>
      <c r="N18" s="6">
        <v>90.004000000000005</v>
      </c>
      <c r="O18" s="6">
        <v>90</v>
      </c>
      <c r="P18" s="6">
        <v>4.0000000000000001E-3</v>
      </c>
      <c r="Q18" s="6">
        <v>90</v>
      </c>
      <c r="R18" s="6">
        <v>90.004000000000005</v>
      </c>
      <c r="S18" s="6">
        <v>1.997968</v>
      </c>
      <c r="T18" s="6">
        <v>-0.99796799999999997</v>
      </c>
      <c r="U18" s="6">
        <v>-1</v>
      </c>
      <c r="V18" s="6">
        <v>-52428128.649764001</v>
      </c>
      <c r="W18" s="6">
        <v>0.79289900000000002</v>
      </c>
      <c r="X18" s="6">
        <v>1.810047</v>
      </c>
      <c r="Y18" s="6">
        <v>-59434184.178300001</v>
      </c>
      <c r="Z18" s="6">
        <v>-7.5022204721551296E+16</v>
      </c>
      <c r="AA18" s="6">
        <v>27.293600000000001</v>
      </c>
      <c r="AB18" s="6">
        <v>1.1748000000000001</v>
      </c>
      <c r="AC18" s="6">
        <v>1.3508</v>
      </c>
      <c r="AD18" s="6">
        <v>2.1393</v>
      </c>
      <c r="AE18" s="6">
        <v>0.2762</v>
      </c>
    </row>
    <row r="19" spans="1:31" x14ac:dyDescent="0.25">
      <c r="A19" t="s">
        <v>52</v>
      </c>
      <c r="B19">
        <v>92</v>
      </c>
      <c r="C19">
        <v>15.5947</v>
      </c>
      <c r="D19" s="7">
        <v>0.13675399999999999</v>
      </c>
      <c r="E19">
        <v>0.132276</v>
      </c>
      <c r="F19">
        <v>12.558</v>
      </c>
      <c r="G19">
        <v>0.1593</v>
      </c>
      <c r="H19">
        <v>0.8306</v>
      </c>
      <c r="I19">
        <v>1.0447</v>
      </c>
      <c r="J19">
        <v>9.7394999999999995E-2</v>
      </c>
      <c r="K19">
        <v>3.9999999999999998E-6</v>
      </c>
      <c r="L19">
        <v>0</v>
      </c>
      <c r="M19">
        <v>0</v>
      </c>
      <c r="N19">
        <v>-89.188000000000002</v>
      </c>
      <c r="O19">
        <v>90</v>
      </c>
      <c r="P19">
        <v>0.81200000000000006</v>
      </c>
      <c r="Q19">
        <v>90</v>
      </c>
      <c r="R19">
        <v>90.811999999999998</v>
      </c>
      <c r="S19">
        <v>1.99986</v>
      </c>
      <c r="T19">
        <v>-0.99986200000000003</v>
      </c>
      <c r="U19">
        <v>-0.99999800000000005</v>
      </c>
      <c r="V19">
        <v>-1545438.7667650001</v>
      </c>
      <c r="W19">
        <v>0.90070300000000003</v>
      </c>
      <c r="X19">
        <v>0.92710199999999998</v>
      </c>
      <c r="Y19">
        <v>50115354960.104698</v>
      </c>
      <c r="Z19">
        <v>-251784094377244</v>
      </c>
      <c r="AA19">
        <v>105.4204</v>
      </c>
      <c r="AB19">
        <v>0.34489999999999998</v>
      </c>
      <c r="AC19">
        <v>-1.0928</v>
      </c>
      <c r="AD19">
        <v>1.2884</v>
      </c>
      <c r="AE19">
        <v>0.45760000000000001</v>
      </c>
    </row>
    <row r="20" spans="1:31" x14ac:dyDescent="0.25">
      <c r="A20" t="s">
        <v>53</v>
      </c>
      <c r="B20">
        <v>64</v>
      </c>
      <c r="C20">
        <v>5.0042</v>
      </c>
      <c r="D20" s="7">
        <v>0.10288799999999999</v>
      </c>
      <c r="E20">
        <v>9.3254000000000004E-2</v>
      </c>
      <c r="F20">
        <v>18.274999999999999</v>
      </c>
      <c r="G20">
        <v>0.1094</v>
      </c>
      <c r="H20">
        <v>0.85209999999999997</v>
      </c>
      <c r="I20">
        <v>1.0641</v>
      </c>
      <c r="J20">
        <v>0.23383399999999999</v>
      </c>
      <c r="K20">
        <v>-3.6000000000000001E-5</v>
      </c>
      <c r="L20">
        <v>0</v>
      </c>
      <c r="M20">
        <v>0</v>
      </c>
      <c r="N20">
        <v>89.995999999999995</v>
      </c>
      <c r="O20">
        <v>90</v>
      </c>
      <c r="P20">
        <v>-4.0000000000000001E-3</v>
      </c>
      <c r="Q20">
        <v>90</v>
      </c>
      <c r="R20">
        <v>89.995999999999995</v>
      </c>
      <c r="S20">
        <v>1.999538</v>
      </c>
      <c r="T20">
        <v>-0.99953800000000004</v>
      </c>
      <c r="U20">
        <v>-1</v>
      </c>
      <c r="V20">
        <v>51916575.404905997</v>
      </c>
      <c r="W20">
        <v>0.88638399999999995</v>
      </c>
      <c r="X20">
        <v>5.562811</v>
      </c>
      <c r="Y20">
        <v>-770935415.98710001</v>
      </c>
      <c r="Z20">
        <v>4.92942753305572E+16</v>
      </c>
      <c r="AA20">
        <v>18.288799999999998</v>
      </c>
      <c r="AB20">
        <v>-0.64570000000000005</v>
      </c>
      <c r="AC20">
        <v>-0.50919999999999999</v>
      </c>
      <c r="AD20">
        <v>1.5743</v>
      </c>
      <c r="AE20">
        <v>0.4163</v>
      </c>
    </row>
    <row r="21" spans="1:31" x14ac:dyDescent="0.25">
      <c r="A21" t="s">
        <v>54</v>
      </c>
      <c r="B21">
        <v>91</v>
      </c>
      <c r="C21">
        <v>21.724499999999999</v>
      </c>
      <c r="D21" s="7">
        <v>0.21179100000000001</v>
      </c>
      <c r="E21">
        <v>0.18426899999999999</v>
      </c>
      <c r="F21">
        <v>18.826000000000001</v>
      </c>
      <c r="G21">
        <v>0.1062</v>
      </c>
      <c r="H21">
        <v>1.7345999999999999</v>
      </c>
      <c r="I21">
        <v>0.4703</v>
      </c>
      <c r="J21">
        <v>0.206953</v>
      </c>
      <c r="K21">
        <v>4.6E-5</v>
      </c>
      <c r="L21">
        <v>0</v>
      </c>
      <c r="M21">
        <v>0</v>
      </c>
      <c r="N21">
        <v>-89.986999999999995</v>
      </c>
      <c r="O21">
        <v>90</v>
      </c>
      <c r="P21">
        <v>1.2999999999999999E-2</v>
      </c>
      <c r="Q21">
        <v>90</v>
      </c>
      <c r="R21">
        <v>90.013000000000005</v>
      </c>
      <c r="S21">
        <v>1.9993300000000001</v>
      </c>
      <c r="T21">
        <v>-0.99933099999999997</v>
      </c>
      <c r="U21">
        <v>-1</v>
      </c>
      <c r="V21">
        <v>-26127510.614337999</v>
      </c>
      <c r="W21">
        <v>0.905667</v>
      </c>
      <c r="X21">
        <v>0.67782699999999996</v>
      </c>
      <c r="Y21">
        <v>468673516.65170002</v>
      </c>
      <c r="Z21">
        <v>-1.5938677174733E+16</v>
      </c>
      <c r="AA21">
        <v>23.348400000000002</v>
      </c>
      <c r="AB21">
        <v>-0.2732</v>
      </c>
      <c r="AC21">
        <v>-1.2773000000000001</v>
      </c>
      <c r="AD21">
        <v>2.2797999999999998</v>
      </c>
      <c r="AE21">
        <v>0.22620000000000001</v>
      </c>
    </row>
    <row r="22" spans="1:31" x14ac:dyDescent="0.25">
      <c r="A22" t="s">
        <v>55</v>
      </c>
      <c r="B22">
        <v>81</v>
      </c>
      <c r="C22">
        <v>9.5175999999999998</v>
      </c>
      <c r="D22" s="7">
        <v>9.1941999999999996E-2</v>
      </c>
      <c r="E22">
        <v>7.4902999999999997E-2</v>
      </c>
      <c r="F22">
        <v>17.66</v>
      </c>
      <c r="G22">
        <v>0.1132</v>
      </c>
      <c r="H22">
        <v>0.66139999999999999</v>
      </c>
      <c r="I22">
        <v>1.3987000000000001</v>
      </c>
      <c r="J22">
        <v>0.22470499999999999</v>
      </c>
      <c r="K22">
        <v>5.1999999999999997E-5</v>
      </c>
      <c r="L22">
        <v>0</v>
      </c>
      <c r="M22">
        <v>0</v>
      </c>
      <c r="N22">
        <v>-89.995999999999995</v>
      </c>
      <c r="O22">
        <v>90</v>
      </c>
      <c r="P22">
        <v>4.0000000000000001E-3</v>
      </c>
      <c r="Q22">
        <v>90</v>
      </c>
      <c r="R22">
        <v>90.004000000000005</v>
      </c>
      <c r="S22">
        <v>1.9993069999999999</v>
      </c>
      <c r="T22">
        <v>-0.99930699999999995</v>
      </c>
      <c r="U22">
        <v>-1</v>
      </c>
      <c r="V22">
        <v>-56442599.473186001</v>
      </c>
      <c r="W22">
        <v>0.65276199999999995</v>
      </c>
      <c r="X22">
        <v>7.1341570000000001</v>
      </c>
      <c r="Y22">
        <v>370948455.99129999</v>
      </c>
      <c r="Z22">
        <v>-6.3093846021330096E+16</v>
      </c>
      <c r="AA22">
        <v>19.8049</v>
      </c>
      <c r="AB22">
        <v>-0.19819999999999999</v>
      </c>
      <c r="AC22">
        <v>-0.95489999999999997</v>
      </c>
      <c r="AD22">
        <v>1.3633999999999999</v>
      </c>
      <c r="AE22">
        <v>0.50690000000000002</v>
      </c>
    </row>
    <row r="23" spans="1:31" s="25" customFormat="1" x14ac:dyDescent="0.25">
      <c r="A23" s="25" t="s">
        <v>57</v>
      </c>
      <c r="B23" s="25">
        <v>76</v>
      </c>
      <c r="C23" s="25">
        <v>3.7134</v>
      </c>
      <c r="D23" s="26">
        <v>3.9349000000000002E-2</v>
      </c>
      <c r="E23" s="25">
        <v>3.4089000000000001E-2</v>
      </c>
      <c r="F23" s="25">
        <v>21.853000000000002</v>
      </c>
      <c r="G23" s="25">
        <v>9.1499999999999998E-2</v>
      </c>
      <c r="H23" s="25">
        <v>0.3725</v>
      </c>
      <c r="I23" s="25">
        <v>2.5933000000000002</v>
      </c>
      <c r="J23" s="25">
        <v>0.184531</v>
      </c>
      <c r="K23" s="25">
        <v>-3.6999999999999998E-5</v>
      </c>
      <c r="L23" s="25">
        <v>0</v>
      </c>
      <c r="M23" s="25">
        <v>0</v>
      </c>
      <c r="N23" s="25">
        <v>-89.994</v>
      </c>
      <c r="O23" s="25">
        <v>90</v>
      </c>
      <c r="P23" s="25">
        <v>6.0000000000000001E-3</v>
      </c>
      <c r="Q23" s="25">
        <v>90</v>
      </c>
      <c r="R23" s="25">
        <v>90.006</v>
      </c>
      <c r="S23" s="25">
        <v>1.999398</v>
      </c>
      <c r="T23" s="25">
        <v>-0.99939800000000001</v>
      </c>
      <c r="U23" s="25">
        <v>-1</v>
      </c>
      <c r="V23" s="25">
        <v>41942562.563203998</v>
      </c>
      <c r="W23" s="25">
        <v>0.44164799999999999</v>
      </c>
      <c r="X23" s="25">
        <v>14.957428999999999</v>
      </c>
      <c r="Y23" s="25">
        <v>-728193485.39779997</v>
      </c>
      <c r="Z23" s="25">
        <v>5.1662205595566E+16</v>
      </c>
      <c r="AA23" s="25">
        <v>29.3672</v>
      </c>
      <c r="AB23" s="25">
        <v>-5.8999999999999999E-3</v>
      </c>
      <c r="AC23" s="25">
        <v>-0.93710000000000004</v>
      </c>
      <c r="AD23" s="25">
        <v>1.1382000000000001</v>
      </c>
      <c r="AE23" s="25">
        <v>0.6956</v>
      </c>
    </row>
    <row r="24" spans="1:31" x14ac:dyDescent="0.25">
      <c r="A24" t="s">
        <v>58</v>
      </c>
      <c r="B24">
        <v>71</v>
      </c>
      <c r="C24">
        <v>21.006499999999999</v>
      </c>
      <c r="D24" s="7">
        <v>0.227996</v>
      </c>
      <c r="E24">
        <v>0.246503</v>
      </c>
      <c r="F24">
        <v>11.028</v>
      </c>
      <c r="G24">
        <v>0.18140000000000001</v>
      </c>
      <c r="H24">
        <v>1.3593</v>
      </c>
      <c r="I24">
        <v>0.55430000000000001</v>
      </c>
      <c r="J24">
        <v>0.36281200000000002</v>
      </c>
      <c r="K24">
        <v>1.124E-3</v>
      </c>
      <c r="L24">
        <v>0</v>
      </c>
      <c r="M24">
        <v>0</v>
      </c>
      <c r="N24">
        <v>90.001999999999995</v>
      </c>
      <c r="O24">
        <v>90</v>
      </c>
      <c r="P24">
        <v>2E-3</v>
      </c>
      <c r="Q24">
        <v>90</v>
      </c>
      <c r="R24">
        <v>90.001999999999995</v>
      </c>
      <c r="S24">
        <v>1.990734</v>
      </c>
      <c r="T24">
        <v>-0.990734</v>
      </c>
      <c r="U24">
        <v>-1</v>
      </c>
      <c r="V24">
        <v>47065328.655265003</v>
      </c>
      <c r="W24">
        <v>0.31928699999999999</v>
      </c>
      <c r="X24">
        <v>0.405912</v>
      </c>
      <c r="Y24">
        <v>791424.05249999999</v>
      </c>
      <c r="Z24">
        <v>1.68282418538333E+16</v>
      </c>
      <c r="AA24">
        <v>7.5968999999999998</v>
      </c>
      <c r="AB24">
        <v>0.22559999999999999</v>
      </c>
      <c r="AC24">
        <v>-0.21390000000000001</v>
      </c>
      <c r="AD24">
        <v>1.5446</v>
      </c>
      <c r="AE24">
        <v>0.28470000000000001</v>
      </c>
    </row>
    <row r="25" spans="1:31" x14ac:dyDescent="0.25">
      <c r="A25" t="s">
        <v>60</v>
      </c>
      <c r="B25">
        <v>87</v>
      </c>
      <c r="C25">
        <v>41.192500000000003</v>
      </c>
      <c r="D25" s="7">
        <v>0.28599000000000002</v>
      </c>
      <c r="E25">
        <v>0.26084499999999999</v>
      </c>
      <c r="F25">
        <v>12.611000000000001</v>
      </c>
      <c r="G25">
        <v>0.15859999999999999</v>
      </c>
      <c r="H25">
        <v>1.6447000000000001</v>
      </c>
      <c r="I25">
        <v>0.44940000000000002</v>
      </c>
      <c r="J25">
        <v>0.318438</v>
      </c>
      <c r="K25">
        <v>1.54E-4</v>
      </c>
      <c r="L25">
        <v>0</v>
      </c>
      <c r="M25">
        <v>0</v>
      </c>
      <c r="N25">
        <v>90.001000000000005</v>
      </c>
      <c r="O25">
        <v>90</v>
      </c>
      <c r="P25">
        <v>1E-3</v>
      </c>
      <c r="Q25">
        <v>90</v>
      </c>
      <c r="R25">
        <v>90.001000000000005</v>
      </c>
      <c r="S25">
        <v>1.99855</v>
      </c>
      <c r="T25">
        <v>-0.99855000000000005</v>
      </c>
      <c r="U25">
        <v>-1</v>
      </c>
      <c r="V25">
        <v>23913322.014752001</v>
      </c>
      <c r="W25">
        <v>0.67395400000000005</v>
      </c>
      <c r="X25">
        <v>0.233963</v>
      </c>
      <c r="Y25">
        <v>42170326.587899998</v>
      </c>
      <c r="Z25">
        <v>5639357418315510</v>
      </c>
      <c r="AA25">
        <v>9.8617000000000008</v>
      </c>
      <c r="AB25">
        <v>4.2500000000000003E-2</v>
      </c>
      <c r="AC25">
        <v>-0.64929999999999999</v>
      </c>
      <c r="AD25">
        <v>1.8169</v>
      </c>
      <c r="AE25">
        <v>0.23319999999999999</v>
      </c>
    </row>
    <row r="26" spans="1:31" x14ac:dyDescent="0.25">
      <c r="A26" t="s">
        <v>62</v>
      </c>
      <c r="B26">
        <v>88</v>
      </c>
      <c r="C26">
        <v>23.331800000000001</v>
      </c>
      <c r="D26" s="7">
        <v>0.178171</v>
      </c>
      <c r="E26">
        <v>0.14774499999999999</v>
      </c>
      <c r="F26">
        <v>19.483000000000001</v>
      </c>
      <c r="G26">
        <v>0.1027</v>
      </c>
      <c r="H26">
        <v>1.4393</v>
      </c>
      <c r="I26">
        <v>0.59209999999999996</v>
      </c>
      <c r="J26">
        <v>0.20536199999999999</v>
      </c>
      <c r="K26">
        <v>2.23E-4</v>
      </c>
      <c r="L26">
        <v>0</v>
      </c>
      <c r="M26">
        <v>0</v>
      </c>
      <c r="N26">
        <v>-89.995999999999995</v>
      </c>
      <c r="O26">
        <v>90</v>
      </c>
      <c r="P26">
        <v>4.0000000000000001E-3</v>
      </c>
      <c r="Q26">
        <v>90</v>
      </c>
      <c r="R26">
        <v>90.004000000000005</v>
      </c>
      <c r="S26">
        <v>1.996747</v>
      </c>
      <c r="T26">
        <v>-0.99674700000000005</v>
      </c>
      <c r="U26">
        <v>-1</v>
      </c>
      <c r="V26">
        <v>-40258144.035834</v>
      </c>
      <c r="W26">
        <v>0.55286299999999999</v>
      </c>
      <c r="X26">
        <v>0.647312</v>
      </c>
      <c r="Y26">
        <v>20125252.062199999</v>
      </c>
      <c r="Z26">
        <v>-3.8429915999432304E+16</v>
      </c>
      <c r="AA26">
        <v>23.7117</v>
      </c>
      <c r="AB26">
        <v>0.1056</v>
      </c>
      <c r="AC26">
        <v>-0.46160000000000001</v>
      </c>
      <c r="AD26">
        <v>2.1126</v>
      </c>
      <c r="AE26">
        <v>0.26800000000000002</v>
      </c>
    </row>
    <row r="27" spans="1:31" x14ac:dyDescent="0.25">
      <c r="A27" t="s">
        <v>63</v>
      </c>
      <c r="B27">
        <v>71</v>
      </c>
      <c r="C27">
        <v>8.8712999999999997</v>
      </c>
      <c r="D27" s="7">
        <v>0.12729399999999999</v>
      </c>
      <c r="E27">
        <v>0.104101</v>
      </c>
      <c r="F27">
        <v>14.18</v>
      </c>
      <c r="G27">
        <v>0.14099999999999999</v>
      </c>
      <c r="H27">
        <v>0.73809999999999998</v>
      </c>
      <c r="I27">
        <v>1.2138</v>
      </c>
      <c r="J27">
        <v>0.318693</v>
      </c>
      <c r="K27">
        <v>-3.6000000000000001E-5</v>
      </c>
      <c r="L27">
        <v>0</v>
      </c>
      <c r="M27">
        <v>0</v>
      </c>
      <c r="N27">
        <v>89.995000000000005</v>
      </c>
      <c r="O27">
        <v>90</v>
      </c>
      <c r="P27">
        <v>-5.0000000000000001E-3</v>
      </c>
      <c r="Q27">
        <v>90</v>
      </c>
      <c r="R27">
        <v>89.995000000000005</v>
      </c>
      <c r="S27">
        <v>1.999657</v>
      </c>
      <c r="T27">
        <v>-0.99965700000000002</v>
      </c>
      <c r="U27">
        <v>-1</v>
      </c>
      <c r="V27">
        <v>57298882.231928997</v>
      </c>
      <c r="W27">
        <v>0.91113900000000003</v>
      </c>
      <c r="X27">
        <v>3.3914249999999999</v>
      </c>
      <c r="Y27">
        <v>-751711186.79110003</v>
      </c>
      <c r="Z27">
        <v>3.23256316122052E+16</v>
      </c>
      <c r="AA27">
        <v>9.8459000000000003</v>
      </c>
      <c r="AB27">
        <v>-0.87119999999999997</v>
      </c>
      <c r="AC27">
        <v>-0.49919999999999998</v>
      </c>
      <c r="AD27">
        <v>1.2906</v>
      </c>
      <c r="AE27">
        <v>0.49270000000000003</v>
      </c>
    </row>
    <row r="28" spans="1:31" x14ac:dyDescent="0.25">
      <c r="A28" t="s">
        <v>64</v>
      </c>
      <c r="B28">
        <v>81</v>
      </c>
      <c r="C28">
        <v>6.9696999999999996</v>
      </c>
      <c r="D28" s="7">
        <v>5.1276000000000002E-2</v>
      </c>
      <c r="E28">
        <v>5.4851999999999998E-2</v>
      </c>
      <c r="F28">
        <v>18.574000000000002</v>
      </c>
      <c r="G28">
        <v>0.1077</v>
      </c>
      <c r="H28">
        <v>0.50939999999999996</v>
      </c>
      <c r="I28">
        <v>1.8553999999999999</v>
      </c>
      <c r="J28">
        <v>0.17993300000000001</v>
      </c>
      <c r="K28">
        <v>1.8E-5</v>
      </c>
      <c r="L28">
        <v>0</v>
      </c>
      <c r="M28">
        <v>0</v>
      </c>
      <c r="N28">
        <v>-89.957999999999998</v>
      </c>
      <c r="O28">
        <v>90</v>
      </c>
      <c r="P28">
        <v>4.2000000000000003E-2</v>
      </c>
      <c r="Q28">
        <v>90</v>
      </c>
      <c r="R28">
        <v>90.042000000000002</v>
      </c>
      <c r="S28">
        <v>1.9997</v>
      </c>
      <c r="T28">
        <v>-0.99970000000000003</v>
      </c>
      <c r="U28">
        <v>-1</v>
      </c>
      <c r="V28">
        <v>-15162359.414812</v>
      </c>
      <c r="W28">
        <v>0.86285599999999996</v>
      </c>
      <c r="X28">
        <v>5.2000070000000003</v>
      </c>
      <c r="Y28">
        <v>3086009959.1266999</v>
      </c>
      <c r="Z28">
        <v>-7100884575413240</v>
      </c>
      <c r="AA28">
        <v>30.8872</v>
      </c>
      <c r="AB28">
        <v>-0.3276</v>
      </c>
      <c r="AC28">
        <v>-0.62519999999999998</v>
      </c>
      <c r="AD28">
        <v>1.2272000000000001</v>
      </c>
      <c r="AE28">
        <v>0.59950000000000003</v>
      </c>
    </row>
    <row r="29" spans="1:31" x14ac:dyDescent="0.25">
      <c r="A29" t="s">
        <v>65</v>
      </c>
      <c r="B29">
        <v>66</v>
      </c>
      <c r="C29">
        <v>11.9483</v>
      </c>
      <c r="D29" s="7">
        <v>0.16159299999999999</v>
      </c>
      <c r="E29">
        <v>0.167238</v>
      </c>
      <c r="F29">
        <v>14.564</v>
      </c>
      <c r="G29">
        <v>0.13730000000000001</v>
      </c>
      <c r="H29">
        <v>1.2178</v>
      </c>
      <c r="I29">
        <v>0.68379999999999996</v>
      </c>
      <c r="J29">
        <v>0.28544399999999998</v>
      </c>
      <c r="K29">
        <v>-5.8E-5</v>
      </c>
      <c r="L29">
        <v>0</v>
      </c>
      <c r="M29">
        <v>0</v>
      </c>
      <c r="N29">
        <v>90</v>
      </c>
      <c r="O29">
        <v>90</v>
      </c>
      <c r="P29">
        <v>0</v>
      </c>
      <c r="Q29">
        <v>90</v>
      </c>
      <c r="R29">
        <v>90</v>
      </c>
      <c r="S29">
        <v>1.9993860000000001</v>
      </c>
      <c r="T29">
        <v>-0.999386</v>
      </c>
      <c r="U29">
        <v>-1</v>
      </c>
      <c r="V29">
        <v>75205768.078017995</v>
      </c>
      <c r="W29">
        <v>0.913018</v>
      </c>
      <c r="X29">
        <v>2.8591839999999999</v>
      </c>
      <c r="Y29">
        <v>-293128700.28500003</v>
      </c>
      <c r="Z29">
        <v>6.9416215160211696E+16</v>
      </c>
      <c r="AA29">
        <v>12.273199999999999</v>
      </c>
      <c r="AB29">
        <v>-1.1073999999999999</v>
      </c>
      <c r="AC29">
        <v>0.1018</v>
      </c>
      <c r="AD29">
        <v>1.6800999999999999</v>
      </c>
      <c r="AE29">
        <v>0.32050000000000001</v>
      </c>
    </row>
    <row r="30" spans="1:31" x14ac:dyDescent="0.25">
      <c r="A30" t="s">
        <v>66</v>
      </c>
      <c r="B30">
        <v>63</v>
      </c>
      <c r="C30">
        <v>10.427300000000001</v>
      </c>
      <c r="D30" s="7">
        <v>0.23405200000000001</v>
      </c>
      <c r="E30">
        <v>0.23893600000000001</v>
      </c>
      <c r="F30">
        <v>12.340999999999999</v>
      </c>
      <c r="G30">
        <v>0.16209999999999999</v>
      </c>
      <c r="H30">
        <v>1.4743999999999999</v>
      </c>
      <c r="I30">
        <v>0.51619999999999999</v>
      </c>
      <c r="J30">
        <v>0.326816</v>
      </c>
      <c r="K30">
        <v>-8.7999999999999998E-5</v>
      </c>
      <c r="L30">
        <v>0</v>
      </c>
      <c r="M30">
        <v>0</v>
      </c>
      <c r="N30">
        <v>90.003</v>
      </c>
      <c r="O30">
        <v>90</v>
      </c>
      <c r="P30">
        <v>3.0000000000000001E-3</v>
      </c>
      <c r="Q30">
        <v>90</v>
      </c>
      <c r="R30">
        <v>90.003</v>
      </c>
      <c r="S30">
        <v>1.9991890000000001</v>
      </c>
      <c r="T30">
        <v>-0.99918899999999999</v>
      </c>
      <c r="U30">
        <v>-1</v>
      </c>
      <c r="V30">
        <v>96824622.014535993</v>
      </c>
      <c r="W30">
        <v>0.82735800000000004</v>
      </c>
      <c r="X30">
        <v>2.3288720000000001</v>
      </c>
      <c r="Y30">
        <v>-127988287.16859999</v>
      </c>
      <c r="Z30">
        <v>8.7773973445541904E+16</v>
      </c>
      <c r="AA30">
        <v>9.3625000000000007</v>
      </c>
      <c r="AB30">
        <v>-1.7102999999999999</v>
      </c>
      <c r="AC30">
        <v>1.6571</v>
      </c>
      <c r="AD30">
        <v>1.7018</v>
      </c>
      <c r="AE30">
        <v>0.26350000000000001</v>
      </c>
    </row>
    <row r="31" spans="1:31" s="12" customFormat="1" x14ac:dyDescent="0.25">
      <c r="A31" s="12" t="s">
        <v>51</v>
      </c>
      <c r="B31" s="12">
        <v>92</v>
      </c>
      <c r="C31" s="12">
        <v>48.837600000000002</v>
      </c>
      <c r="D31" s="11">
        <v>0.265629</v>
      </c>
      <c r="E31" s="12">
        <v>0.25248900000000002</v>
      </c>
      <c r="F31" s="12">
        <v>12.653</v>
      </c>
      <c r="G31" s="12">
        <v>0.15809999999999999</v>
      </c>
      <c r="H31" s="12">
        <v>1.5973999999999999</v>
      </c>
      <c r="I31" s="12">
        <v>0.46800000000000003</v>
      </c>
      <c r="J31" s="12">
        <v>0.347028</v>
      </c>
      <c r="K31" s="12">
        <v>-3.6999999999999998E-5</v>
      </c>
      <c r="L31" s="12">
        <v>0</v>
      </c>
      <c r="M31" s="12">
        <v>0</v>
      </c>
      <c r="N31" s="12">
        <v>89.988</v>
      </c>
      <c r="O31" s="12">
        <v>90</v>
      </c>
      <c r="P31" s="12">
        <v>-1.2E-2</v>
      </c>
      <c r="Q31" s="12">
        <v>90</v>
      </c>
      <c r="R31" s="12">
        <v>89.988</v>
      </c>
      <c r="S31" s="12">
        <v>1.9996830000000001</v>
      </c>
      <c r="T31" s="12">
        <v>-0.99968299999999999</v>
      </c>
      <c r="U31" s="12">
        <v>-1</v>
      </c>
      <c r="V31" s="12">
        <v>32848885.402410001</v>
      </c>
      <c r="W31" s="12">
        <v>0.95324900000000001</v>
      </c>
      <c r="X31" s="12">
        <v>0.25302200000000002</v>
      </c>
      <c r="Y31" s="12">
        <v>-743572804.62020004</v>
      </c>
      <c r="Z31" s="12">
        <v>8960093661478180</v>
      </c>
      <c r="AA31" s="12">
        <v>8.3036999999999992</v>
      </c>
      <c r="AB31" s="12">
        <v>5.5199999999999999E-2</v>
      </c>
      <c r="AC31" s="12">
        <v>-1.0133000000000001</v>
      </c>
      <c r="AD31" s="12">
        <v>1.7935000000000001</v>
      </c>
      <c r="AE31" s="12">
        <v>0.2414</v>
      </c>
    </row>
    <row r="32" spans="1:31" x14ac:dyDescent="0.25">
      <c r="C32" s="5"/>
      <c r="D32" s="8">
        <f>AVERAGE(D18:D30)</f>
        <v>0.15449369230769233</v>
      </c>
      <c r="E32" s="5">
        <f t="shared" ref="E32:AE32" si="27">AVERAGE(E18:E30)</f>
        <v>0.14388484615384614</v>
      </c>
      <c r="F32" s="5">
        <f t="shared" si="27"/>
        <v>16.374384615384621</v>
      </c>
      <c r="G32" s="5">
        <f t="shared" si="27"/>
        <v>0.12815384615384615</v>
      </c>
      <c r="H32" s="5">
        <f t="shared" si="27"/>
        <v>1.0930153846153845</v>
      </c>
      <c r="I32" s="5">
        <f t="shared" si="27"/>
        <v>1.0052076923076922</v>
      </c>
      <c r="J32" s="5">
        <f t="shared" si="27"/>
        <v>0.24125600000000003</v>
      </c>
      <c r="K32" s="5">
        <f t="shared" si="27"/>
        <v>9.5076923076923081E-5</v>
      </c>
      <c r="L32" s="5">
        <f t="shared" si="27"/>
        <v>0</v>
      </c>
      <c r="M32" s="5">
        <f t="shared" si="27"/>
        <v>0</v>
      </c>
      <c r="N32" s="5">
        <f t="shared" si="27"/>
        <v>6.9909230769230781</v>
      </c>
      <c r="O32" s="5">
        <f t="shared" si="27"/>
        <v>90</v>
      </c>
      <c r="P32" s="5">
        <f t="shared" si="27"/>
        <v>6.7846153846153862E-2</v>
      </c>
      <c r="Q32" s="5">
        <f t="shared" si="27"/>
        <v>90</v>
      </c>
      <c r="R32" s="5">
        <f t="shared" si="27"/>
        <v>90.067846153846148</v>
      </c>
      <c r="S32" s="5">
        <f t="shared" si="27"/>
        <v>1.9984126153846153</v>
      </c>
      <c r="T32" s="5">
        <f t="shared" si="27"/>
        <v>-0.99841284615384618</v>
      </c>
      <c r="U32" s="5">
        <f t="shared" si="27"/>
        <v>-0.99999984615384618</v>
      </c>
      <c r="V32" s="5">
        <f t="shared" si="27"/>
        <v>15554067.692916228</v>
      </c>
      <c r="W32" s="5">
        <f t="shared" si="27"/>
        <v>0.7415798461538462</v>
      </c>
      <c r="X32" s="5">
        <f t="shared" si="27"/>
        <v>3.5489267692307687</v>
      </c>
      <c r="Y32" s="5">
        <f t="shared" si="27"/>
        <v>3951744818.0591617</v>
      </c>
      <c r="Z32" s="5">
        <f t="shared" si="27"/>
        <v>8700199063799510</v>
      </c>
      <c r="AA32" s="5">
        <f t="shared" si="27"/>
        <v>25.158646153846153</v>
      </c>
      <c r="AB32" s="5">
        <f t="shared" si="27"/>
        <v>-0.24970000000000001</v>
      </c>
      <c r="AC32" s="5">
        <f t="shared" si="27"/>
        <v>-0.31621538461538462</v>
      </c>
      <c r="AD32" s="5">
        <f t="shared" si="27"/>
        <v>1.627476923076923</v>
      </c>
      <c r="AE32" s="5">
        <f t="shared" si="27"/>
        <v>0.38776153846153844</v>
      </c>
    </row>
    <row r="33" spans="4:31" x14ac:dyDescent="0.25">
      <c r="D33" s="7">
        <f>STDEV(D18:D31)</f>
        <v>7.6436053555559366E-2</v>
      </c>
      <c r="E33">
        <f t="shared" ref="E33:AE33" si="28">STDEV(E18:E31)</f>
        <v>7.6240239243539148E-2</v>
      </c>
      <c r="F33">
        <f t="shared" si="28"/>
        <v>3.626111473408161</v>
      </c>
      <c r="G33">
        <f t="shared" si="28"/>
        <v>2.9733106755982282E-2</v>
      </c>
      <c r="H33">
        <f t="shared" si="28"/>
        <v>0.45425241325176841</v>
      </c>
      <c r="I33">
        <f t="shared" si="28"/>
        <v>0.63046110672103528</v>
      </c>
      <c r="J33">
        <f t="shared" si="28"/>
        <v>7.8124083712885956E-2</v>
      </c>
      <c r="K33">
        <f t="shared" si="28"/>
        <v>3.1288154729443963E-4</v>
      </c>
      <c r="L33">
        <f t="shared" si="28"/>
        <v>0</v>
      </c>
      <c r="M33">
        <f t="shared" si="28"/>
        <v>0</v>
      </c>
      <c r="N33">
        <f t="shared" si="28"/>
        <v>92.363575218496493</v>
      </c>
      <c r="O33">
        <f t="shared" si="28"/>
        <v>0</v>
      </c>
      <c r="P33">
        <f t="shared" si="28"/>
        <v>0.21617224512050473</v>
      </c>
      <c r="Q33">
        <f t="shared" si="28"/>
        <v>0</v>
      </c>
      <c r="R33">
        <f t="shared" si="28"/>
        <v>0.21617224512050368</v>
      </c>
      <c r="S33">
        <f t="shared" si="28"/>
        <v>2.3887651012167873E-3</v>
      </c>
      <c r="T33">
        <f t="shared" si="28"/>
        <v>2.3888791615214954E-3</v>
      </c>
      <c r="U33">
        <f t="shared" si="28"/>
        <v>5.3452248381054738E-7</v>
      </c>
      <c r="V33">
        <f t="shared" si="28"/>
        <v>48957102.857678577</v>
      </c>
      <c r="W33">
        <f t="shared" si="28"/>
        <v>0.19884737968350083</v>
      </c>
      <c r="X33">
        <f t="shared" si="28"/>
        <v>4.0124183901449877</v>
      </c>
      <c r="Y33">
        <f t="shared" si="28"/>
        <v>13418376541.00349</v>
      </c>
      <c r="Z33">
        <f t="shared" si="28"/>
        <v>4.7546193792249944E+16</v>
      </c>
      <c r="AA33">
        <f t="shared" si="28"/>
        <v>24.860387405087721</v>
      </c>
      <c r="AB33">
        <f t="shared" si="28"/>
        <v>0.70095503002751836</v>
      </c>
      <c r="AC33">
        <f t="shared" si="28"/>
        <v>0.87388610898876085</v>
      </c>
      <c r="AD33">
        <f t="shared" si="28"/>
        <v>0.36163171152461143</v>
      </c>
      <c r="AE33">
        <f t="shared" si="28"/>
        <v>0.15134121134954398</v>
      </c>
    </row>
    <row r="34" spans="4:31" x14ac:dyDescent="0.25">
      <c r="D34" s="10">
        <f>D33/D32</f>
        <v>0.49475193720742972</v>
      </c>
      <c r="E34" s="10">
        <f t="shared" ref="E34:AE34" si="29">E33/E32</f>
        <v>0.52986983189335113</v>
      </c>
      <c r="F34" s="10">
        <f t="shared" si="29"/>
        <v>0.2214502443042185</v>
      </c>
      <c r="G34" s="10">
        <f t="shared" si="29"/>
        <v>0.23201103711150642</v>
      </c>
      <c r="H34" s="10">
        <f t="shared" si="29"/>
        <v>0.41559562623321439</v>
      </c>
      <c r="I34" s="10">
        <f t="shared" si="29"/>
        <v>0.62719486882721975</v>
      </c>
      <c r="J34" s="10">
        <f t="shared" si="29"/>
        <v>0.32382234519715963</v>
      </c>
      <c r="K34" s="10">
        <f t="shared" si="29"/>
        <v>3.2908253356211286</v>
      </c>
      <c r="L34" s="10"/>
      <c r="M34" s="10"/>
      <c r="N34" s="10">
        <f t="shared" si="29"/>
        <v>13.211928410911447</v>
      </c>
      <c r="O34" s="10">
        <f t="shared" si="29"/>
        <v>0</v>
      </c>
      <c r="P34" s="10">
        <f t="shared" si="29"/>
        <v>3.1862122296673028</v>
      </c>
      <c r="Q34" s="10">
        <f t="shared" si="29"/>
        <v>0</v>
      </c>
      <c r="R34" s="10">
        <f t="shared" si="29"/>
        <v>2.4001045251071823E-3</v>
      </c>
      <c r="S34" s="10">
        <f t="shared" si="29"/>
        <v>1.1953312758471776E-3</v>
      </c>
      <c r="T34" s="10">
        <f t="shared" si="29"/>
        <v>-2.3926767075605026E-3</v>
      </c>
      <c r="U34" s="10">
        <f t="shared" si="29"/>
        <v>-5.3452256604478829E-7</v>
      </c>
      <c r="V34" s="10">
        <f t="shared" si="29"/>
        <v>3.1475433837783191</v>
      </c>
      <c r="W34" s="10">
        <f t="shared" si="29"/>
        <v>0.2681402153993388</v>
      </c>
      <c r="X34" s="10">
        <f t="shared" si="29"/>
        <v>1.1306005029274473</v>
      </c>
      <c r="Y34" s="10">
        <f t="shared" si="29"/>
        <v>3.3955574458357152</v>
      </c>
      <c r="Z34" s="10">
        <f t="shared" si="29"/>
        <v>5.4649547031727108</v>
      </c>
      <c r="AA34" s="10">
        <f t="shared" si="29"/>
        <v>0.98814488081216423</v>
      </c>
      <c r="AB34" s="10">
        <f t="shared" si="29"/>
        <v>-2.8071887466060006</v>
      </c>
      <c r="AC34" s="10">
        <f t="shared" si="29"/>
        <v>-2.7635787235705678</v>
      </c>
      <c r="AD34" s="10">
        <f t="shared" si="29"/>
        <v>0.22220389511938957</v>
      </c>
      <c r="AE34" s="10">
        <f t="shared" si="29"/>
        <v>0.39029454017022197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B1" zoomScale="73" zoomScaleNormal="73" workbookViewId="0">
      <selection activeCell="D9" sqref="D9"/>
    </sheetView>
  </sheetViews>
  <sheetFormatPr defaultColWidth="11.42578125" defaultRowHeight="15" x14ac:dyDescent="0.25"/>
  <cols>
    <col min="1" max="1" width="75.5703125" bestFit="1" customWidth="1"/>
    <col min="2" max="2" width="5.85546875" bestFit="1" customWidth="1"/>
    <col min="3" max="3" width="8.5703125" bestFit="1" customWidth="1"/>
    <col min="4" max="4" width="9.28515625" style="7" bestFit="1" customWidth="1"/>
    <col min="5" max="5" width="8.7109375" bestFit="1" customWidth="1"/>
    <col min="6" max="9" width="7.5703125" bestFit="1" customWidth="1"/>
    <col min="10" max="10" width="8.7109375" bestFit="1" customWidth="1"/>
    <col min="11" max="12" width="7.5703125" bestFit="1" customWidth="1"/>
  </cols>
  <sheetData>
    <row r="1" spans="1:12" x14ac:dyDescent="0.25">
      <c r="A1" t="s">
        <v>0</v>
      </c>
      <c r="B1" t="s">
        <v>19</v>
      </c>
      <c r="C1" t="s">
        <v>20</v>
      </c>
      <c r="D1" s="11" t="s">
        <v>21</v>
      </c>
      <c r="E1" t="s">
        <v>22</v>
      </c>
      <c r="F1" s="12" t="s">
        <v>23</v>
      </c>
      <c r="G1" s="12" t="s">
        <v>46</v>
      </c>
      <c r="H1" s="12" t="s">
        <v>47</v>
      </c>
      <c r="I1" s="12" t="s">
        <v>48</v>
      </c>
      <c r="J1" s="12" t="s">
        <v>24</v>
      </c>
      <c r="K1" s="6" t="s">
        <v>44</v>
      </c>
      <c r="L1" t="s">
        <v>45</v>
      </c>
    </row>
    <row r="2" spans="1:12" x14ac:dyDescent="0.25">
      <c r="A2" t="s">
        <v>11</v>
      </c>
      <c r="B2">
        <v>256</v>
      </c>
      <c r="C2">
        <v>399.91399999999999</v>
      </c>
      <c r="D2" s="7">
        <v>0.10655299999999999</v>
      </c>
      <c r="E2">
        <v>9.5950999999999995E-2</v>
      </c>
      <c r="F2">
        <v>15.036</v>
      </c>
      <c r="G2">
        <v>0.13300000000000001</v>
      </c>
      <c r="H2">
        <v>0.72140000000000004</v>
      </c>
      <c r="I2">
        <v>1.2532000000000001</v>
      </c>
      <c r="J2">
        <v>0.27543200000000001</v>
      </c>
      <c r="K2">
        <v>1.3139000000000001</v>
      </c>
      <c r="L2">
        <v>0.49509999999999998</v>
      </c>
    </row>
    <row r="3" spans="1:12" x14ac:dyDescent="0.25">
      <c r="A3" t="s">
        <v>12</v>
      </c>
      <c r="B3">
        <v>256</v>
      </c>
      <c r="C3">
        <v>808.08989999999994</v>
      </c>
      <c r="D3" s="8">
        <v>0.21402599999999999</v>
      </c>
      <c r="E3">
        <v>0.193885</v>
      </c>
      <c r="F3">
        <v>11.657</v>
      </c>
      <c r="G3">
        <v>0.1716</v>
      </c>
      <c r="H3">
        <v>1.1301000000000001</v>
      </c>
      <c r="I3">
        <v>0.71330000000000005</v>
      </c>
      <c r="J3">
        <v>0.344254</v>
      </c>
      <c r="K3">
        <v>1.448</v>
      </c>
      <c r="L3">
        <v>0.34749999999999998</v>
      </c>
    </row>
    <row r="4" spans="1:12" x14ac:dyDescent="0.25">
      <c r="A4" t="s">
        <v>17</v>
      </c>
      <c r="B4">
        <v>256</v>
      </c>
      <c r="C4">
        <v>580.47339999999997</v>
      </c>
      <c r="D4" s="7">
        <v>0.15643699999999999</v>
      </c>
      <c r="E4">
        <v>0.13927300000000001</v>
      </c>
      <c r="F4">
        <v>8.99</v>
      </c>
      <c r="G4">
        <v>0.2225</v>
      </c>
      <c r="H4">
        <v>0.62609999999999999</v>
      </c>
      <c r="I4">
        <v>1.3748</v>
      </c>
      <c r="J4">
        <v>0.44498300000000002</v>
      </c>
      <c r="K4">
        <v>0.94650000000000001</v>
      </c>
      <c r="L4">
        <v>0.61160000000000003</v>
      </c>
    </row>
    <row r="5" spans="1:12" x14ac:dyDescent="0.25">
      <c r="A5" t="s">
        <v>7</v>
      </c>
      <c r="B5">
        <v>256</v>
      </c>
      <c r="C5">
        <v>715.67610000000002</v>
      </c>
      <c r="D5" s="7">
        <v>0.194691</v>
      </c>
      <c r="E5">
        <v>0.171712</v>
      </c>
      <c r="F5">
        <v>12.483000000000001</v>
      </c>
      <c r="G5">
        <v>0.16020000000000001</v>
      </c>
      <c r="H5">
        <v>1.0717000000000001</v>
      </c>
      <c r="I5">
        <v>0.77290000000000003</v>
      </c>
      <c r="J5">
        <v>0.320405</v>
      </c>
      <c r="K5">
        <v>1.4592000000000001</v>
      </c>
      <c r="L5">
        <v>0.3649</v>
      </c>
    </row>
    <row r="6" spans="1:12" x14ac:dyDescent="0.25">
      <c r="A6" t="s">
        <v>9</v>
      </c>
      <c r="B6">
        <v>256</v>
      </c>
      <c r="C6">
        <v>497.38650000000001</v>
      </c>
      <c r="D6" s="7">
        <v>0.12567600000000001</v>
      </c>
      <c r="E6">
        <v>0.119338</v>
      </c>
      <c r="F6">
        <v>17.584</v>
      </c>
      <c r="G6">
        <v>0.1137</v>
      </c>
      <c r="H6">
        <v>1.0491999999999999</v>
      </c>
      <c r="I6">
        <v>0.83930000000000005</v>
      </c>
      <c r="J6">
        <v>0.22507199999999999</v>
      </c>
      <c r="K6">
        <v>1.7136</v>
      </c>
      <c r="L6">
        <v>0.35610000000000003</v>
      </c>
    </row>
    <row r="7" spans="1:12" x14ac:dyDescent="0.25">
      <c r="A7" t="s">
        <v>13</v>
      </c>
      <c r="B7">
        <v>256</v>
      </c>
      <c r="C7">
        <v>534.16049999999996</v>
      </c>
      <c r="D7" s="7">
        <v>0.13647100000000001</v>
      </c>
      <c r="E7">
        <v>0.128161</v>
      </c>
      <c r="F7">
        <v>11.087999999999999</v>
      </c>
      <c r="G7">
        <v>0.1804</v>
      </c>
      <c r="H7">
        <v>0.71050000000000002</v>
      </c>
      <c r="I7">
        <v>1.2270000000000001</v>
      </c>
      <c r="J7">
        <v>0.35956300000000002</v>
      </c>
      <c r="K7">
        <v>1.1197999999999999</v>
      </c>
      <c r="L7">
        <v>0.5323</v>
      </c>
    </row>
    <row r="8" spans="1:12" x14ac:dyDescent="0.25">
      <c r="A8" t="s">
        <v>8</v>
      </c>
      <c r="B8">
        <v>256</v>
      </c>
      <c r="C8">
        <v>505.73860000000002</v>
      </c>
      <c r="D8" s="7">
        <v>0.137818</v>
      </c>
      <c r="E8">
        <v>0.12134200000000001</v>
      </c>
      <c r="F8">
        <v>10.84</v>
      </c>
      <c r="G8">
        <v>0.1845</v>
      </c>
      <c r="H8">
        <v>0.65769999999999995</v>
      </c>
      <c r="I8">
        <v>1.3360000000000001</v>
      </c>
      <c r="J8">
        <v>0.39710299999999998</v>
      </c>
      <c r="K8">
        <v>1.0651999999999999</v>
      </c>
      <c r="L8">
        <v>0.56979999999999997</v>
      </c>
    </row>
    <row r="9" spans="1:12" x14ac:dyDescent="0.25">
      <c r="A9" t="s">
        <v>15</v>
      </c>
      <c r="B9">
        <v>256</v>
      </c>
      <c r="C9">
        <v>714.30370000000005</v>
      </c>
      <c r="D9" s="8">
        <v>0.17884900000000001</v>
      </c>
      <c r="E9">
        <v>0.17138300000000001</v>
      </c>
      <c r="F9">
        <v>14.336</v>
      </c>
      <c r="G9">
        <v>0.13950000000000001</v>
      </c>
      <c r="H9">
        <v>1.2284999999999999</v>
      </c>
      <c r="I9">
        <v>0.67449999999999999</v>
      </c>
      <c r="J9">
        <v>0.27700799999999998</v>
      </c>
      <c r="K9">
        <v>1.6741999999999999</v>
      </c>
      <c r="L9">
        <v>0.31830000000000003</v>
      </c>
    </row>
    <row r="10" spans="1:12" x14ac:dyDescent="0.25">
      <c r="A10" t="s">
        <v>16</v>
      </c>
      <c r="B10">
        <v>256</v>
      </c>
      <c r="C10">
        <v>616.39890000000003</v>
      </c>
      <c r="D10" s="7">
        <v>0.156053</v>
      </c>
      <c r="E10">
        <v>0.147892</v>
      </c>
      <c r="F10">
        <v>15.722</v>
      </c>
      <c r="G10">
        <v>0.12720000000000001</v>
      </c>
      <c r="H10">
        <v>1.1626000000000001</v>
      </c>
      <c r="I10">
        <v>0.7329</v>
      </c>
      <c r="J10">
        <v>0.254465</v>
      </c>
      <c r="K10">
        <v>1.7056</v>
      </c>
      <c r="L10">
        <v>0.33189999999999997</v>
      </c>
    </row>
    <row r="11" spans="1:12" x14ac:dyDescent="0.25">
      <c r="A11" t="s">
        <v>18</v>
      </c>
      <c r="B11">
        <v>256</v>
      </c>
      <c r="C11">
        <v>584.46349999999995</v>
      </c>
      <c r="D11" s="7">
        <v>0.15595899999999999</v>
      </c>
      <c r="E11">
        <v>0.14022999999999999</v>
      </c>
      <c r="F11">
        <v>12.442</v>
      </c>
      <c r="G11">
        <v>0.16070000000000001</v>
      </c>
      <c r="H11">
        <v>0.87239999999999995</v>
      </c>
      <c r="I11">
        <v>0.98560000000000003</v>
      </c>
      <c r="J11">
        <v>0.32159399999999999</v>
      </c>
      <c r="K11">
        <v>1.3143</v>
      </c>
      <c r="L11">
        <v>0.43940000000000001</v>
      </c>
    </row>
    <row r="12" spans="1:12" x14ac:dyDescent="0.25">
      <c r="A12" t="s">
        <v>10</v>
      </c>
      <c r="B12">
        <v>256</v>
      </c>
      <c r="C12">
        <v>590.1961</v>
      </c>
      <c r="D12" s="7">
        <v>0.15426899999999999</v>
      </c>
      <c r="E12">
        <v>0.14160600000000001</v>
      </c>
      <c r="F12">
        <v>16.155999999999999</v>
      </c>
      <c r="G12">
        <v>0.12379999999999999</v>
      </c>
      <c r="H12">
        <v>1.1438999999999999</v>
      </c>
      <c r="I12">
        <v>0.75039999999999996</v>
      </c>
      <c r="J12">
        <v>0.24593699999999999</v>
      </c>
      <c r="K12">
        <v>1.7150000000000001</v>
      </c>
      <c r="L12">
        <v>0.33550000000000002</v>
      </c>
    </row>
    <row r="13" spans="1:12" x14ac:dyDescent="0.25">
      <c r="A13" t="s">
        <v>14</v>
      </c>
      <c r="B13">
        <v>256</v>
      </c>
      <c r="C13">
        <v>547.95479999999998</v>
      </c>
      <c r="D13" s="7">
        <v>0.14726400000000001</v>
      </c>
      <c r="E13">
        <v>0.131471</v>
      </c>
      <c r="F13">
        <v>8.1189999999999998</v>
      </c>
      <c r="G13">
        <v>0.24629999999999999</v>
      </c>
      <c r="H13">
        <v>0.53369999999999995</v>
      </c>
      <c r="I13">
        <v>1.6273</v>
      </c>
      <c r="J13">
        <v>0.49377599999999999</v>
      </c>
      <c r="K13">
        <v>0.83050000000000002</v>
      </c>
      <c r="L13">
        <v>0.71150000000000002</v>
      </c>
    </row>
    <row r="15" spans="1:12" x14ac:dyDescent="0.25">
      <c r="C15" s="5">
        <f t="shared" ref="C15:L15" si="0">AVERAGE(C2:C13)</f>
        <v>591.22966666666673</v>
      </c>
      <c r="D15" s="8">
        <f t="shared" si="0"/>
        <v>0.15533883333333334</v>
      </c>
      <c r="E15" s="5">
        <f t="shared" si="0"/>
        <v>0.14185366666666666</v>
      </c>
      <c r="F15" s="5">
        <f t="shared" si="0"/>
        <v>12.871083333333333</v>
      </c>
      <c r="G15" s="5">
        <f t="shared" si="0"/>
        <v>0.16361666666666666</v>
      </c>
      <c r="H15" s="5">
        <f t="shared" si="0"/>
        <v>0.90898333333333337</v>
      </c>
      <c r="I15" s="5">
        <f t="shared" si="0"/>
        <v>1.0239333333333334</v>
      </c>
      <c r="J15" s="5">
        <f t="shared" si="0"/>
        <v>0.32996600000000004</v>
      </c>
      <c r="K15" s="5">
        <f t="shared" si="0"/>
        <v>1.3588166666666666</v>
      </c>
      <c r="L15" s="5">
        <f t="shared" si="0"/>
        <v>0.45115833333333333</v>
      </c>
    </row>
    <row r="16" spans="1:12" x14ac:dyDescent="0.25">
      <c r="C16">
        <f t="shared" ref="C16:L16" si="1">STDEV(C2:C13)</f>
        <v>111.31653503464162</v>
      </c>
      <c r="D16" s="7">
        <f t="shared" si="1"/>
        <v>2.9444660771856448E-2</v>
      </c>
      <c r="E16">
        <f t="shared" si="1"/>
        <v>2.6708200301280845E-2</v>
      </c>
      <c r="F16">
        <f t="shared" si="1"/>
        <v>2.9344558256045046</v>
      </c>
      <c r="G16">
        <f t="shared" si="1"/>
        <v>4.0483101599945545E-2</v>
      </c>
      <c r="H16">
        <f t="shared" si="1"/>
        <v>0.24800174425095317</v>
      </c>
      <c r="I16">
        <f t="shared" si="1"/>
        <v>0.32404234945825233</v>
      </c>
      <c r="J16">
        <f t="shared" si="1"/>
        <v>8.2767015616125691E-2</v>
      </c>
      <c r="K16">
        <f t="shared" si="1"/>
        <v>0.31434724237358724</v>
      </c>
      <c r="L16">
        <f t="shared" si="1"/>
        <v>0.13098252109855477</v>
      </c>
    </row>
    <row r="17" spans="1:12" x14ac:dyDescent="0.25">
      <c r="C17" s="10">
        <f>C16/C15</f>
        <v>0.1882796843775458</v>
      </c>
      <c r="D17" s="10">
        <f>D16/D15</f>
        <v>0.18955119038825735</v>
      </c>
      <c r="E17" s="10">
        <f t="shared" ref="E17:J17" si="2">E16/E15</f>
        <v>0.18827994318991295</v>
      </c>
      <c r="F17" s="10">
        <f t="shared" si="2"/>
        <v>0.22798825472638315</v>
      </c>
      <c r="G17" s="10">
        <f t="shared" si="2"/>
        <v>0.24742651482089567</v>
      </c>
      <c r="H17" s="10">
        <f t="shared" si="2"/>
        <v>0.27283420405686187</v>
      </c>
      <c r="I17" s="10">
        <f t="shared" si="2"/>
        <v>0.31646821029193206</v>
      </c>
      <c r="J17" s="10">
        <f t="shared" si="2"/>
        <v>0.25083498183487291</v>
      </c>
      <c r="K17" s="10">
        <f t="shared" ref="K17:L17" si="3">K16/K15</f>
        <v>0.23133896579640664</v>
      </c>
      <c r="L17" s="10">
        <f t="shared" si="3"/>
        <v>0.29032495117801532</v>
      </c>
    </row>
    <row r="18" spans="1:12" s="6" customFormat="1" x14ac:dyDescent="0.25">
      <c r="A18"/>
      <c r="B18"/>
      <c r="C18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6" t="s">
        <v>49</v>
      </c>
      <c r="B19" s="6">
        <v>73</v>
      </c>
      <c r="C19" s="6">
        <v>12.1846</v>
      </c>
      <c r="D19" s="9">
        <v>0.15932199999999999</v>
      </c>
      <c r="E19" s="6">
        <v>0.131492</v>
      </c>
      <c r="F19" s="6">
        <v>20.914000000000001</v>
      </c>
      <c r="G19" s="6">
        <v>9.5600000000000004E-2</v>
      </c>
      <c r="H19" s="6">
        <v>1.375</v>
      </c>
      <c r="I19" s="6">
        <v>0.63160000000000005</v>
      </c>
      <c r="J19" s="6">
        <v>0.191412</v>
      </c>
      <c r="K19" s="6">
        <v>2.1393</v>
      </c>
      <c r="L19" s="6">
        <v>0.2762</v>
      </c>
    </row>
    <row r="20" spans="1:12" x14ac:dyDescent="0.25">
      <c r="A20" t="s">
        <v>52</v>
      </c>
      <c r="B20">
        <v>92</v>
      </c>
      <c r="C20">
        <v>15.5947</v>
      </c>
      <c r="D20" s="7">
        <v>0.13675399999999999</v>
      </c>
      <c r="E20">
        <v>0.132276</v>
      </c>
      <c r="F20">
        <v>12.558</v>
      </c>
      <c r="G20">
        <v>0.1593</v>
      </c>
      <c r="H20">
        <v>0.8306</v>
      </c>
      <c r="I20">
        <v>1.0447</v>
      </c>
      <c r="J20">
        <v>9.7394999999999995E-2</v>
      </c>
      <c r="K20">
        <v>1.2884</v>
      </c>
      <c r="L20">
        <v>0.45760000000000001</v>
      </c>
    </row>
    <row r="21" spans="1:12" x14ac:dyDescent="0.25">
      <c r="A21" t="s">
        <v>53</v>
      </c>
      <c r="B21">
        <v>64</v>
      </c>
      <c r="C21">
        <v>5.0042</v>
      </c>
      <c r="D21" s="7">
        <v>0.10288799999999999</v>
      </c>
      <c r="E21">
        <v>9.3254000000000004E-2</v>
      </c>
      <c r="F21">
        <v>18.274999999999999</v>
      </c>
      <c r="G21">
        <v>0.1094</v>
      </c>
      <c r="H21">
        <v>0.85209999999999997</v>
      </c>
      <c r="I21">
        <v>1.0641</v>
      </c>
      <c r="J21">
        <v>0.23383399999999999</v>
      </c>
      <c r="K21">
        <v>1.5743</v>
      </c>
      <c r="L21">
        <v>0.4163</v>
      </c>
    </row>
    <row r="22" spans="1:12" x14ac:dyDescent="0.25">
      <c r="A22" t="s">
        <v>54</v>
      </c>
      <c r="B22">
        <v>91</v>
      </c>
      <c r="C22">
        <v>21.724499999999999</v>
      </c>
      <c r="D22" s="7">
        <v>0.21179100000000001</v>
      </c>
      <c r="E22">
        <v>0.18426899999999999</v>
      </c>
      <c r="F22">
        <v>18.826000000000001</v>
      </c>
      <c r="G22">
        <v>0.1062</v>
      </c>
      <c r="H22">
        <v>1.7345999999999999</v>
      </c>
      <c r="I22">
        <v>0.4703</v>
      </c>
      <c r="J22">
        <v>0.206953</v>
      </c>
      <c r="K22">
        <v>2.2797999999999998</v>
      </c>
      <c r="L22">
        <v>0.22620000000000001</v>
      </c>
    </row>
    <row r="23" spans="1:12" x14ac:dyDescent="0.25">
      <c r="A23" t="s">
        <v>55</v>
      </c>
      <c r="B23">
        <v>81</v>
      </c>
      <c r="C23">
        <v>9.5175999999999998</v>
      </c>
      <c r="D23" s="7">
        <v>9.1941999999999996E-2</v>
      </c>
      <c r="E23">
        <v>7.4902999999999997E-2</v>
      </c>
      <c r="F23">
        <v>17.66</v>
      </c>
      <c r="G23">
        <v>0.1132</v>
      </c>
      <c r="H23">
        <v>0.66139999999999999</v>
      </c>
      <c r="I23">
        <v>1.3987000000000001</v>
      </c>
      <c r="J23">
        <v>0.22470499999999999</v>
      </c>
      <c r="K23">
        <v>1.3633999999999999</v>
      </c>
      <c r="L23">
        <v>0.50690000000000002</v>
      </c>
    </row>
    <row r="24" spans="1:12" x14ac:dyDescent="0.25">
      <c r="A24" t="s">
        <v>57</v>
      </c>
      <c r="B24">
        <v>76</v>
      </c>
      <c r="C24">
        <v>3.7134</v>
      </c>
      <c r="D24" s="7">
        <v>3.9349000000000002E-2</v>
      </c>
      <c r="E24">
        <v>3.4089000000000001E-2</v>
      </c>
      <c r="F24">
        <v>21.853000000000002</v>
      </c>
      <c r="G24">
        <v>9.1499999999999998E-2</v>
      </c>
      <c r="H24">
        <v>0.3725</v>
      </c>
      <c r="I24">
        <v>2.5933000000000002</v>
      </c>
      <c r="J24">
        <v>0.184531</v>
      </c>
      <c r="K24">
        <v>1.1382000000000001</v>
      </c>
      <c r="L24">
        <v>0.6956</v>
      </c>
    </row>
    <row r="25" spans="1:12" x14ac:dyDescent="0.25">
      <c r="A25" t="s">
        <v>58</v>
      </c>
      <c r="B25">
        <v>71</v>
      </c>
      <c r="C25">
        <v>21.006499999999999</v>
      </c>
      <c r="D25" s="7">
        <v>0.227996</v>
      </c>
      <c r="E25">
        <v>0.246503</v>
      </c>
      <c r="F25">
        <v>11.028</v>
      </c>
      <c r="G25">
        <v>0.18140000000000001</v>
      </c>
      <c r="H25">
        <v>1.3593</v>
      </c>
      <c r="I25">
        <v>0.55430000000000001</v>
      </c>
      <c r="J25">
        <v>0.36281200000000002</v>
      </c>
      <c r="K25">
        <v>1.5446</v>
      </c>
      <c r="L25">
        <v>0.28470000000000001</v>
      </c>
    </row>
    <row r="26" spans="1:12" x14ac:dyDescent="0.25">
      <c r="A26" t="s">
        <v>60</v>
      </c>
      <c r="B26">
        <v>87</v>
      </c>
      <c r="C26">
        <v>41.192500000000003</v>
      </c>
      <c r="D26" s="7">
        <v>0.28599000000000002</v>
      </c>
      <c r="E26">
        <v>0.26084499999999999</v>
      </c>
      <c r="F26">
        <v>12.611000000000001</v>
      </c>
      <c r="G26">
        <v>0.15859999999999999</v>
      </c>
      <c r="H26">
        <v>1.6447000000000001</v>
      </c>
      <c r="I26">
        <v>0.44940000000000002</v>
      </c>
      <c r="J26">
        <v>0.318438</v>
      </c>
      <c r="K26">
        <v>1.8169</v>
      </c>
      <c r="L26">
        <v>0.23319999999999999</v>
      </c>
    </row>
    <row r="27" spans="1:12" x14ac:dyDescent="0.25">
      <c r="A27" t="s">
        <v>62</v>
      </c>
      <c r="B27">
        <v>88</v>
      </c>
      <c r="C27">
        <v>23.331800000000001</v>
      </c>
      <c r="D27" s="7">
        <v>0.178171</v>
      </c>
      <c r="E27">
        <v>0.14774499999999999</v>
      </c>
      <c r="F27">
        <v>19.483000000000001</v>
      </c>
      <c r="G27">
        <v>0.1027</v>
      </c>
      <c r="H27">
        <v>1.4393</v>
      </c>
      <c r="I27">
        <v>0.59209999999999996</v>
      </c>
      <c r="J27">
        <v>0.20536199999999999</v>
      </c>
      <c r="K27">
        <v>2.1126</v>
      </c>
      <c r="L27">
        <v>0.26800000000000002</v>
      </c>
    </row>
    <row r="28" spans="1:12" x14ac:dyDescent="0.25">
      <c r="A28" t="s">
        <v>63</v>
      </c>
      <c r="B28">
        <v>71</v>
      </c>
      <c r="C28">
        <v>8.8712999999999997</v>
      </c>
      <c r="D28" s="7">
        <v>0.12729399999999999</v>
      </c>
      <c r="E28">
        <v>0.104101</v>
      </c>
      <c r="F28">
        <v>14.18</v>
      </c>
      <c r="G28">
        <v>0.14099999999999999</v>
      </c>
      <c r="H28">
        <v>0.73809999999999998</v>
      </c>
      <c r="I28">
        <v>1.2138</v>
      </c>
      <c r="J28">
        <v>0.318693</v>
      </c>
      <c r="K28">
        <v>1.2906</v>
      </c>
      <c r="L28">
        <v>0.49270000000000003</v>
      </c>
    </row>
    <row r="29" spans="1:12" x14ac:dyDescent="0.25">
      <c r="A29" t="s">
        <v>64</v>
      </c>
      <c r="B29">
        <v>81</v>
      </c>
      <c r="C29">
        <v>6.9696999999999996</v>
      </c>
      <c r="D29" s="7">
        <v>5.1276000000000002E-2</v>
      </c>
      <c r="E29">
        <v>5.4851999999999998E-2</v>
      </c>
      <c r="F29">
        <v>18.574000000000002</v>
      </c>
      <c r="G29">
        <v>0.1077</v>
      </c>
      <c r="H29">
        <v>0.50939999999999996</v>
      </c>
      <c r="I29">
        <v>1.8553999999999999</v>
      </c>
      <c r="J29">
        <v>0.17993300000000001</v>
      </c>
      <c r="K29">
        <v>1.2272000000000001</v>
      </c>
      <c r="L29">
        <v>0.59950000000000003</v>
      </c>
    </row>
    <row r="30" spans="1:12" x14ac:dyDescent="0.25">
      <c r="A30" t="s">
        <v>65</v>
      </c>
      <c r="B30">
        <v>66</v>
      </c>
      <c r="C30">
        <v>11.9483</v>
      </c>
      <c r="D30" s="7">
        <v>0.16159299999999999</v>
      </c>
      <c r="E30">
        <v>0.167238</v>
      </c>
      <c r="F30">
        <v>14.564</v>
      </c>
      <c r="G30">
        <v>0.13730000000000001</v>
      </c>
      <c r="H30">
        <v>1.2178</v>
      </c>
      <c r="I30">
        <v>0.68379999999999996</v>
      </c>
      <c r="J30">
        <v>0.28544399999999998</v>
      </c>
      <c r="K30">
        <v>1.6800999999999999</v>
      </c>
      <c r="L30">
        <v>0.32050000000000001</v>
      </c>
    </row>
    <row r="31" spans="1:12" x14ac:dyDescent="0.25">
      <c r="A31" t="s">
        <v>66</v>
      </c>
      <c r="B31">
        <v>63</v>
      </c>
      <c r="C31">
        <v>10.427300000000001</v>
      </c>
      <c r="D31" s="7">
        <v>0.23405200000000001</v>
      </c>
      <c r="E31">
        <v>0.23893600000000001</v>
      </c>
      <c r="F31">
        <v>12.340999999999999</v>
      </c>
      <c r="G31">
        <v>0.16209999999999999</v>
      </c>
      <c r="H31">
        <v>1.4743999999999999</v>
      </c>
      <c r="I31">
        <v>0.51619999999999999</v>
      </c>
      <c r="J31">
        <v>0.326816</v>
      </c>
      <c r="K31">
        <v>1.7018</v>
      </c>
      <c r="L31">
        <v>0.26350000000000001</v>
      </c>
    </row>
    <row r="32" spans="1:12" x14ac:dyDescent="0.25">
      <c r="A32" t="s">
        <v>51</v>
      </c>
      <c r="B32">
        <v>92</v>
      </c>
      <c r="C32">
        <v>48.837600000000002</v>
      </c>
      <c r="D32" s="7">
        <v>0.265629</v>
      </c>
      <c r="E32">
        <v>0.25248900000000002</v>
      </c>
      <c r="F32">
        <v>12.653</v>
      </c>
      <c r="G32">
        <v>0.15809999999999999</v>
      </c>
      <c r="H32">
        <v>1.5973999999999999</v>
      </c>
      <c r="I32">
        <v>0.46800000000000003</v>
      </c>
      <c r="J32">
        <v>0.347028</v>
      </c>
      <c r="K32">
        <v>1.7935000000000001</v>
      </c>
      <c r="L32">
        <v>0.2414</v>
      </c>
    </row>
    <row r="33" spans="3:12" x14ac:dyDescent="0.25">
      <c r="C33" s="8">
        <f>AVERAGE(C19:C31)</f>
        <v>14.729723076923078</v>
      </c>
      <c r="D33" s="8">
        <f>AVERAGE(D19:D31)</f>
        <v>0.15449369230769233</v>
      </c>
      <c r="E33" s="5">
        <f t="shared" ref="E33:L33" si="4">AVERAGE(E19:E31)</f>
        <v>0.14388484615384614</v>
      </c>
      <c r="F33" s="5">
        <f t="shared" si="4"/>
        <v>16.374384615384621</v>
      </c>
      <c r="G33" s="5">
        <f t="shared" si="4"/>
        <v>0.12815384615384615</v>
      </c>
      <c r="H33" s="5">
        <f t="shared" si="4"/>
        <v>1.0930153846153845</v>
      </c>
      <c r="I33" s="5">
        <f t="shared" si="4"/>
        <v>1.0052076923076922</v>
      </c>
      <c r="J33" s="5">
        <f t="shared" si="4"/>
        <v>0.24125600000000003</v>
      </c>
      <c r="K33" s="5">
        <f t="shared" si="4"/>
        <v>1.627476923076923</v>
      </c>
      <c r="L33" s="5">
        <f t="shared" si="4"/>
        <v>0.38776153846153844</v>
      </c>
    </row>
    <row r="34" spans="3:12" x14ac:dyDescent="0.25">
      <c r="C34" s="7">
        <f>STDEV(C19:C32)</f>
        <v>13.341588049634643</v>
      </c>
      <c r="D34" s="7">
        <f>STDEV(D19:D32)</f>
        <v>7.6436053555559366E-2</v>
      </c>
      <c r="E34">
        <f t="shared" ref="E34:L34" si="5">STDEV(E19:E32)</f>
        <v>7.6240239243539148E-2</v>
      </c>
      <c r="F34">
        <f t="shared" si="5"/>
        <v>3.626111473408161</v>
      </c>
      <c r="G34">
        <f t="shared" si="5"/>
        <v>2.9733106755982282E-2</v>
      </c>
      <c r="H34">
        <f t="shared" si="5"/>
        <v>0.45425241325176841</v>
      </c>
      <c r="I34">
        <f t="shared" si="5"/>
        <v>0.63046110672103528</v>
      </c>
      <c r="J34">
        <f t="shared" si="5"/>
        <v>7.8124083712885956E-2</v>
      </c>
      <c r="K34">
        <f t="shared" si="5"/>
        <v>0.36163171152461143</v>
      </c>
      <c r="L34">
        <f t="shared" si="5"/>
        <v>0.15134121134954398</v>
      </c>
    </row>
    <row r="35" spans="3:12" x14ac:dyDescent="0.25">
      <c r="C35" s="10">
        <f>C34/C33</f>
        <v>0.90575959778475312</v>
      </c>
      <c r="D35" s="10">
        <f>D34/D33</f>
        <v>0.49475193720742972</v>
      </c>
      <c r="E35" s="10">
        <f t="shared" ref="E35:L35" si="6">E34/E33</f>
        <v>0.52986983189335113</v>
      </c>
      <c r="F35" s="10">
        <f t="shared" si="6"/>
        <v>0.2214502443042185</v>
      </c>
      <c r="G35" s="10">
        <f t="shared" si="6"/>
        <v>0.23201103711150642</v>
      </c>
      <c r="H35" s="10">
        <f t="shared" si="6"/>
        <v>0.41559562623321439</v>
      </c>
      <c r="I35" s="10">
        <f t="shared" si="6"/>
        <v>0.62719486882721975</v>
      </c>
      <c r="J35" s="10">
        <f t="shared" si="6"/>
        <v>0.32382234519715963</v>
      </c>
      <c r="K35" s="10">
        <f t="shared" si="6"/>
        <v>0.22220389511938957</v>
      </c>
      <c r="L35" s="10">
        <f t="shared" si="6"/>
        <v>0.39029454017022197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A31" zoomScale="84" zoomScaleNormal="84" workbookViewId="0">
      <selection activeCell="Y36" sqref="Y36:AA36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22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284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0.15533883333333334</v>
      </c>
      <c r="E2" s="4">
        <f t="shared" si="0"/>
        <v>12.871083333333333</v>
      </c>
      <c r="F2" s="4">
        <f t="shared" si="0"/>
        <v>0.16361666666666666</v>
      </c>
      <c r="G2" s="4">
        <f t="shared" si="0"/>
        <v>0.90898333333333337</v>
      </c>
      <c r="H2" s="4">
        <f t="shared" si="0"/>
        <v>1.0239333333333334</v>
      </c>
      <c r="I2" s="4">
        <f t="shared" si="0"/>
        <v>0.32996600000000004</v>
      </c>
      <c r="J2" s="4">
        <f t="shared" si="0"/>
        <v>-1.8961350000000001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4.3668109468860412E-2</v>
      </c>
      <c r="E5" s="10">
        <f t="shared" si="2"/>
        <v>0.20097921839895955</v>
      </c>
      <c r="F5" s="10">
        <f t="shared" si="2"/>
        <v>0.25576083182574066</v>
      </c>
      <c r="G5" s="10">
        <f t="shared" si="2"/>
        <v>0.19490803419668565</v>
      </c>
      <c r="H5" s="10">
        <f t="shared" si="2"/>
        <v>5.905617490537389E-2</v>
      </c>
      <c r="I5" s="10">
        <f t="shared" si="2"/>
        <v>0.32617050912970141</v>
      </c>
      <c r="J5" s="10">
        <f t="shared" si="2"/>
        <v>-0.41162796496483345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2.5000732269659237E-2</v>
      </c>
      <c r="E8" s="10">
        <f t="shared" si="3"/>
        <v>0.38457094131522751</v>
      </c>
      <c r="F8" s="10">
        <f t="shared" si="3"/>
        <v>0.71147140864714076</v>
      </c>
      <c r="G8" s="10">
        <f t="shared" si="3"/>
        <v>0.33892121212121212</v>
      </c>
      <c r="H8" s="10">
        <f t="shared" si="3"/>
        <v>0.62117373865315595</v>
      </c>
      <c r="I8" s="10">
        <f t="shared" si="3"/>
        <v>0.72385221407226319</v>
      </c>
      <c r="J8" s="10">
        <f t="shared" si="3"/>
        <v>-0.19842105263157886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[1]!Boxplot(K38:K49,1,1,1,1)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18"/>
      <c r="P24" s="43" t="s">
        <v>86</v>
      </c>
      <c r="Q24" s="43"/>
      <c r="R24" s="43"/>
      <c r="T24" s="2"/>
      <c r="U24" s="43" t="s">
        <v>22</v>
      </c>
      <c r="V24" s="43"/>
      <c r="W24" s="43"/>
      <c r="X24" s="18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I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ref="J25" si="5">PERCENTILE(J10:J23,0.25)</f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18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18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I26" si="6">PERCENTILE(E10:E23,0.5)</f>
        <v>16.112000000000002</v>
      </c>
      <c r="F26" s="1">
        <f t="shared" si="6"/>
        <v>0.12525</v>
      </c>
      <c r="G26" s="1">
        <f t="shared" si="6"/>
        <v>1.2885499999999999</v>
      </c>
      <c r="H26" s="1">
        <f t="shared" si="6"/>
        <v>0.65769999999999995</v>
      </c>
      <c r="I26" s="1">
        <f t="shared" si="6"/>
        <v>0.22926949999999999</v>
      </c>
      <c r="J26" s="1">
        <f t="shared" ref="J26" si="7">PERCENTILE(J10:J23,0.5)</f>
        <v>-3.3791155000000002</v>
      </c>
      <c r="K26" s="20" t="s">
        <v>88</v>
      </c>
      <c r="L26" s="43" t="str">
        <f>[1]!Boxplot(D36:D47,,1,D30,D31)</f>
        <v/>
      </c>
      <c r="M26" s="43"/>
      <c r="N26" s="43"/>
      <c r="O26" s="18"/>
      <c r="P26" s="43" t="str">
        <f>[1]!Boxplot(G36:G47,,1,G30,G31)</f>
        <v/>
      </c>
      <c r="Q26" s="43"/>
      <c r="R26" s="43"/>
      <c r="T26" s="20" t="s">
        <v>88</v>
      </c>
      <c r="U26" s="43" t="str">
        <f>[1]!Boxplot(D36:D47,"sigma3",1,D30,D31)</f>
        <v/>
      </c>
      <c r="V26" s="43"/>
      <c r="W26" s="43"/>
      <c r="X26" s="18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I27" si="8">PERCENTILE(E10:E23,0.75)</f>
        <v>18.763000000000002</v>
      </c>
      <c r="F27" s="1">
        <f t="shared" si="8"/>
        <v>0.15847499999999998</v>
      </c>
      <c r="G27" s="1">
        <f t="shared" si="8"/>
        <v>1.465625</v>
      </c>
      <c r="H27" s="1">
        <f t="shared" si="8"/>
        <v>1.1763749999999999</v>
      </c>
      <c r="I27" s="1">
        <f t="shared" si="8"/>
        <v>0.31862924999999997</v>
      </c>
      <c r="J27" s="1">
        <f t="shared" ref="J27" si="9">PERCENTILE(J10:J23,0.75)</f>
        <v>-2.4658039999999999</v>
      </c>
      <c r="K27" s="20"/>
      <c r="L27" s="44"/>
      <c r="M27" s="44"/>
      <c r="N27" s="44"/>
      <c r="O27" s="18"/>
      <c r="P27" s="43"/>
      <c r="Q27" s="43"/>
      <c r="R27" s="43"/>
      <c r="T27" s="20"/>
      <c r="U27" s="44"/>
      <c r="V27" s="44"/>
      <c r="W27" s="44"/>
      <c r="X27" s="18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I28" si="10">AVERAGE(E10:E23)</f>
        <v>16.10857142857143</v>
      </c>
      <c r="F28" s="1">
        <f t="shared" si="10"/>
        <v>0.13029285714285713</v>
      </c>
      <c r="G28" s="1">
        <f t="shared" si="10"/>
        <v>1.129042857142857</v>
      </c>
      <c r="H28" s="1">
        <f t="shared" si="10"/>
        <v>0.96683571428571413</v>
      </c>
      <c r="I28" s="1">
        <f t="shared" si="10"/>
        <v>0.24881114285714287</v>
      </c>
      <c r="J28" s="1">
        <f t="shared" ref="J28" si="11">AVERAGE(J10:J23)</f>
        <v>-3.2226803571428571</v>
      </c>
      <c r="K28" s="2"/>
      <c r="L28" s="43"/>
      <c r="M28" s="43"/>
      <c r="N28" s="43"/>
      <c r="O28" s="18"/>
      <c r="P28" s="43"/>
      <c r="Q28" s="43"/>
      <c r="R28" s="43"/>
      <c r="T28" s="2"/>
      <c r="U28" s="43"/>
      <c r="V28" s="43"/>
      <c r="W28" s="43"/>
      <c r="X28" s="18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12">MEDIAN(E10:E23)</f>
        <v>16.112000000000002</v>
      </c>
      <c r="F29" s="1">
        <f t="shared" si="12"/>
        <v>0.12525</v>
      </c>
      <c r="G29" s="1">
        <f t="shared" si="12"/>
        <v>1.2885499999999999</v>
      </c>
      <c r="H29" s="1">
        <f t="shared" si="12"/>
        <v>0.65769999999999995</v>
      </c>
      <c r="I29" s="1">
        <f t="shared" si="12"/>
        <v>0.22926949999999999</v>
      </c>
      <c r="J29" s="1">
        <f t="shared" si="12"/>
        <v>-3.3791155000000002</v>
      </c>
      <c r="L29" s="43" t="s">
        <v>85</v>
      </c>
      <c r="M29" s="43"/>
      <c r="N29" s="43"/>
      <c r="O29" s="18"/>
      <c r="P29" s="43" t="s">
        <v>87</v>
      </c>
      <c r="Q29" s="43"/>
      <c r="R29" s="43"/>
      <c r="U29" s="43" t="s">
        <v>85</v>
      </c>
      <c r="V29" s="43"/>
      <c r="W29" s="43"/>
      <c r="X29" s="18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13">MIN(D10:D23,D36:D47)</f>
        <v>3.9349000000000002E-2</v>
      </c>
      <c r="E30" s="1">
        <f t="shared" si="13"/>
        <v>8.1189999999999998</v>
      </c>
      <c r="F30" s="1">
        <f t="shared" si="13"/>
        <v>9.1499999999999998E-2</v>
      </c>
      <c r="G30" s="1">
        <f t="shared" si="13"/>
        <v>0.3725</v>
      </c>
      <c r="H30" s="1">
        <f t="shared" si="13"/>
        <v>0.44940000000000002</v>
      </c>
      <c r="I30" s="1">
        <f t="shared" si="13"/>
        <v>9.7394999999999995E-2</v>
      </c>
      <c r="J30" s="1">
        <f t="shared" si="13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18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18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4">MAX(D10:D23,D36:D47)</f>
        <v>0.28599000000000002</v>
      </c>
      <c r="E31" s="1">
        <f t="shared" si="14"/>
        <v>21.853000000000002</v>
      </c>
      <c r="F31" s="1">
        <f t="shared" si="14"/>
        <v>0.24629999999999999</v>
      </c>
      <c r="G31" s="1">
        <f t="shared" si="14"/>
        <v>1.7345999999999999</v>
      </c>
      <c r="H31" s="1">
        <f t="shared" si="14"/>
        <v>2.5933000000000002</v>
      </c>
      <c r="I31" s="1">
        <f t="shared" si="14"/>
        <v>0.49377599999999999</v>
      </c>
      <c r="J31" s="1">
        <f t="shared" si="14"/>
        <v>0.17386399999999999</v>
      </c>
      <c r="K31" s="20" t="s">
        <v>88</v>
      </c>
      <c r="L31" s="43" t="str">
        <f>[1]!Boxplot(F36:F47,,1,F30,F31)</f>
        <v/>
      </c>
      <c r="M31" s="43"/>
      <c r="N31" s="43"/>
      <c r="O31" s="18"/>
      <c r="P31" s="43" t="str">
        <f>[1]!Boxplot(H36:H47,,1,H30,H31)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18"/>
      <c r="Y31" s="43" t="str">
        <f>[1]!Boxplot(H36:H47,"sigma3",1,0.2,2.6)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18"/>
      <c r="P32" s="43"/>
      <c r="Q32" s="43"/>
      <c r="R32" s="43"/>
      <c r="T32" s="20"/>
      <c r="U32" s="43"/>
      <c r="V32" s="43"/>
      <c r="W32" s="43"/>
      <c r="X32" s="18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18"/>
      <c r="P33" s="43"/>
      <c r="Q33" s="43"/>
      <c r="R33" s="43"/>
      <c r="U33" s="43"/>
      <c r="V33" s="43"/>
      <c r="W33" s="43"/>
      <c r="X33" s="18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18"/>
      <c r="P34" s="43" t="s">
        <v>3</v>
      </c>
      <c r="Q34" s="43"/>
      <c r="R34" s="43"/>
      <c r="T34" s="17"/>
      <c r="U34" s="43" t="s">
        <v>23</v>
      </c>
      <c r="V34" s="43"/>
      <c r="W34" s="43"/>
      <c r="X34" s="18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18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18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 s="9">
        <v>0.10655299999999999</v>
      </c>
      <c r="E36" s="15">
        <v>15.036</v>
      </c>
      <c r="F36" s="15">
        <v>0.13300000000000001</v>
      </c>
      <c r="G36" s="15">
        <v>0.72140000000000004</v>
      </c>
      <c r="H36" s="15">
        <v>1.2532000000000001</v>
      </c>
      <c r="I36" s="15">
        <v>0.27543200000000001</v>
      </c>
      <c r="J36" s="1">
        <v>-3.0311349999999999</v>
      </c>
      <c r="K36" s="20" t="s">
        <v>88</v>
      </c>
      <c r="L36" s="43" t="str">
        <f>[1]!Boxplot(E36:E47,,1,E30,E31)</f>
        <v/>
      </c>
      <c r="M36" s="43"/>
      <c r="N36" s="43"/>
      <c r="O36" s="18"/>
      <c r="P36" s="43" t="str">
        <f>[1]!Boxplot(J36:J47,,1,J30,J31)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18"/>
      <c r="Y36" s="43" t="str">
        <f>[1]!Boxplot(J36:J47,"sigma3",1,J30,J31)</f>
        <v/>
      </c>
      <c r="Z36" s="43"/>
      <c r="AA36" s="43"/>
    </row>
    <row r="37" spans="1:27" x14ac:dyDescent="0.25">
      <c r="D37" s="1">
        <v>0.21402599999999999</v>
      </c>
      <c r="E37" s="1">
        <v>11.657</v>
      </c>
      <c r="F37" s="1">
        <v>0.1716</v>
      </c>
      <c r="G37" s="1">
        <v>1.1301000000000001</v>
      </c>
      <c r="H37" s="1">
        <v>0.71330000000000005</v>
      </c>
      <c r="I37" s="1">
        <v>0.344254</v>
      </c>
      <c r="J37" s="1">
        <v>-3.5844000000000001E-2</v>
      </c>
      <c r="L37" s="43"/>
      <c r="M37" s="43"/>
      <c r="N37" s="43"/>
      <c r="O37" s="18"/>
      <c r="P37" s="43"/>
      <c r="Q37" s="43"/>
      <c r="R37" s="43"/>
      <c r="U37" s="43"/>
      <c r="V37" s="43"/>
      <c r="W37" s="43"/>
      <c r="X37" s="18"/>
      <c r="Y37" s="43"/>
      <c r="Z37" s="43"/>
      <c r="AA37" s="43"/>
    </row>
    <row r="38" spans="1:27" x14ac:dyDescent="0.25">
      <c r="D38" s="1">
        <v>0.15643699999999999</v>
      </c>
      <c r="E38" s="1">
        <v>8.99</v>
      </c>
      <c r="F38" s="1">
        <v>0.2225</v>
      </c>
      <c r="G38" s="1">
        <v>0.62609999999999999</v>
      </c>
      <c r="H38" s="1">
        <v>1.3748</v>
      </c>
      <c r="I38" s="1">
        <v>0.44498300000000002</v>
      </c>
      <c r="J38" s="1">
        <v>-4.482748</v>
      </c>
      <c r="L38" s="43"/>
      <c r="M38" s="43"/>
      <c r="N38" s="43"/>
      <c r="O38" s="18"/>
      <c r="P38" s="43"/>
      <c r="Q38" s="43"/>
      <c r="R38" s="43"/>
      <c r="U38" s="43"/>
      <c r="V38" s="43"/>
      <c r="W38" s="43"/>
      <c r="X38" s="18"/>
      <c r="Y38" s="43"/>
      <c r="Z38" s="43"/>
      <c r="AA38" s="43"/>
    </row>
    <row r="39" spans="1:27" x14ac:dyDescent="0.25">
      <c r="D39" s="1">
        <v>0.194691</v>
      </c>
      <c r="E39" s="1">
        <v>12.483000000000001</v>
      </c>
      <c r="F39" s="1">
        <v>0.16020000000000001</v>
      </c>
      <c r="G39" s="1">
        <v>1.0717000000000001</v>
      </c>
      <c r="H39" s="1">
        <v>0.77290000000000003</v>
      </c>
      <c r="I39" s="1">
        <v>0.320405</v>
      </c>
      <c r="J39" s="1">
        <v>-3.7284929999999998</v>
      </c>
    </row>
    <row r="40" spans="1:27" x14ac:dyDescent="0.25">
      <c r="D40" s="1">
        <v>0.12567600000000001</v>
      </c>
      <c r="E40" s="1">
        <v>17.584</v>
      </c>
      <c r="F40" s="1">
        <v>0.1137</v>
      </c>
      <c r="G40" s="1">
        <v>1.0491999999999999</v>
      </c>
      <c r="H40" s="1">
        <v>0.83930000000000005</v>
      </c>
      <c r="I40" s="1">
        <v>0.22507199999999999</v>
      </c>
      <c r="J40" s="1">
        <v>-0.961059</v>
      </c>
    </row>
    <row r="41" spans="1:27" x14ac:dyDescent="0.25">
      <c r="D41" s="1">
        <v>0.13647100000000001</v>
      </c>
      <c r="E41" s="1">
        <v>11.087999999999999</v>
      </c>
      <c r="F41" s="1">
        <v>0.1804</v>
      </c>
      <c r="G41" s="1">
        <v>0.71050000000000002</v>
      </c>
      <c r="H41" s="1">
        <v>1.2270000000000001</v>
      </c>
      <c r="I41" s="1">
        <v>0.35956300000000002</v>
      </c>
      <c r="J41" s="1">
        <v>-3.0762420000000001</v>
      </c>
    </row>
    <row r="42" spans="1:27" x14ac:dyDescent="0.25">
      <c r="D42" s="1">
        <v>0.137818</v>
      </c>
      <c r="E42" s="1">
        <v>10.84</v>
      </c>
      <c r="F42" s="1">
        <v>0.1845</v>
      </c>
      <c r="G42" s="1">
        <v>0.65769999999999995</v>
      </c>
      <c r="H42" s="1">
        <v>1.3360000000000001</v>
      </c>
      <c r="I42" s="1">
        <v>0.39710299999999998</v>
      </c>
      <c r="J42" s="1">
        <v>0.109886</v>
      </c>
    </row>
    <row r="43" spans="1:27" x14ac:dyDescent="0.25">
      <c r="D43" s="1">
        <v>0.17884900000000001</v>
      </c>
      <c r="E43" s="1">
        <v>14.336</v>
      </c>
      <c r="F43" s="1">
        <v>0.13950000000000001</v>
      </c>
      <c r="G43" s="1">
        <v>1.2284999999999999</v>
      </c>
      <c r="H43" s="1">
        <v>0.67449999999999999</v>
      </c>
      <c r="I43" s="1">
        <v>0.27700799999999998</v>
      </c>
      <c r="J43" s="1">
        <v>0.17386399999999999</v>
      </c>
    </row>
    <row r="44" spans="1:27" x14ac:dyDescent="0.25">
      <c r="D44" s="1">
        <v>0.156053</v>
      </c>
      <c r="E44" s="1">
        <v>15.722</v>
      </c>
      <c r="F44" s="1">
        <v>0.12720000000000001</v>
      </c>
      <c r="G44" s="1">
        <v>1.1626000000000001</v>
      </c>
      <c r="H44" s="1">
        <v>0.7329</v>
      </c>
      <c r="I44" s="1">
        <v>0.254465</v>
      </c>
      <c r="J44" s="1">
        <v>-1.881972</v>
      </c>
    </row>
    <row r="45" spans="1:27" x14ac:dyDescent="0.25">
      <c r="D45" s="1">
        <v>0.15595899999999999</v>
      </c>
      <c r="E45" s="1">
        <v>12.442</v>
      </c>
      <c r="F45" s="1">
        <v>0.16070000000000001</v>
      </c>
      <c r="G45" s="1">
        <v>0.87239999999999995</v>
      </c>
      <c r="H45" s="1">
        <v>0.98560000000000003</v>
      </c>
      <c r="I45" s="1">
        <v>0.32159399999999999</v>
      </c>
      <c r="J45" s="1">
        <v>-2.8307690000000001</v>
      </c>
    </row>
    <row r="46" spans="1:27" x14ac:dyDescent="0.25">
      <c r="D46" s="1">
        <v>0.15426899999999999</v>
      </c>
      <c r="E46" s="1">
        <v>16.155999999999999</v>
      </c>
      <c r="F46" s="1">
        <v>0.12379999999999999</v>
      </c>
      <c r="G46" s="1">
        <v>1.1438999999999999</v>
      </c>
      <c r="H46" s="1">
        <v>0.75039999999999996</v>
      </c>
      <c r="I46" s="1">
        <v>0.24593699999999999</v>
      </c>
      <c r="J46" s="1">
        <v>-2.1487189999999998</v>
      </c>
    </row>
    <row r="47" spans="1:27" x14ac:dyDescent="0.25">
      <c r="D47" s="1">
        <v>0.14726400000000001</v>
      </c>
      <c r="E47" s="1">
        <v>8.1189999999999998</v>
      </c>
      <c r="F47" s="1">
        <v>0.24629999999999999</v>
      </c>
      <c r="G47" s="1">
        <v>0.53369999999999995</v>
      </c>
      <c r="H47" s="1">
        <v>1.6273</v>
      </c>
      <c r="I47" s="1">
        <v>0.49377599999999999</v>
      </c>
      <c r="J47" s="1">
        <v>-0.86038899999999996</v>
      </c>
    </row>
    <row r="49" spans="3:10" x14ac:dyDescent="0.25">
      <c r="C49" s="14" t="s">
        <v>71</v>
      </c>
      <c r="D49" s="1">
        <f t="shared" ref="D49:J49" si="15">PERCENTILE(D36:D47,0.25)</f>
        <v>0.13748125</v>
      </c>
      <c r="E49" s="1">
        <f t="shared" si="15"/>
        <v>11.026</v>
      </c>
      <c r="F49" s="1">
        <f t="shared" si="15"/>
        <v>0.13155</v>
      </c>
      <c r="G49" s="1">
        <f t="shared" si="15"/>
        <v>0.69730000000000003</v>
      </c>
      <c r="H49" s="1">
        <f t="shared" si="15"/>
        <v>0.74602499999999994</v>
      </c>
      <c r="I49" s="1">
        <f t="shared" si="15"/>
        <v>0.27019025000000002</v>
      </c>
      <c r="J49" s="1">
        <f t="shared" si="15"/>
        <v>-3.0424117499999999</v>
      </c>
    </row>
    <row r="50" spans="3:10" x14ac:dyDescent="0.25">
      <c r="C50" s="14" t="s">
        <v>72</v>
      </c>
      <c r="D50" s="1">
        <f t="shared" ref="D50:J50" si="16">PERCENTILE(D36:D47,0.5)</f>
        <v>0.15511399999999997</v>
      </c>
      <c r="E50" s="1">
        <f t="shared" si="16"/>
        <v>12.4625</v>
      </c>
      <c r="F50" s="1">
        <f t="shared" si="16"/>
        <v>0.16045000000000001</v>
      </c>
      <c r="G50" s="1">
        <f t="shared" si="16"/>
        <v>0.96079999999999988</v>
      </c>
      <c r="H50" s="1">
        <f t="shared" si="16"/>
        <v>0.91244999999999998</v>
      </c>
      <c r="I50" s="1">
        <f t="shared" si="16"/>
        <v>0.32099949999999999</v>
      </c>
      <c r="J50" s="1">
        <f t="shared" si="16"/>
        <v>-2.0153455</v>
      </c>
    </row>
    <row r="51" spans="3:10" x14ac:dyDescent="0.25">
      <c r="C51" s="14" t="s">
        <v>73</v>
      </c>
      <c r="D51" s="1">
        <f t="shared" ref="D51:J51" si="17">PERCENTILE(D36:D47,0.75)</f>
        <v>0.16203999999999999</v>
      </c>
      <c r="E51" s="1">
        <f t="shared" si="17"/>
        <v>15.2075</v>
      </c>
      <c r="F51" s="1">
        <f t="shared" si="17"/>
        <v>0.181425</v>
      </c>
      <c r="G51" s="1">
        <f t="shared" si="17"/>
        <v>1.1335500000000001</v>
      </c>
      <c r="H51" s="1">
        <f t="shared" si="17"/>
        <v>1.2739</v>
      </c>
      <c r="I51" s="1">
        <f t="shared" si="17"/>
        <v>0.368948</v>
      </c>
      <c r="J51" s="1">
        <f t="shared" si="17"/>
        <v>-0.65425274999999994</v>
      </c>
    </row>
    <row r="52" spans="3:10" x14ac:dyDescent="0.25">
      <c r="C52" s="14" t="s">
        <v>74</v>
      </c>
      <c r="D52" s="1">
        <f t="shared" ref="D52:J52" si="18">AVERAGE(D36:D47)</f>
        <v>0.15533883333333334</v>
      </c>
      <c r="E52" s="1">
        <f t="shared" si="18"/>
        <v>12.871083333333333</v>
      </c>
      <c r="F52" s="1">
        <f t="shared" si="18"/>
        <v>0.16361666666666666</v>
      </c>
      <c r="G52" s="1">
        <f t="shared" si="18"/>
        <v>0.90898333333333337</v>
      </c>
      <c r="H52" s="1">
        <f t="shared" si="18"/>
        <v>1.0239333333333334</v>
      </c>
      <c r="I52" s="1">
        <f t="shared" si="18"/>
        <v>0.32996600000000004</v>
      </c>
      <c r="J52" s="1">
        <f t="shared" si="18"/>
        <v>-1.8961350000000001</v>
      </c>
    </row>
    <row r="53" spans="3:10" x14ac:dyDescent="0.25">
      <c r="C53" s="14" t="s">
        <v>82</v>
      </c>
      <c r="D53" s="1">
        <f>MEDIAN(D36:D47)</f>
        <v>0.15511399999999997</v>
      </c>
      <c r="E53" s="1">
        <f t="shared" ref="E53:J53" si="19">MEDIAN(E36:E47)</f>
        <v>12.4625</v>
      </c>
      <c r="F53" s="1">
        <f t="shared" si="19"/>
        <v>0.16045000000000001</v>
      </c>
      <c r="G53" s="1">
        <f t="shared" si="19"/>
        <v>0.96079999999999988</v>
      </c>
      <c r="H53" s="1">
        <f t="shared" si="19"/>
        <v>0.91244999999999998</v>
      </c>
      <c r="I53" s="1">
        <f t="shared" si="19"/>
        <v>0.32099949999999999</v>
      </c>
      <c r="J53" s="1">
        <f t="shared" si="19"/>
        <v>-2.0153455</v>
      </c>
    </row>
    <row r="54" spans="3:10" x14ac:dyDescent="0.25">
      <c r="C54" s="14" t="s">
        <v>83</v>
      </c>
      <c r="D54" s="1">
        <f>MIN(D36:D47)</f>
        <v>0.10655299999999999</v>
      </c>
      <c r="E54" s="1">
        <f t="shared" ref="E54:J54" si="20">MIN(E36:E47)</f>
        <v>8.1189999999999998</v>
      </c>
      <c r="F54" s="1">
        <f t="shared" si="20"/>
        <v>0.1137</v>
      </c>
      <c r="G54" s="1">
        <f t="shared" si="20"/>
        <v>0.53369999999999995</v>
      </c>
      <c r="H54" s="1">
        <f t="shared" si="20"/>
        <v>0.67449999999999999</v>
      </c>
      <c r="I54" s="1">
        <f t="shared" si="20"/>
        <v>0.22507199999999999</v>
      </c>
      <c r="J54" s="1">
        <f t="shared" si="20"/>
        <v>-4.482748</v>
      </c>
    </row>
    <row r="55" spans="3:10" x14ac:dyDescent="0.25">
      <c r="C55" s="14" t="s">
        <v>84</v>
      </c>
      <c r="D55" s="1">
        <f>MAX(D36:D47)</f>
        <v>0.21402599999999999</v>
      </c>
      <c r="E55" s="1">
        <f t="shared" ref="E55:J55" si="21">MAX(E36:E47)</f>
        <v>17.584</v>
      </c>
      <c r="F55" s="1">
        <f t="shared" si="21"/>
        <v>0.24629999999999999</v>
      </c>
      <c r="G55" s="1">
        <f t="shared" si="21"/>
        <v>1.2284999999999999</v>
      </c>
      <c r="H55" s="1">
        <f t="shared" si="21"/>
        <v>1.6273</v>
      </c>
      <c r="I55" s="1">
        <f t="shared" si="21"/>
        <v>0.49377599999999999</v>
      </c>
      <c r="J55" s="1">
        <f t="shared" si="21"/>
        <v>0.17386399999999999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2">
    <mergeCell ref="L38:N38"/>
    <mergeCell ref="P24:R24"/>
    <mergeCell ref="P25:R25"/>
    <mergeCell ref="P26:R26"/>
    <mergeCell ref="P28:R28"/>
    <mergeCell ref="P29:R29"/>
    <mergeCell ref="L24:N24"/>
    <mergeCell ref="L25:N25"/>
    <mergeCell ref="L26:N26"/>
    <mergeCell ref="L28:N28"/>
    <mergeCell ref="L29:N29"/>
    <mergeCell ref="L30:N30"/>
    <mergeCell ref="L31:N31"/>
    <mergeCell ref="L33:N33"/>
    <mergeCell ref="P37:R37"/>
    <mergeCell ref="P38:R38"/>
    <mergeCell ref="L27:N27"/>
    <mergeCell ref="P27:R27"/>
    <mergeCell ref="P32:R32"/>
    <mergeCell ref="L32:N32"/>
    <mergeCell ref="P30:R30"/>
    <mergeCell ref="P31:R31"/>
    <mergeCell ref="P33:R33"/>
    <mergeCell ref="P34:R34"/>
    <mergeCell ref="P35:R35"/>
    <mergeCell ref="P36:R36"/>
    <mergeCell ref="L34:N34"/>
    <mergeCell ref="L35:N35"/>
    <mergeCell ref="L36:N36"/>
    <mergeCell ref="L37:N37"/>
    <mergeCell ref="L23:R23"/>
    <mergeCell ref="U23:AA23"/>
    <mergeCell ref="U24:W24"/>
    <mergeCell ref="Y24:AA24"/>
    <mergeCell ref="U25:W25"/>
    <mergeCell ref="Y25:AA25"/>
    <mergeCell ref="U26:W26"/>
    <mergeCell ref="Y26:AA26"/>
    <mergeCell ref="U27:W27"/>
    <mergeCell ref="Y27:AA27"/>
    <mergeCell ref="U28:W28"/>
    <mergeCell ref="Y28:AA28"/>
    <mergeCell ref="U29:W29"/>
    <mergeCell ref="Y29:AA29"/>
    <mergeCell ref="U30:W30"/>
    <mergeCell ref="Y30:AA30"/>
    <mergeCell ref="U31:W31"/>
    <mergeCell ref="Y31:AA31"/>
    <mergeCell ref="U32:W32"/>
    <mergeCell ref="Y32:AA32"/>
    <mergeCell ref="U33:W33"/>
    <mergeCell ref="Y33:AA33"/>
    <mergeCell ref="U34:W34"/>
    <mergeCell ref="Y34:AA34"/>
    <mergeCell ref="U38:W38"/>
    <mergeCell ref="Y38:AA38"/>
    <mergeCell ref="U35:W35"/>
    <mergeCell ref="Y35:AA35"/>
    <mergeCell ref="U36:W36"/>
    <mergeCell ref="Y36:AA36"/>
    <mergeCell ref="U37:W37"/>
    <mergeCell ref="Y37:AA37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C1" workbookViewId="0">
      <selection activeCell="I2" sqref="I2"/>
    </sheetView>
  </sheetViews>
  <sheetFormatPr defaultColWidth="11.42578125" defaultRowHeight="15" x14ac:dyDescent="0.25"/>
  <cols>
    <col min="1" max="1" width="79.42578125" customWidth="1"/>
    <col min="2" max="2" width="5.42578125" customWidth="1"/>
    <col min="3" max="3" width="8.5703125" bestFit="1" customWidth="1"/>
    <col min="4" max="4" width="10.28515625" customWidth="1"/>
    <col min="5" max="5" width="11.28515625" customWidth="1"/>
    <col min="6" max="6" width="10.85546875" bestFit="1" customWidth="1"/>
    <col min="7" max="7" width="12" bestFit="1" customWidth="1"/>
    <col min="8" max="8" width="7.42578125" bestFit="1" customWidth="1"/>
    <col min="9" max="9" width="8" bestFit="1" customWidth="1"/>
    <col min="10" max="10" width="8.5703125" bestFit="1" customWidth="1"/>
    <col min="11" max="12" width="9.28515625" bestFit="1" customWidth="1"/>
    <col min="13" max="13" width="6.42578125" bestFit="1" customWidth="1"/>
    <col min="14" max="14" width="7.28515625" bestFit="1" customWidth="1"/>
    <col min="15" max="15" width="7" bestFit="1" customWidth="1"/>
    <col min="16" max="16" width="6.7109375" bestFit="1" customWidth="1"/>
    <col min="17" max="18" width="7" bestFit="1" customWidth="1"/>
    <col min="19" max="19" width="8.5703125" bestFit="1" customWidth="1"/>
    <col min="20" max="21" width="9.28515625" bestFit="1" customWidth="1"/>
    <col min="22" max="22" width="16.42578125" bestFit="1" customWidth="1"/>
    <col min="23" max="24" width="8.5703125" bestFit="1" customWidth="1"/>
    <col min="25" max="25" width="14.5703125" bestFit="1" customWidth="1"/>
    <col min="26" max="26" width="23.5703125" bestFit="1" customWidth="1"/>
    <col min="27" max="27" width="7.5703125" bestFit="1" customWidth="1"/>
    <col min="28" max="29" width="7.28515625" bestFit="1" customWidth="1"/>
    <col min="30" max="31" width="7.4257812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91</v>
      </c>
      <c r="B2">
        <v>256</v>
      </c>
      <c r="C2">
        <v>23.8567</v>
      </c>
      <c r="D2">
        <v>7.0080000000000003E-3</v>
      </c>
      <c r="E2">
        <v>5.7239999999999999E-3</v>
      </c>
      <c r="F2">
        <v>14.473000000000001</v>
      </c>
      <c r="G2">
        <v>0.13819999999999999</v>
      </c>
      <c r="H2">
        <v>4.1399999999999999E-2</v>
      </c>
      <c r="I2">
        <v>24.004300000000001</v>
      </c>
      <c r="J2">
        <v>0.27324100000000001</v>
      </c>
      <c r="K2">
        <v>9.7E-5</v>
      </c>
      <c r="L2">
        <v>0</v>
      </c>
      <c r="M2">
        <v>0</v>
      </c>
      <c r="N2">
        <v>-89.992999999999995</v>
      </c>
      <c r="O2">
        <v>90</v>
      </c>
      <c r="P2">
        <v>7.0000000000000001E-3</v>
      </c>
      <c r="Q2">
        <v>90</v>
      </c>
      <c r="R2">
        <v>90.007000000000005</v>
      </c>
      <c r="S2">
        <v>1.998937</v>
      </c>
      <c r="T2">
        <v>-0.99893699999999996</v>
      </c>
      <c r="U2">
        <v>-1</v>
      </c>
      <c r="V2">
        <v>-35988326.119464003</v>
      </c>
      <c r="W2">
        <v>0.79934099999999997</v>
      </c>
      <c r="X2">
        <v>0.66998999999999997</v>
      </c>
      <c r="Y2">
        <v>106652059.10529999</v>
      </c>
      <c r="Z2">
        <v>-1.73472542162479E+16</v>
      </c>
      <c r="AA2">
        <v>13.3939</v>
      </c>
      <c r="AB2">
        <v>-0.61560000000000004</v>
      </c>
      <c r="AC2">
        <v>-0.44640000000000002</v>
      </c>
      <c r="AD2">
        <v>0.30890000000000001</v>
      </c>
      <c r="AE2">
        <v>2.9611000000000001</v>
      </c>
    </row>
    <row r="3" spans="1:31" x14ac:dyDescent="0.25">
      <c r="A3" t="s">
        <v>92</v>
      </c>
      <c r="B3">
        <v>256</v>
      </c>
      <c r="C3">
        <v>679.08249999999998</v>
      </c>
      <c r="D3">
        <v>0.152866</v>
      </c>
      <c r="E3">
        <v>0.16293199999999999</v>
      </c>
      <c r="F3">
        <v>9.7219999999999995</v>
      </c>
      <c r="G3">
        <v>0.20569999999999999</v>
      </c>
      <c r="H3">
        <v>0.79200000000000004</v>
      </c>
      <c r="I3">
        <v>1.0569</v>
      </c>
      <c r="J3">
        <v>0.41080100000000003</v>
      </c>
      <c r="K3">
        <v>2.8899999999999998E-4</v>
      </c>
      <c r="L3">
        <v>0</v>
      </c>
      <c r="M3">
        <v>0</v>
      </c>
      <c r="N3">
        <v>-89.992999999999995</v>
      </c>
      <c r="O3">
        <v>90</v>
      </c>
      <c r="P3">
        <v>7.0000000000000001E-3</v>
      </c>
      <c r="Q3">
        <v>90</v>
      </c>
      <c r="R3">
        <v>90.007000000000005</v>
      </c>
      <c r="S3">
        <v>1.997889</v>
      </c>
      <c r="T3">
        <v>-0.99788900000000003</v>
      </c>
      <c r="U3">
        <v>-1</v>
      </c>
      <c r="V3">
        <v>-26873932.354513001</v>
      </c>
      <c r="W3">
        <v>0.86497800000000002</v>
      </c>
      <c r="X3">
        <v>6.8979999999999996E-3</v>
      </c>
      <c r="Y3">
        <v>11954161.682399999</v>
      </c>
      <c r="Z3">
        <v>-4279563075123880</v>
      </c>
      <c r="AA3">
        <v>5.9257</v>
      </c>
      <c r="AB3">
        <v>0.15129999999999999</v>
      </c>
      <c r="AC3">
        <v>-1.3311999999999999</v>
      </c>
      <c r="AD3">
        <v>1.107</v>
      </c>
      <c r="AE3">
        <v>0.4919</v>
      </c>
    </row>
    <row r="4" spans="1:31" x14ac:dyDescent="0.25">
      <c r="A4" t="s">
        <v>93</v>
      </c>
      <c r="B4">
        <v>256</v>
      </c>
      <c r="C4">
        <v>563.80240000000003</v>
      </c>
      <c r="D4">
        <v>0.127418</v>
      </c>
      <c r="E4">
        <v>0.135273</v>
      </c>
      <c r="F4">
        <v>12.112</v>
      </c>
      <c r="G4">
        <v>0.1651</v>
      </c>
      <c r="H4">
        <v>0.81920000000000004</v>
      </c>
      <c r="I4">
        <v>1.0556000000000001</v>
      </c>
      <c r="J4">
        <v>0.326847</v>
      </c>
      <c r="K4">
        <v>9.8999999999999994E-5</v>
      </c>
      <c r="L4">
        <v>0</v>
      </c>
      <c r="M4">
        <v>0</v>
      </c>
      <c r="N4">
        <v>-89.986999999999995</v>
      </c>
      <c r="O4">
        <v>90</v>
      </c>
      <c r="P4">
        <v>1.2999999999999999E-2</v>
      </c>
      <c r="Q4">
        <v>90</v>
      </c>
      <c r="R4">
        <v>90.013000000000005</v>
      </c>
      <c r="S4">
        <v>1.99909</v>
      </c>
      <c r="T4">
        <v>-0.99909000000000003</v>
      </c>
      <c r="U4">
        <v>-1</v>
      </c>
      <c r="V4">
        <v>-19978259.490076002</v>
      </c>
      <c r="W4">
        <v>0.89077499999999998</v>
      </c>
      <c r="X4">
        <v>3.2106999999999997E-2</v>
      </c>
      <c r="Y4">
        <v>101704575.4377</v>
      </c>
      <c r="Z4">
        <v>-3736167512255790</v>
      </c>
      <c r="AA4">
        <v>9.3607999999999993</v>
      </c>
      <c r="AB4">
        <v>0.156</v>
      </c>
      <c r="AC4">
        <v>-1.5117</v>
      </c>
      <c r="AD4">
        <v>1.2565999999999999</v>
      </c>
      <c r="AE4">
        <v>0.46550000000000002</v>
      </c>
    </row>
    <row r="5" spans="1:31" x14ac:dyDescent="0.25">
      <c r="A5" t="s">
        <v>94</v>
      </c>
      <c r="B5">
        <v>256</v>
      </c>
      <c r="C5">
        <v>95.333200000000005</v>
      </c>
      <c r="D5">
        <v>2.9592E-2</v>
      </c>
      <c r="E5">
        <v>2.2873000000000001E-2</v>
      </c>
      <c r="F5">
        <v>12.842000000000001</v>
      </c>
      <c r="G5">
        <v>0.15570000000000001</v>
      </c>
      <c r="H5">
        <v>0.1469</v>
      </c>
      <c r="I5">
        <v>6.6531000000000002</v>
      </c>
      <c r="J5">
        <v>0.31200800000000001</v>
      </c>
      <c r="K5">
        <v>-1.27E-4</v>
      </c>
      <c r="L5">
        <v>0</v>
      </c>
      <c r="M5">
        <v>0</v>
      </c>
      <c r="N5">
        <v>-89.995999999999995</v>
      </c>
      <c r="O5">
        <v>90</v>
      </c>
      <c r="P5">
        <v>4.0000000000000001E-3</v>
      </c>
      <c r="Q5">
        <v>90</v>
      </c>
      <c r="R5">
        <v>90.004000000000005</v>
      </c>
      <c r="S5">
        <v>1.998783</v>
      </c>
      <c r="T5">
        <v>-0.99878299999999998</v>
      </c>
      <c r="U5">
        <v>-1</v>
      </c>
      <c r="V5">
        <v>28745232.336483002</v>
      </c>
      <c r="W5">
        <v>0.62363800000000003</v>
      </c>
      <c r="X5">
        <v>9.3293000000000001E-2</v>
      </c>
      <c r="Y5">
        <v>-62417687.464199997</v>
      </c>
      <c r="Z5">
        <v>8487913746487520</v>
      </c>
      <c r="AA5">
        <v>10.2723</v>
      </c>
      <c r="AB5">
        <v>-6.59E-2</v>
      </c>
      <c r="AC5">
        <v>-0.87760000000000005</v>
      </c>
      <c r="AD5">
        <v>0.54790000000000005</v>
      </c>
      <c r="AE5">
        <v>1.5137</v>
      </c>
    </row>
    <row r="6" spans="1:31" x14ac:dyDescent="0.25">
      <c r="A6" t="s">
        <v>95</v>
      </c>
      <c r="B6">
        <v>256</v>
      </c>
      <c r="C6">
        <v>311.98520000000002</v>
      </c>
      <c r="D6">
        <v>7.9580999999999999E-2</v>
      </c>
      <c r="E6">
        <v>7.4855000000000005E-2</v>
      </c>
      <c r="F6">
        <v>12.08</v>
      </c>
      <c r="G6">
        <v>0.1656</v>
      </c>
      <c r="H6">
        <v>0.4521</v>
      </c>
      <c r="I6">
        <v>2.0461999999999998</v>
      </c>
      <c r="J6">
        <v>0.33483099999999999</v>
      </c>
      <c r="K6">
        <v>-1.17E-4</v>
      </c>
      <c r="L6">
        <v>0</v>
      </c>
      <c r="M6">
        <v>0</v>
      </c>
      <c r="N6">
        <v>89.995999999999995</v>
      </c>
      <c r="O6">
        <v>90</v>
      </c>
      <c r="P6">
        <v>-4.0000000000000001E-3</v>
      </c>
      <c r="Q6">
        <v>90</v>
      </c>
      <c r="R6">
        <v>89.995999999999995</v>
      </c>
      <c r="S6">
        <v>1.998956</v>
      </c>
      <c r="T6">
        <v>-0.99895599999999996</v>
      </c>
      <c r="U6">
        <v>-1</v>
      </c>
      <c r="V6">
        <v>19576898.573468</v>
      </c>
      <c r="W6">
        <v>0.90863899999999997</v>
      </c>
      <c r="X6">
        <v>2.7470999999999999E-2</v>
      </c>
      <c r="Y6">
        <v>-73575409.978300005</v>
      </c>
      <c r="Z6">
        <v>3418502190198380</v>
      </c>
      <c r="AA6">
        <v>8.9197000000000006</v>
      </c>
      <c r="AB6">
        <v>-0.502</v>
      </c>
      <c r="AC6">
        <v>-0.39539999999999997</v>
      </c>
      <c r="AD6">
        <v>0.93240000000000001</v>
      </c>
      <c r="AE6">
        <v>0.74139999999999995</v>
      </c>
    </row>
    <row r="7" spans="1:31" x14ac:dyDescent="0.25">
      <c r="A7" t="s">
        <v>96</v>
      </c>
      <c r="B7">
        <v>256</v>
      </c>
      <c r="C7">
        <v>366.50510000000003</v>
      </c>
      <c r="D7">
        <v>9.3120999999999995E-2</v>
      </c>
      <c r="E7">
        <v>8.7934999999999999E-2</v>
      </c>
      <c r="F7">
        <v>11.574999999999999</v>
      </c>
      <c r="G7">
        <v>0.17280000000000001</v>
      </c>
      <c r="H7">
        <v>0.50890000000000002</v>
      </c>
      <c r="I7">
        <v>1.7922</v>
      </c>
      <c r="J7">
        <v>0.344995</v>
      </c>
      <c r="K7">
        <v>1.84E-4</v>
      </c>
      <c r="L7">
        <v>0</v>
      </c>
      <c r="M7">
        <v>0</v>
      </c>
      <c r="N7">
        <v>-90.004000000000005</v>
      </c>
      <c r="O7">
        <v>90</v>
      </c>
      <c r="P7">
        <v>-4.0000000000000001E-3</v>
      </c>
      <c r="Q7">
        <v>90</v>
      </c>
      <c r="R7">
        <v>89.995999999999995</v>
      </c>
      <c r="S7">
        <v>1.9984029999999999</v>
      </c>
      <c r="T7">
        <v>-0.99840300000000004</v>
      </c>
      <c r="U7">
        <v>-1</v>
      </c>
      <c r="V7">
        <v>-8637603.9171539992</v>
      </c>
      <c r="W7">
        <v>0.59776700000000005</v>
      </c>
      <c r="X7">
        <v>4.5525000000000003E-2</v>
      </c>
      <c r="Y7">
        <v>29625446.1516</v>
      </c>
      <c r="Z7">
        <v>-626844803717621</v>
      </c>
      <c r="AA7">
        <v>8.4017999999999997</v>
      </c>
      <c r="AB7">
        <v>-0.73260000000000003</v>
      </c>
      <c r="AC7">
        <v>-9.6299999999999997E-2</v>
      </c>
      <c r="AD7">
        <v>0.96819999999999995</v>
      </c>
      <c r="AE7">
        <v>0.68720000000000003</v>
      </c>
    </row>
    <row r="8" spans="1:31" x14ac:dyDescent="0.25">
      <c r="A8" t="s">
        <v>97</v>
      </c>
      <c r="B8">
        <v>256</v>
      </c>
      <c r="C8">
        <v>386.33420000000001</v>
      </c>
      <c r="D8">
        <v>9.3552999999999997E-2</v>
      </c>
      <c r="E8">
        <v>9.2692999999999998E-2</v>
      </c>
      <c r="F8">
        <v>17.433</v>
      </c>
      <c r="G8">
        <v>0.1147</v>
      </c>
      <c r="H8">
        <v>0.80789999999999995</v>
      </c>
      <c r="I8">
        <v>1.123</v>
      </c>
      <c r="J8">
        <v>0.22964699999999999</v>
      </c>
      <c r="K8">
        <v>-2.13E-4</v>
      </c>
      <c r="L8">
        <v>0</v>
      </c>
      <c r="M8">
        <v>0</v>
      </c>
      <c r="N8">
        <v>90.003</v>
      </c>
      <c r="O8">
        <v>90</v>
      </c>
      <c r="P8">
        <v>3.0000000000000001E-3</v>
      </c>
      <c r="Q8">
        <v>90</v>
      </c>
      <c r="R8">
        <v>90.003</v>
      </c>
      <c r="S8">
        <v>1.9972160000000001</v>
      </c>
      <c r="T8">
        <v>-0.99721599999999999</v>
      </c>
      <c r="U8">
        <v>-1</v>
      </c>
      <c r="V8">
        <v>30833888.663915999</v>
      </c>
      <c r="W8">
        <v>0.74889300000000003</v>
      </c>
      <c r="X8">
        <v>0.17791199999999999</v>
      </c>
      <c r="Y8">
        <v>-21980367.344799999</v>
      </c>
      <c r="Z8">
        <v>1.80274501827431E+16</v>
      </c>
      <c r="AA8">
        <v>18.9617</v>
      </c>
      <c r="AB8">
        <v>-1.2694000000000001</v>
      </c>
      <c r="AC8">
        <v>0.91820000000000002</v>
      </c>
      <c r="AD8">
        <v>1.4972000000000001</v>
      </c>
      <c r="AE8">
        <v>0.4385</v>
      </c>
    </row>
    <row r="9" spans="1:31" x14ac:dyDescent="0.25">
      <c r="A9" t="s">
        <v>98</v>
      </c>
      <c r="B9">
        <v>256</v>
      </c>
      <c r="C9">
        <v>693.9008</v>
      </c>
      <c r="D9">
        <v>0.15701599999999999</v>
      </c>
      <c r="E9">
        <v>0.166487</v>
      </c>
      <c r="F9">
        <v>13.916</v>
      </c>
      <c r="G9">
        <v>0.14369999999999999</v>
      </c>
      <c r="H9">
        <v>1.1584000000000001</v>
      </c>
      <c r="I9">
        <v>0.71950000000000003</v>
      </c>
      <c r="J9">
        <v>0.28769600000000001</v>
      </c>
      <c r="K9">
        <v>-1.85E-4</v>
      </c>
      <c r="L9">
        <v>0</v>
      </c>
      <c r="M9">
        <v>0</v>
      </c>
      <c r="N9">
        <v>90.001999999999995</v>
      </c>
      <c r="O9">
        <v>90</v>
      </c>
      <c r="P9">
        <v>2E-3</v>
      </c>
      <c r="Q9">
        <v>90</v>
      </c>
      <c r="R9">
        <v>90.001999999999995</v>
      </c>
      <c r="S9">
        <v>1.998068</v>
      </c>
      <c r="T9">
        <v>-0.99806799999999996</v>
      </c>
      <c r="U9">
        <v>-1</v>
      </c>
      <c r="V9">
        <v>24447777.360293001</v>
      </c>
      <c r="W9">
        <v>0.69795499999999999</v>
      </c>
      <c r="X9">
        <v>2.4813000000000002E-2</v>
      </c>
      <c r="Y9">
        <v>-29092738.020399999</v>
      </c>
      <c r="Z9">
        <v>7221235652411680</v>
      </c>
      <c r="AA9">
        <v>12.081799999999999</v>
      </c>
      <c r="AB9">
        <v>-0.28010000000000002</v>
      </c>
      <c r="AC9">
        <v>-0.61150000000000004</v>
      </c>
      <c r="AD9">
        <v>1.6016999999999999</v>
      </c>
      <c r="AE9">
        <v>0.33689999999999998</v>
      </c>
    </row>
    <row r="10" spans="1:31" x14ac:dyDescent="0.25">
      <c r="A10" t="s">
        <v>99</v>
      </c>
      <c r="B10">
        <v>256</v>
      </c>
      <c r="C10">
        <v>176.595</v>
      </c>
      <c r="D10">
        <v>5.1794E-2</v>
      </c>
      <c r="E10">
        <v>4.2369999999999998E-2</v>
      </c>
      <c r="F10">
        <v>12.542</v>
      </c>
      <c r="G10">
        <v>0.1595</v>
      </c>
      <c r="H10">
        <v>0.26569999999999999</v>
      </c>
      <c r="I10">
        <v>3.6042000000000001</v>
      </c>
      <c r="J10">
        <v>0.31861</v>
      </c>
      <c r="K10">
        <v>2.4499999999999999E-4</v>
      </c>
      <c r="L10">
        <v>0</v>
      </c>
      <c r="M10">
        <v>0</v>
      </c>
      <c r="N10">
        <v>90.001000000000005</v>
      </c>
      <c r="O10">
        <v>90</v>
      </c>
      <c r="P10">
        <v>1E-3</v>
      </c>
      <c r="Q10">
        <v>90</v>
      </c>
      <c r="R10">
        <v>90.001000000000005</v>
      </c>
      <c r="S10">
        <v>1.9976910000000001</v>
      </c>
      <c r="T10">
        <v>-0.99769099999999999</v>
      </c>
      <c r="U10">
        <v>-1</v>
      </c>
      <c r="V10">
        <v>-26787274.771531999</v>
      </c>
      <c r="W10">
        <v>0.679647</v>
      </c>
      <c r="X10">
        <v>2.23E-2</v>
      </c>
      <c r="Y10">
        <v>16598333.249600001</v>
      </c>
      <c r="Z10">
        <v>-7068692996583270</v>
      </c>
      <c r="AA10">
        <v>9.8510000000000009</v>
      </c>
      <c r="AB10">
        <v>1.6506000000000001</v>
      </c>
      <c r="AC10">
        <v>3.2401</v>
      </c>
      <c r="AD10">
        <v>0.72829999999999995</v>
      </c>
      <c r="AE10">
        <v>1.0542</v>
      </c>
    </row>
    <row r="11" spans="1:31" x14ac:dyDescent="0.25">
      <c r="A11" t="s">
        <v>100</v>
      </c>
      <c r="B11">
        <v>256</v>
      </c>
      <c r="C11">
        <v>106.49469999999999</v>
      </c>
      <c r="D11">
        <v>3.0431E-2</v>
      </c>
      <c r="E11">
        <v>2.5551000000000001E-2</v>
      </c>
      <c r="F11">
        <v>16.617000000000001</v>
      </c>
      <c r="G11">
        <v>0.12039999999999999</v>
      </c>
      <c r="H11">
        <v>0.21229999999999999</v>
      </c>
      <c r="I11">
        <v>4.5900999999999996</v>
      </c>
      <c r="J11">
        <v>0.24138399999999999</v>
      </c>
      <c r="K11">
        <v>-1.7799999999999999E-4</v>
      </c>
      <c r="L11">
        <v>0</v>
      </c>
      <c r="M11">
        <v>0</v>
      </c>
      <c r="N11">
        <v>90.001999999999995</v>
      </c>
      <c r="O11">
        <v>90</v>
      </c>
      <c r="P11">
        <v>2E-3</v>
      </c>
      <c r="Q11">
        <v>90</v>
      </c>
      <c r="R11">
        <v>90.001999999999995</v>
      </c>
      <c r="S11">
        <v>1.9977879999999999</v>
      </c>
      <c r="T11">
        <v>-0.99778800000000001</v>
      </c>
      <c r="U11">
        <v>-1</v>
      </c>
      <c r="V11">
        <v>27790757.493995</v>
      </c>
      <c r="W11">
        <v>0.799211</v>
      </c>
      <c r="X11">
        <v>0.27915800000000002</v>
      </c>
      <c r="Y11">
        <v>-31512057.3627</v>
      </c>
      <c r="Z11">
        <v>1.32551321536998E+16</v>
      </c>
      <c r="AA11">
        <v>17.162600000000001</v>
      </c>
      <c r="AB11">
        <v>-0.87329999999999997</v>
      </c>
      <c r="AC11">
        <v>0.1835</v>
      </c>
      <c r="AD11">
        <v>0.74929999999999997</v>
      </c>
      <c r="AE11">
        <v>1.0939000000000001</v>
      </c>
    </row>
    <row r="12" spans="1:31" x14ac:dyDescent="0.25">
      <c r="A12" t="s">
        <v>101</v>
      </c>
      <c r="B12">
        <v>256</v>
      </c>
      <c r="C12">
        <v>99.434799999999996</v>
      </c>
      <c r="D12">
        <v>2.6297000000000001E-2</v>
      </c>
      <c r="E12">
        <v>2.3857E-2</v>
      </c>
      <c r="F12">
        <v>15.784000000000001</v>
      </c>
      <c r="G12">
        <v>0.12670000000000001</v>
      </c>
      <c r="H12">
        <v>0.1883</v>
      </c>
      <c r="I12">
        <v>5.1844999999999999</v>
      </c>
      <c r="J12">
        <v>0.24703800000000001</v>
      </c>
      <c r="K12">
        <v>4.6999999999999997E-5</v>
      </c>
      <c r="L12">
        <v>0</v>
      </c>
      <c r="M12">
        <v>0</v>
      </c>
      <c r="N12">
        <v>89.989000000000004</v>
      </c>
      <c r="O12">
        <v>90</v>
      </c>
      <c r="P12">
        <v>-1.0999999999999999E-2</v>
      </c>
      <c r="Q12">
        <v>90</v>
      </c>
      <c r="R12">
        <v>89.989000000000004</v>
      </c>
      <c r="S12">
        <v>1.9994320000000001</v>
      </c>
      <c r="T12">
        <v>-0.99943300000000002</v>
      </c>
      <c r="U12">
        <v>-1</v>
      </c>
      <c r="V12">
        <v>-18560962.248041</v>
      </c>
      <c r="W12">
        <v>0.90112899999999996</v>
      </c>
      <c r="X12">
        <v>0.204737</v>
      </c>
      <c r="Y12">
        <v>457835159.11830002</v>
      </c>
      <c r="Z12">
        <v>-5645113866782320</v>
      </c>
      <c r="AA12">
        <v>16.385999999999999</v>
      </c>
      <c r="AB12">
        <v>-0.41970000000000002</v>
      </c>
      <c r="AC12">
        <v>-0.40749999999999997</v>
      </c>
      <c r="AD12">
        <v>0.68769999999999998</v>
      </c>
      <c r="AE12">
        <v>1.2005999999999999</v>
      </c>
    </row>
    <row r="13" spans="1:31" x14ac:dyDescent="0.25">
      <c r="A13" t="s">
        <v>102</v>
      </c>
      <c r="B13">
        <v>256</v>
      </c>
      <c r="C13">
        <v>30.566400000000002</v>
      </c>
      <c r="D13">
        <v>1.1471E-2</v>
      </c>
      <c r="E13">
        <v>7.3340000000000002E-3</v>
      </c>
      <c r="F13">
        <v>17.867000000000001</v>
      </c>
      <c r="G13">
        <v>0.1119</v>
      </c>
      <c r="H13">
        <v>6.5500000000000003E-2</v>
      </c>
      <c r="I13">
        <v>15.1515</v>
      </c>
      <c r="J13">
        <v>0.22384299999999999</v>
      </c>
      <c r="K13">
        <v>-2.99E-4</v>
      </c>
      <c r="L13">
        <v>0</v>
      </c>
      <c r="M13">
        <v>0</v>
      </c>
      <c r="N13">
        <v>90.001999999999995</v>
      </c>
      <c r="O13">
        <v>90</v>
      </c>
      <c r="P13">
        <v>2E-3</v>
      </c>
      <c r="Q13">
        <v>90</v>
      </c>
      <c r="R13">
        <v>90.001999999999995</v>
      </c>
      <c r="S13">
        <v>1.995994</v>
      </c>
      <c r="T13">
        <v>-0.99599499999999996</v>
      </c>
      <c r="U13">
        <v>-1</v>
      </c>
      <c r="V13">
        <v>-32090375.118553001</v>
      </c>
      <c r="W13">
        <v>0.41732999999999998</v>
      </c>
      <c r="X13">
        <v>0.70788200000000001</v>
      </c>
      <c r="Y13">
        <v>-11165655.586999999</v>
      </c>
      <c r="Z13">
        <v>-2.0552313442934E+16</v>
      </c>
      <c r="AA13">
        <v>19.957699999999999</v>
      </c>
      <c r="AB13">
        <v>0.12570000000000001</v>
      </c>
      <c r="AC13">
        <v>0.60089999999999999</v>
      </c>
      <c r="AD13">
        <v>0.43159999999999998</v>
      </c>
      <c r="AE13">
        <v>2.0929000000000002</v>
      </c>
    </row>
    <row r="15" spans="1:31" x14ac:dyDescent="0.2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</row>
    <row r="16" spans="1:31" x14ac:dyDescent="0.25">
      <c r="A16" t="s">
        <v>124</v>
      </c>
      <c r="B16">
        <v>1</v>
      </c>
      <c r="C16" t="s">
        <v>125</v>
      </c>
      <c r="D16" t="s">
        <v>168</v>
      </c>
      <c r="E16" t="s">
        <v>169</v>
      </c>
      <c r="F16" t="s">
        <v>170</v>
      </c>
      <c r="G16" t="s">
        <v>171</v>
      </c>
    </row>
    <row r="17" spans="1:7" x14ac:dyDescent="0.25">
      <c r="A17" t="s">
        <v>138</v>
      </c>
      <c r="B17">
        <v>1</v>
      </c>
      <c r="C17" t="s">
        <v>139</v>
      </c>
      <c r="D17" t="s">
        <v>172</v>
      </c>
      <c r="E17" t="s">
        <v>173</v>
      </c>
      <c r="F17" t="s">
        <v>174</v>
      </c>
      <c r="G17" t="s">
        <v>175</v>
      </c>
    </row>
    <row r="18" spans="1:7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</row>
    <row r="19" spans="1:7" x14ac:dyDescent="0.25">
      <c r="A19" t="s">
        <v>136</v>
      </c>
      <c r="B19">
        <v>1</v>
      </c>
      <c r="C19" t="s">
        <v>137</v>
      </c>
      <c r="D19" t="s">
        <v>176</v>
      </c>
      <c r="E19" t="s">
        <v>177</v>
      </c>
      <c r="F19" t="s">
        <v>178</v>
      </c>
      <c r="G19" t="s">
        <v>179</v>
      </c>
    </row>
    <row r="20" spans="1:7" x14ac:dyDescent="0.25">
      <c r="A20" t="s">
        <v>120</v>
      </c>
      <c r="B20">
        <v>1</v>
      </c>
      <c r="C20" t="s">
        <v>121</v>
      </c>
      <c r="D20" t="s">
        <v>180</v>
      </c>
      <c r="E20" t="s">
        <v>181</v>
      </c>
      <c r="F20" t="s">
        <v>182</v>
      </c>
      <c r="G20" t="s">
        <v>183</v>
      </c>
    </row>
    <row r="21" spans="1:7" x14ac:dyDescent="0.25">
      <c r="A21" t="s">
        <v>112</v>
      </c>
      <c r="B21">
        <v>1</v>
      </c>
      <c r="C21" t="s">
        <v>113</v>
      </c>
      <c r="D21" t="s">
        <v>184</v>
      </c>
      <c r="E21" t="s">
        <v>185</v>
      </c>
      <c r="F21" t="s">
        <v>186</v>
      </c>
      <c r="G21" t="s">
        <v>187</v>
      </c>
    </row>
    <row r="22" spans="1:7" x14ac:dyDescent="0.25">
      <c r="A22" t="s">
        <v>122</v>
      </c>
      <c r="B22">
        <v>1</v>
      </c>
      <c r="C22" t="s">
        <v>123</v>
      </c>
      <c r="D22" t="s">
        <v>188</v>
      </c>
      <c r="E22" t="s">
        <v>189</v>
      </c>
      <c r="F22" t="s">
        <v>190</v>
      </c>
      <c r="G22" t="s">
        <v>191</v>
      </c>
    </row>
    <row r="23" spans="1:7" x14ac:dyDescent="0.25">
      <c r="A23" t="s">
        <v>147</v>
      </c>
      <c r="B23">
        <v>1</v>
      </c>
      <c r="C23" t="s">
        <v>148</v>
      </c>
      <c r="D23" t="s">
        <v>192</v>
      </c>
      <c r="E23" t="s">
        <v>193</v>
      </c>
      <c r="F23" t="s">
        <v>194</v>
      </c>
      <c r="G23" t="s">
        <v>195</v>
      </c>
    </row>
    <row r="24" spans="1:7" x14ac:dyDescent="0.25">
      <c r="A24" t="s">
        <v>118</v>
      </c>
      <c r="B24">
        <v>1</v>
      </c>
      <c r="C24" t="s">
        <v>119</v>
      </c>
      <c r="D24" t="s">
        <v>172</v>
      </c>
      <c r="E24" t="s">
        <v>196</v>
      </c>
      <c r="F24" t="s">
        <v>174</v>
      </c>
      <c r="G24" t="s">
        <v>197</v>
      </c>
    </row>
    <row r="25" spans="1:7" x14ac:dyDescent="0.25">
      <c r="A25" t="s">
        <v>140</v>
      </c>
      <c r="B25">
        <v>1</v>
      </c>
      <c r="C25" t="s">
        <v>141</v>
      </c>
      <c r="D25" t="s">
        <v>198</v>
      </c>
      <c r="E25" t="s">
        <v>199</v>
      </c>
      <c r="F25" t="s">
        <v>200</v>
      </c>
      <c r="G25" t="s">
        <v>201</v>
      </c>
    </row>
    <row r="26" spans="1:7" x14ac:dyDescent="0.25">
      <c r="A26" t="s">
        <v>108</v>
      </c>
      <c r="B26">
        <v>1</v>
      </c>
      <c r="C26" t="s">
        <v>109</v>
      </c>
      <c r="D26" t="s">
        <v>202</v>
      </c>
      <c r="E26" t="s">
        <v>203</v>
      </c>
      <c r="F26" t="s">
        <v>204</v>
      </c>
      <c r="G26" t="s">
        <v>205</v>
      </c>
    </row>
    <row r="27" spans="1:7" x14ac:dyDescent="0.25">
      <c r="A27" t="s">
        <v>159</v>
      </c>
      <c r="B27">
        <v>1</v>
      </c>
      <c r="C27" t="s">
        <v>160</v>
      </c>
      <c r="D27" t="s">
        <v>206</v>
      </c>
      <c r="E27" t="s">
        <v>207</v>
      </c>
      <c r="F27" t="s">
        <v>208</v>
      </c>
      <c r="G27" t="s">
        <v>209</v>
      </c>
    </row>
    <row r="28" spans="1:7" x14ac:dyDescent="0.25">
      <c r="A28" t="s">
        <v>110</v>
      </c>
      <c r="B28">
        <v>1</v>
      </c>
      <c r="C28" t="s">
        <v>111</v>
      </c>
      <c r="D28" t="s">
        <v>210</v>
      </c>
      <c r="E28" t="s">
        <v>211</v>
      </c>
      <c r="F28" t="s">
        <v>212</v>
      </c>
      <c r="G28" t="s">
        <v>213</v>
      </c>
    </row>
    <row r="29" spans="1:7" x14ac:dyDescent="0.25">
      <c r="A29" t="s">
        <v>134</v>
      </c>
      <c r="B29">
        <v>1</v>
      </c>
      <c r="C29" t="s">
        <v>135</v>
      </c>
      <c r="D29" t="s">
        <v>214</v>
      </c>
      <c r="E29" t="s">
        <v>215</v>
      </c>
      <c r="F29" t="s">
        <v>216</v>
      </c>
      <c r="G29" t="s">
        <v>217</v>
      </c>
    </row>
    <row r="30" spans="1:7" x14ac:dyDescent="0.25">
      <c r="A30" t="s">
        <v>116</v>
      </c>
      <c r="B30">
        <v>1</v>
      </c>
      <c r="C30" t="s">
        <v>117</v>
      </c>
      <c r="D30" t="s">
        <v>218</v>
      </c>
      <c r="E30" t="s">
        <v>219</v>
      </c>
      <c r="F30" t="s">
        <v>220</v>
      </c>
      <c r="G30" t="s">
        <v>221</v>
      </c>
    </row>
    <row r="31" spans="1:7" x14ac:dyDescent="0.25">
      <c r="A31" t="s">
        <v>149</v>
      </c>
      <c r="B31">
        <v>1</v>
      </c>
      <c r="C31" t="s">
        <v>150</v>
      </c>
      <c r="D31" t="s">
        <v>222</v>
      </c>
      <c r="E31" t="s">
        <v>223</v>
      </c>
      <c r="F31" t="s">
        <v>224</v>
      </c>
      <c r="G31" t="s">
        <v>225</v>
      </c>
    </row>
    <row r="32" spans="1:7" x14ac:dyDescent="0.25">
      <c r="A32" t="s">
        <v>104</v>
      </c>
      <c r="B32">
        <v>1</v>
      </c>
      <c r="C32" t="s">
        <v>105</v>
      </c>
      <c r="D32" t="s">
        <v>226</v>
      </c>
      <c r="E32" t="s">
        <v>227</v>
      </c>
      <c r="F32" t="s">
        <v>228</v>
      </c>
      <c r="G32" t="s">
        <v>229</v>
      </c>
    </row>
    <row r="33" spans="1:7" x14ac:dyDescent="0.25">
      <c r="A33" t="s">
        <v>157</v>
      </c>
      <c r="B33">
        <v>1</v>
      </c>
      <c r="C33" t="s">
        <v>158</v>
      </c>
      <c r="D33" t="s">
        <v>230</v>
      </c>
      <c r="E33" t="s">
        <v>231</v>
      </c>
      <c r="F33" t="s">
        <v>232</v>
      </c>
      <c r="G33" t="s">
        <v>233</v>
      </c>
    </row>
    <row r="34" spans="1:7" x14ac:dyDescent="0.25">
      <c r="A34" t="s">
        <v>106</v>
      </c>
      <c r="B34">
        <v>1</v>
      </c>
      <c r="C34" t="s">
        <v>107</v>
      </c>
      <c r="D34" t="s">
        <v>234</v>
      </c>
      <c r="E34" t="s">
        <v>235</v>
      </c>
      <c r="F34" t="s">
        <v>236</v>
      </c>
      <c r="G34" t="s">
        <v>237</v>
      </c>
    </row>
    <row r="35" spans="1:7" x14ac:dyDescent="0.25">
      <c r="A35" t="s">
        <v>161</v>
      </c>
      <c r="B35">
        <v>1</v>
      </c>
      <c r="C35" t="s">
        <v>162</v>
      </c>
      <c r="D35" t="s">
        <v>238</v>
      </c>
      <c r="E35" t="s">
        <v>239</v>
      </c>
      <c r="F35" t="s">
        <v>240</v>
      </c>
      <c r="G35" t="s">
        <v>241</v>
      </c>
    </row>
    <row r="36" spans="1:7" x14ac:dyDescent="0.25">
      <c r="A36" t="s">
        <v>153</v>
      </c>
      <c r="B36">
        <v>1</v>
      </c>
      <c r="C36" t="s">
        <v>154</v>
      </c>
      <c r="D36" t="s">
        <v>242</v>
      </c>
      <c r="E36" t="s">
        <v>243</v>
      </c>
      <c r="F36" t="s">
        <v>244</v>
      </c>
      <c r="G36" t="s">
        <v>245</v>
      </c>
    </row>
    <row r="37" spans="1:7" x14ac:dyDescent="0.25">
      <c r="A37" t="s">
        <v>126</v>
      </c>
      <c r="B37">
        <v>1</v>
      </c>
      <c r="C37" t="s">
        <v>127</v>
      </c>
      <c r="D37" t="s">
        <v>246</v>
      </c>
      <c r="E37" t="s">
        <v>247</v>
      </c>
      <c r="F37" t="s">
        <v>248</v>
      </c>
      <c r="G37" t="s">
        <v>249</v>
      </c>
    </row>
    <row r="38" spans="1:7" x14ac:dyDescent="0.25">
      <c r="A38" t="s">
        <v>151</v>
      </c>
      <c r="B38">
        <v>1</v>
      </c>
      <c r="C38" t="s">
        <v>152</v>
      </c>
      <c r="D38" t="s">
        <v>250</v>
      </c>
      <c r="E38" t="s">
        <v>251</v>
      </c>
      <c r="F38" t="s">
        <v>252</v>
      </c>
      <c r="G38" t="s">
        <v>253</v>
      </c>
    </row>
    <row r="39" spans="1:7" x14ac:dyDescent="0.25">
      <c r="A39" t="s">
        <v>145</v>
      </c>
      <c r="B39">
        <v>1</v>
      </c>
      <c r="C39" t="s">
        <v>146</v>
      </c>
      <c r="D39" t="s">
        <v>254</v>
      </c>
      <c r="E39" t="s">
        <v>255</v>
      </c>
      <c r="F39" t="s">
        <v>256</v>
      </c>
      <c r="G39" t="s">
        <v>257</v>
      </c>
    </row>
    <row r="40" spans="1:7" x14ac:dyDescent="0.25">
      <c r="A40" t="s">
        <v>114</v>
      </c>
      <c r="B40">
        <v>1</v>
      </c>
      <c r="C40" t="s">
        <v>115</v>
      </c>
      <c r="D40" t="s">
        <v>250</v>
      </c>
      <c r="E40" t="s">
        <v>258</v>
      </c>
      <c r="F40" t="s">
        <v>252</v>
      </c>
      <c r="G40" t="s">
        <v>259</v>
      </c>
    </row>
    <row r="41" spans="1:7" x14ac:dyDescent="0.25">
      <c r="A41" t="s">
        <v>164</v>
      </c>
      <c r="B41">
        <v>1</v>
      </c>
      <c r="C41" t="s">
        <v>165</v>
      </c>
      <c r="D41" t="s">
        <v>260</v>
      </c>
      <c r="E41" t="s">
        <v>261</v>
      </c>
      <c r="F41" t="s">
        <v>262</v>
      </c>
      <c r="G41" t="s">
        <v>263</v>
      </c>
    </row>
    <row r="42" spans="1:7" x14ac:dyDescent="0.25">
      <c r="A42" t="s">
        <v>166</v>
      </c>
      <c r="B42">
        <v>1</v>
      </c>
      <c r="C42" t="s">
        <v>167</v>
      </c>
      <c r="D42" t="s">
        <v>264</v>
      </c>
      <c r="E42" t="s">
        <v>265</v>
      </c>
      <c r="F42" t="s">
        <v>266</v>
      </c>
      <c r="G42" t="s">
        <v>267</v>
      </c>
    </row>
    <row r="43" spans="1:7" x14ac:dyDescent="0.25">
      <c r="A43" t="s">
        <v>155</v>
      </c>
      <c r="B43">
        <v>1</v>
      </c>
      <c r="C43" t="s">
        <v>156</v>
      </c>
      <c r="D43" t="s">
        <v>268</v>
      </c>
      <c r="E43" t="s">
        <v>269</v>
      </c>
      <c r="F43" t="s">
        <v>270</v>
      </c>
      <c r="G43" t="s">
        <v>271</v>
      </c>
    </row>
    <row r="44" spans="1:7" x14ac:dyDescent="0.25">
      <c r="A44" t="s">
        <v>128</v>
      </c>
      <c r="B44">
        <v>1</v>
      </c>
      <c r="C44" t="s">
        <v>129</v>
      </c>
      <c r="D44" t="s">
        <v>272</v>
      </c>
      <c r="E44" t="s">
        <v>273</v>
      </c>
      <c r="F44" t="s">
        <v>274</v>
      </c>
      <c r="G44" t="s">
        <v>275</v>
      </c>
    </row>
    <row r="45" spans="1:7" x14ac:dyDescent="0.25">
      <c r="A45" t="s">
        <v>130</v>
      </c>
      <c r="B45">
        <v>1</v>
      </c>
      <c r="C45" t="s">
        <v>131</v>
      </c>
      <c r="D45" t="s">
        <v>168</v>
      </c>
      <c r="E45" t="s">
        <v>276</v>
      </c>
      <c r="F45" t="s">
        <v>170</v>
      </c>
      <c r="G45" t="s">
        <v>277</v>
      </c>
    </row>
    <row r="46" spans="1:7" x14ac:dyDescent="0.25">
      <c r="A46" t="s">
        <v>132</v>
      </c>
      <c r="B46">
        <v>1</v>
      </c>
      <c r="C46" t="s">
        <v>133</v>
      </c>
      <c r="D46" t="s">
        <v>278</v>
      </c>
      <c r="E46" t="s">
        <v>279</v>
      </c>
      <c r="F46" t="s">
        <v>280</v>
      </c>
      <c r="G46" t="s">
        <v>281</v>
      </c>
    </row>
    <row r="47" spans="1:7" x14ac:dyDescent="0.25">
      <c r="A47" t="s">
        <v>143</v>
      </c>
      <c r="B47">
        <v>1</v>
      </c>
      <c r="C47" t="s">
        <v>144</v>
      </c>
      <c r="D47" t="s">
        <v>250</v>
      </c>
      <c r="E47" t="s">
        <v>282</v>
      </c>
      <c r="F47" t="s">
        <v>252</v>
      </c>
      <c r="G47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opLeftCell="B1" workbookViewId="0">
      <selection activeCell="D2" sqref="D2:J2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D52</f>
        <v>7.1679000000000007E-2</v>
      </c>
      <c r="E2" s="4">
        <f t="shared" si="0"/>
        <v>13.91358333333333</v>
      </c>
      <c r="F2" s="4">
        <f t="shared" si="0"/>
        <v>0.14833333333333334</v>
      </c>
      <c r="G2" s="4">
        <f t="shared" si="0"/>
        <v>0.45488333333333336</v>
      </c>
      <c r="H2" s="4">
        <f t="shared" si="0"/>
        <v>5.5817583333333332</v>
      </c>
      <c r="I2" s="4">
        <f t="shared" si="0"/>
        <v>0.29591174999999997</v>
      </c>
      <c r="J2" s="4">
        <f t="shared" si="0"/>
        <v>-9.9296083333333354E-2</v>
      </c>
    </row>
    <row r="4" spans="1:21" x14ac:dyDescent="0.25">
      <c r="A4" t="s">
        <v>68</v>
      </c>
      <c r="B4" t="s">
        <v>74</v>
      </c>
      <c r="D4" s="1">
        <f t="shared" ref="D4:J4" si="1">D28</f>
        <v>0.1624319285714286</v>
      </c>
      <c r="E4" s="1">
        <f t="shared" si="1"/>
        <v>16.10857142857143</v>
      </c>
      <c r="F4" s="1">
        <f t="shared" si="1"/>
        <v>0.13029285714285713</v>
      </c>
      <c r="G4" s="1">
        <f t="shared" si="1"/>
        <v>1.129042857142857</v>
      </c>
      <c r="H4" s="1">
        <f t="shared" si="1"/>
        <v>0.96683571428571413</v>
      </c>
      <c r="I4" s="1">
        <f t="shared" si="1"/>
        <v>0.24881114285714287</v>
      </c>
      <c r="J4" s="2">
        <f t="shared" si="1"/>
        <v>-3.2226803571428571</v>
      </c>
    </row>
    <row r="5" spans="1:21" x14ac:dyDescent="0.25">
      <c r="D5" s="10">
        <f t="shared" ref="D5:J5" si="2">ABS(D2-D4)/D4</f>
        <v>0.55871360618316157</v>
      </c>
      <c r="E5" s="10">
        <f t="shared" si="2"/>
        <v>0.13626212013716479</v>
      </c>
      <c r="F5" s="10">
        <f t="shared" si="2"/>
        <v>0.13846097618917114</v>
      </c>
      <c r="G5" s="10">
        <f t="shared" si="2"/>
        <v>0.59710711559306451</v>
      </c>
      <c r="H5" s="10">
        <f t="shared" si="2"/>
        <v>4.7732231555565416</v>
      </c>
      <c r="I5" s="10">
        <f t="shared" si="2"/>
        <v>0.18930264377227002</v>
      </c>
      <c r="J5" s="10">
        <f t="shared" si="2"/>
        <v>-0.96918835493155564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0.55009979789357399</v>
      </c>
      <c r="E8" s="10">
        <f t="shared" si="3"/>
        <v>0.33472394886997564</v>
      </c>
      <c r="F8" s="10">
        <f t="shared" si="3"/>
        <v>0.5516039051603906</v>
      </c>
      <c r="G8" s="10">
        <f t="shared" si="3"/>
        <v>0.66917575757575765</v>
      </c>
      <c r="H8" s="10">
        <f t="shared" si="3"/>
        <v>7.837489444796284</v>
      </c>
      <c r="I8" s="10">
        <f t="shared" si="3"/>
        <v>0.54594147702338403</v>
      </c>
      <c r="J8" s="10">
        <f t="shared" si="3"/>
        <v>-0.95802321566969628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 t="str">
        <f>[1]!ScaleLineBottom(100.1/50.1)</f>
        <v/>
      </c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 t="str">
        <f>[1]!ScaleLineBottom(100,1,D30,(D30+D31)/2,D31,(D31-D30)/10,(D31-D30)/50)</f>
        <v/>
      </c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19"/>
      <c r="P24" s="43" t="s">
        <v>86</v>
      </c>
      <c r="Q24" s="43"/>
      <c r="R24" s="43"/>
      <c r="T24" s="2"/>
      <c r="U24" s="43" t="s">
        <v>22</v>
      </c>
      <c r="V24" s="43"/>
      <c r="W24" s="43"/>
      <c r="X24" s="19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19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19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[1]!Boxplot(D36:D47,,1,D30,D31)</f>
        <v/>
      </c>
      <c r="M26" s="43"/>
      <c r="N26" s="43"/>
      <c r="O26" s="19"/>
      <c r="P26" s="43" t="str">
        <f>[1]!Boxplot(G36:G47,,1,G30,G31)</f>
        <v/>
      </c>
      <c r="Q26" s="43"/>
      <c r="R26" s="43"/>
      <c r="T26" s="20" t="s">
        <v>88</v>
      </c>
      <c r="U26" s="43" t="str">
        <f>[1]!Boxplot(D36:D47,"sigma3",1,D30,D31)</f>
        <v/>
      </c>
      <c r="V26" s="43"/>
      <c r="W26" s="43"/>
      <c r="X26" s="19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 t="str">
        <f>[1]!scaleline("T",0,1,D30,(D30+D31)/2,D31,(D31-D30)/10,(D31-D30)/50)</f>
        <v/>
      </c>
      <c r="M27" s="45"/>
      <c r="N27" s="45"/>
      <c r="O27" s="19"/>
      <c r="P27" s="43"/>
      <c r="Q27" s="43"/>
      <c r="R27" s="43"/>
      <c r="T27" s="20"/>
      <c r="U27" s="45"/>
      <c r="V27" s="45"/>
      <c r="W27" s="45"/>
      <c r="X27" s="19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19"/>
      <c r="P28" s="43"/>
      <c r="Q28" s="43"/>
      <c r="R28" s="43"/>
      <c r="T28" s="2"/>
      <c r="U28" s="43"/>
      <c r="V28" s="43"/>
      <c r="W28" s="43"/>
      <c r="X28" s="19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19"/>
      <c r="P29" s="43" t="s">
        <v>87</v>
      </c>
      <c r="Q29" s="43"/>
      <c r="R29" s="43"/>
      <c r="U29" s="43" t="s">
        <v>85</v>
      </c>
      <c r="V29" s="43"/>
      <c r="W29" s="43"/>
      <c r="X29" s="19"/>
      <c r="Y29" s="43" t="s">
        <v>87</v>
      </c>
      <c r="Z29" s="43"/>
      <c r="AA29" s="43"/>
    </row>
    <row r="30" spans="3:27" x14ac:dyDescent="0.25">
      <c r="C30" s="14" t="s">
        <v>77</v>
      </c>
      <c r="D30" s="1">
        <f t="shared" ref="D30:J30" si="9">MIN(D10:D23,D36:D47)</f>
        <v>7.0080000000000003E-3</v>
      </c>
      <c r="E30" s="1">
        <f t="shared" si="9"/>
        <v>9.7219999999999995</v>
      </c>
      <c r="F30" s="1">
        <f t="shared" si="9"/>
        <v>9.1499999999999998E-2</v>
      </c>
      <c r="G30" s="1">
        <f t="shared" si="9"/>
        <v>4.1399999999999999E-2</v>
      </c>
      <c r="H30" s="1">
        <f t="shared" si="9"/>
        <v>0.44940000000000002</v>
      </c>
      <c r="I30" s="1">
        <f t="shared" si="9"/>
        <v>9.7394999999999995E-2</v>
      </c>
      <c r="J30" s="1">
        <f t="shared" si="9"/>
        <v>-6.3604250000000002</v>
      </c>
      <c r="K30" s="20" t="s">
        <v>68</v>
      </c>
      <c r="L30" s="43" t="str">
        <f>[1]!Boxplot(F10:F23,,1,F30,F31)</f>
        <v/>
      </c>
      <c r="M30" s="43"/>
      <c r="N30" s="43"/>
      <c r="O30" s="19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19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 t="shared" ref="D31:J31" si="10">MAX(D10:D23,D36:D47)</f>
        <v>0.28599000000000002</v>
      </c>
      <c r="E31" s="1">
        <f t="shared" si="10"/>
        <v>21.853000000000002</v>
      </c>
      <c r="F31" s="1">
        <f t="shared" si="10"/>
        <v>0.20569999999999999</v>
      </c>
      <c r="G31" s="1">
        <f t="shared" si="10"/>
        <v>1.7345999999999999</v>
      </c>
      <c r="H31" s="1">
        <f t="shared" si="10"/>
        <v>24.004300000000001</v>
      </c>
      <c r="I31" s="1">
        <f t="shared" si="10"/>
        <v>0.41080100000000003</v>
      </c>
      <c r="J31" s="1">
        <f t="shared" si="10"/>
        <v>1.0329029999999999</v>
      </c>
      <c r="K31" s="20" t="s">
        <v>88</v>
      </c>
      <c r="L31" s="43" t="str">
        <f>[1]!Boxplot(F36:F47,,1,F30,F31)</f>
        <v/>
      </c>
      <c r="M31" s="43"/>
      <c r="N31" s="43"/>
      <c r="O31" s="19"/>
      <c r="P31" s="43" t="str">
        <f>[1]!Boxplot(H36:H47,,1,H30,H31)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19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19"/>
      <c r="P32" s="43"/>
      <c r="Q32" s="43"/>
      <c r="R32" s="43"/>
      <c r="T32" s="20"/>
      <c r="U32" s="43"/>
      <c r="V32" s="43"/>
      <c r="W32" s="43"/>
      <c r="X32" s="19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19"/>
      <c r="P33" s="43"/>
      <c r="Q33" s="43"/>
      <c r="R33" s="43"/>
      <c r="U33" s="43"/>
      <c r="V33" s="43"/>
      <c r="W33" s="43"/>
      <c r="X33" s="19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19"/>
      <c r="P34" s="43" t="s">
        <v>3</v>
      </c>
      <c r="Q34" s="43"/>
      <c r="R34" s="43"/>
      <c r="T34" s="17"/>
      <c r="U34" s="43" t="s">
        <v>23</v>
      </c>
      <c r="V34" s="43"/>
      <c r="W34" s="43"/>
      <c r="X34" s="19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[1]!Boxplot(E14:E27,,1,E30,E31)</f>
        <v/>
      </c>
      <c r="M35" s="43"/>
      <c r="N35" s="43"/>
      <c r="O35" s="19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19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 s="9">
        <v>7.0080000000000003E-3</v>
      </c>
      <c r="E36" s="15">
        <v>14.473000000000001</v>
      </c>
      <c r="F36" s="15">
        <v>0.13819999999999999</v>
      </c>
      <c r="G36" s="15">
        <v>4.1399999999999999E-2</v>
      </c>
      <c r="H36" s="15">
        <v>24.004300000000001</v>
      </c>
      <c r="I36" s="15">
        <v>0.27324100000000001</v>
      </c>
      <c r="J36" s="1">
        <v>1.0329029999999999</v>
      </c>
      <c r="K36" s="20" t="s">
        <v>88</v>
      </c>
      <c r="L36" s="43" t="str">
        <f>[1]!Boxplot(E36:E47,,1,E30,E31)</f>
        <v/>
      </c>
      <c r="M36" s="43"/>
      <c r="N36" s="43"/>
      <c r="O36" s="19"/>
      <c r="P36" s="43" t="str">
        <f>[1]!Boxplot(J36:J47,,1,J30,J31)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19"/>
      <c r="Y36" s="43" t="str">
        <f>[1]!Boxplot(J36:J47,"sigma3",1,J30,J31)</f>
        <v/>
      </c>
      <c r="Z36" s="43"/>
      <c r="AA36" s="43"/>
    </row>
    <row r="37" spans="1:27" x14ac:dyDescent="0.25">
      <c r="D37" s="1">
        <v>0.152866</v>
      </c>
      <c r="E37" s="1">
        <v>9.7219999999999995</v>
      </c>
      <c r="F37" s="1">
        <v>0.20569999999999999</v>
      </c>
      <c r="G37" s="1">
        <v>0.79200000000000004</v>
      </c>
      <c r="H37" s="1">
        <v>1.0569</v>
      </c>
      <c r="I37" s="1">
        <v>0.41080100000000003</v>
      </c>
      <c r="J37" s="1">
        <v>-0.19206100000000001</v>
      </c>
      <c r="L37" s="43"/>
      <c r="M37" s="43"/>
      <c r="N37" s="43"/>
      <c r="O37" s="19"/>
      <c r="P37" s="43"/>
      <c r="Q37" s="43"/>
      <c r="R37" s="43"/>
      <c r="U37" s="43"/>
      <c r="V37" s="43"/>
      <c r="W37" s="43"/>
      <c r="X37" s="19"/>
      <c r="Y37" s="43"/>
      <c r="Z37" s="43"/>
      <c r="AA37" s="43"/>
    </row>
    <row r="38" spans="1:27" x14ac:dyDescent="0.25">
      <c r="D38" s="1">
        <v>0.127418</v>
      </c>
      <c r="E38" s="1">
        <v>12.112</v>
      </c>
      <c r="F38" s="1">
        <v>0.1651</v>
      </c>
      <c r="G38" s="1">
        <v>0.81920000000000004</v>
      </c>
      <c r="H38" s="1">
        <v>1.0556000000000001</v>
      </c>
      <c r="I38" s="1">
        <v>0.326847</v>
      </c>
      <c r="J38" s="1">
        <v>0.24150099999999999</v>
      </c>
      <c r="L38" s="43"/>
      <c r="M38" s="43"/>
      <c r="N38" s="43"/>
      <c r="O38" s="19"/>
      <c r="P38" s="43"/>
      <c r="Q38" s="43"/>
      <c r="R38" s="43"/>
      <c r="U38" s="43"/>
      <c r="V38" s="43"/>
      <c r="W38" s="43"/>
      <c r="X38" s="19"/>
      <c r="Y38" s="43"/>
      <c r="Z38" s="43"/>
      <c r="AA38" s="43"/>
    </row>
    <row r="39" spans="1:27" x14ac:dyDescent="0.25">
      <c r="D39" s="1">
        <v>2.9592E-2</v>
      </c>
      <c r="E39" s="1">
        <v>12.842000000000001</v>
      </c>
      <c r="F39" s="1">
        <v>0.15570000000000001</v>
      </c>
      <c r="G39" s="1">
        <v>0.1469</v>
      </c>
      <c r="H39" s="1">
        <v>6.6531000000000002</v>
      </c>
      <c r="I39" s="1">
        <v>0.31200800000000001</v>
      </c>
      <c r="J39" s="1">
        <v>-0.95404100000000003</v>
      </c>
    </row>
    <row r="40" spans="1:27" x14ac:dyDescent="0.25">
      <c r="D40" s="1">
        <v>7.9580999999999999E-2</v>
      </c>
      <c r="E40" s="1">
        <v>12.08</v>
      </c>
      <c r="F40" s="1">
        <v>0.1656</v>
      </c>
      <c r="G40" s="1">
        <v>0.4521</v>
      </c>
      <c r="H40" s="1">
        <v>2.0461999999999998</v>
      </c>
      <c r="I40" s="1">
        <v>0.33483099999999999</v>
      </c>
      <c r="J40" s="1">
        <v>-1.4303E-2</v>
      </c>
    </row>
    <row r="41" spans="1:27" x14ac:dyDescent="0.25">
      <c r="D41" s="1">
        <v>9.3120999999999995E-2</v>
      </c>
      <c r="E41" s="1">
        <v>11.574999999999999</v>
      </c>
      <c r="F41" s="1">
        <v>0.17280000000000001</v>
      </c>
      <c r="G41" s="1">
        <v>0.50890000000000002</v>
      </c>
      <c r="H41" s="1">
        <v>1.7922</v>
      </c>
      <c r="I41" s="1">
        <v>0.344995</v>
      </c>
      <c r="J41" s="1">
        <v>3.0620000000000001E-3</v>
      </c>
    </row>
    <row r="42" spans="1:27" x14ac:dyDescent="0.25">
      <c r="D42" s="1">
        <v>9.3552999999999997E-2</v>
      </c>
      <c r="E42" s="1">
        <v>17.433</v>
      </c>
      <c r="F42" s="1">
        <v>0.1147</v>
      </c>
      <c r="G42" s="1">
        <v>0.80789999999999995</v>
      </c>
      <c r="H42" s="1">
        <v>1.123</v>
      </c>
      <c r="I42" s="1">
        <v>0.22964699999999999</v>
      </c>
      <c r="J42" s="1">
        <v>-0.147786</v>
      </c>
    </row>
    <row r="43" spans="1:27" x14ac:dyDescent="0.25">
      <c r="D43" s="1">
        <v>0.15701599999999999</v>
      </c>
      <c r="E43" s="1">
        <v>13.916</v>
      </c>
      <c r="F43" s="1">
        <v>0.14369999999999999</v>
      </c>
      <c r="G43" s="1">
        <v>1.1584000000000001</v>
      </c>
      <c r="H43" s="1">
        <v>0.71950000000000003</v>
      </c>
      <c r="I43" s="1">
        <v>0.28769600000000001</v>
      </c>
      <c r="J43" s="1">
        <v>0.10398300000000001</v>
      </c>
    </row>
    <row r="44" spans="1:27" x14ac:dyDescent="0.25">
      <c r="D44" s="1">
        <v>5.1794E-2</v>
      </c>
      <c r="E44" s="1">
        <v>12.542</v>
      </c>
      <c r="F44" s="1">
        <v>0.1595</v>
      </c>
      <c r="G44" s="1">
        <v>0.26569999999999999</v>
      </c>
      <c r="H44" s="1">
        <v>3.6042000000000001</v>
      </c>
      <c r="I44" s="1">
        <v>0.31861</v>
      </c>
      <c r="J44" s="1">
        <v>-0.46662700000000001</v>
      </c>
    </row>
    <row r="45" spans="1:27" x14ac:dyDescent="0.25">
      <c r="D45" s="1">
        <v>3.0431E-2</v>
      </c>
      <c r="E45" s="1">
        <v>16.617000000000001</v>
      </c>
      <c r="F45" s="1">
        <v>0.12039999999999999</v>
      </c>
      <c r="G45" s="1">
        <v>0.21229999999999999</v>
      </c>
      <c r="H45" s="1">
        <v>4.5900999999999996</v>
      </c>
      <c r="I45" s="1">
        <v>0.24138399999999999</v>
      </c>
      <c r="J45" s="1">
        <v>-0.28067300000000001</v>
      </c>
    </row>
    <row r="46" spans="1:27" x14ac:dyDescent="0.25">
      <c r="D46" s="1">
        <v>2.6297000000000001E-2</v>
      </c>
      <c r="E46" s="1">
        <v>15.784000000000001</v>
      </c>
      <c r="F46" s="1">
        <v>0.12670000000000001</v>
      </c>
      <c r="G46" s="1">
        <v>0.1883</v>
      </c>
      <c r="H46" s="1">
        <v>5.1844999999999999</v>
      </c>
      <c r="I46" s="1">
        <v>0.24703800000000001</v>
      </c>
      <c r="J46" s="1">
        <v>-0.435697</v>
      </c>
    </row>
    <row r="47" spans="1:27" x14ac:dyDescent="0.25">
      <c r="D47" s="1">
        <v>1.1471E-2</v>
      </c>
      <c r="E47" s="1">
        <v>17.867000000000001</v>
      </c>
      <c r="F47" s="1">
        <v>0.1119</v>
      </c>
      <c r="G47" s="1">
        <v>6.5500000000000003E-2</v>
      </c>
      <c r="H47" s="1">
        <v>15.1515</v>
      </c>
      <c r="I47" s="1">
        <v>0.22384299999999999</v>
      </c>
      <c r="J47" s="1">
        <v>-8.1813999999999998E-2</v>
      </c>
    </row>
    <row r="49" spans="3:10" x14ac:dyDescent="0.25">
      <c r="C49" s="14" t="s">
        <v>71</v>
      </c>
      <c r="D49" s="1">
        <f t="shared" ref="D49:J49" si="11">PERCENTILE(D36:D47,0.25)</f>
        <v>2.8768250000000002E-2</v>
      </c>
      <c r="E49" s="1">
        <f t="shared" si="11"/>
        <v>12.103999999999999</v>
      </c>
      <c r="F49" s="1">
        <f t="shared" si="11"/>
        <v>0.12512500000000001</v>
      </c>
      <c r="G49" s="1">
        <f t="shared" si="11"/>
        <v>0.17795</v>
      </c>
      <c r="H49" s="1">
        <f t="shared" si="11"/>
        <v>1.1064750000000001</v>
      </c>
      <c r="I49" s="1">
        <f t="shared" si="11"/>
        <v>0.2456245</v>
      </c>
      <c r="J49" s="1">
        <f t="shared" si="11"/>
        <v>-0.31942900000000002</v>
      </c>
    </row>
    <row r="50" spans="3:10" x14ac:dyDescent="0.25">
      <c r="C50" s="14" t="s">
        <v>72</v>
      </c>
      <c r="D50" s="1">
        <f t="shared" ref="D50:J50" si="12">PERCENTILE(D36:D47,0.5)</f>
        <v>6.5687499999999996E-2</v>
      </c>
      <c r="E50" s="1">
        <f t="shared" si="12"/>
        <v>13.379000000000001</v>
      </c>
      <c r="F50" s="1">
        <f t="shared" si="12"/>
        <v>0.1497</v>
      </c>
      <c r="G50" s="1">
        <f t="shared" si="12"/>
        <v>0.3589</v>
      </c>
      <c r="H50" s="1">
        <f t="shared" si="12"/>
        <v>2.8251999999999997</v>
      </c>
      <c r="I50" s="1">
        <f t="shared" si="12"/>
        <v>0.29985200000000001</v>
      </c>
      <c r="J50" s="1">
        <f t="shared" si="12"/>
        <v>-0.1148</v>
      </c>
    </row>
    <row r="51" spans="3:10" x14ac:dyDescent="0.25">
      <c r="C51" s="14" t="s">
        <v>73</v>
      </c>
      <c r="D51" s="1">
        <f t="shared" ref="D51:J51" si="13">PERCENTILE(D36:D47,0.75)</f>
        <v>0.10201925000000001</v>
      </c>
      <c r="E51" s="1">
        <f t="shared" si="13"/>
        <v>15.99225</v>
      </c>
      <c r="F51" s="1">
        <f t="shared" si="13"/>
        <v>0.16522500000000001</v>
      </c>
      <c r="G51" s="1">
        <f t="shared" si="13"/>
        <v>0.79597499999999999</v>
      </c>
      <c r="H51" s="1">
        <f t="shared" si="13"/>
        <v>5.5516500000000004</v>
      </c>
      <c r="I51" s="1">
        <f t="shared" si="13"/>
        <v>0.328843</v>
      </c>
      <c r="J51" s="1">
        <f t="shared" si="13"/>
        <v>2.8292250000000001E-2</v>
      </c>
    </row>
    <row r="52" spans="3:10" x14ac:dyDescent="0.25">
      <c r="C52" s="14" t="s">
        <v>74</v>
      </c>
      <c r="D52" s="1">
        <f t="shared" ref="D52:J52" si="14">AVERAGE(D36:D47)</f>
        <v>7.1679000000000007E-2</v>
      </c>
      <c r="E52" s="1">
        <f t="shared" si="14"/>
        <v>13.91358333333333</v>
      </c>
      <c r="F52" s="1">
        <f t="shared" si="14"/>
        <v>0.14833333333333334</v>
      </c>
      <c r="G52" s="1">
        <f t="shared" si="14"/>
        <v>0.45488333333333336</v>
      </c>
      <c r="H52" s="1">
        <f t="shared" si="14"/>
        <v>5.5817583333333332</v>
      </c>
      <c r="I52" s="1">
        <f t="shared" si="14"/>
        <v>0.29591174999999997</v>
      </c>
      <c r="J52" s="1">
        <f t="shared" si="14"/>
        <v>-9.9296083333333354E-2</v>
      </c>
    </row>
    <row r="53" spans="3:10" x14ac:dyDescent="0.25">
      <c r="C53" s="14" t="s">
        <v>82</v>
      </c>
      <c r="D53" s="1">
        <f>MEDIAN(D36:D47)</f>
        <v>6.5687499999999996E-2</v>
      </c>
      <c r="E53" s="1">
        <f t="shared" ref="E53:J53" si="15">MEDIAN(E36:E47)</f>
        <v>13.379000000000001</v>
      </c>
      <c r="F53" s="1">
        <f t="shared" si="15"/>
        <v>0.1497</v>
      </c>
      <c r="G53" s="1">
        <f t="shared" si="15"/>
        <v>0.3589</v>
      </c>
      <c r="H53" s="1">
        <f t="shared" si="15"/>
        <v>2.8251999999999997</v>
      </c>
      <c r="I53" s="1">
        <f t="shared" si="15"/>
        <v>0.29985200000000001</v>
      </c>
      <c r="J53" s="1">
        <f t="shared" si="15"/>
        <v>-0.1148</v>
      </c>
    </row>
    <row r="54" spans="3:10" x14ac:dyDescent="0.25">
      <c r="C54" s="14" t="s">
        <v>83</v>
      </c>
      <c r="D54" s="1">
        <f>MIN(D36:D47)</f>
        <v>7.0080000000000003E-3</v>
      </c>
      <c r="E54" s="1">
        <f t="shared" ref="E54:J54" si="16">MIN(E36:E47)</f>
        <v>9.7219999999999995</v>
      </c>
      <c r="F54" s="1">
        <f t="shared" si="16"/>
        <v>0.1119</v>
      </c>
      <c r="G54" s="1">
        <f t="shared" si="16"/>
        <v>4.1399999999999999E-2</v>
      </c>
      <c r="H54" s="1">
        <f t="shared" si="16"/>
        <v>0.71950000000000003</v>
      </c>
      <c r="I54" s="1">
        <f t="shared" si="16"/>
        <v>0.22384299999999999</v>
      </c>
      <c r="J54" s="1">
        <f t="shared" si="16"/>
        <v>-0.95404100000000003</v>
      </c>
    </row>
    <row r="55" spans="3:10" x14ac:dyDescent="0.25">
      <c r="C55" s="14" t="s">
        <v>84</v>
      </c>
      <c r="D55" s="1">
        <f>MAX(D36:D47)</f>
        <v>0.15701599999999999</v>
      </c>
      <c r="E55" s="1">
        <f t="shared" ref="E55:J55" si="17">MAX(E36:E47)</f>
        <v>17.867000000000001</v>
      </c>
      <c r="F55" s="1">
        <f t="shared" si="17"/>
        <v>0.20569999999999999</v>
      </c>
      <c r="G55" s="1">
        <f t="shared" si="17"/>
        <v>1.1584000000000001</v>
      </c>
      <c r="H55" s="1">
        <f t="shared" si="17"/>
        <v>24.004300000000001</v>
      </c>
      <c r="I55" s="1">
        <f t="shared" si="17"/>
        <v>0.41080100000000003</v>
      </c>
      <c r="J55" s="1">
        <f t="shared" si="17"/>
        <v>1.0329029999999999</v>
      </c>
    </row>
    <row r="59" spans="3:10" x14ac:dyDescent="0.25">
      <c r="D59" t="str">
        <f>[1]!Boxplot(D36:D47,,,0,0.3)</f>
        <v/>
      </c>
    </row>
    <row r="60" spans="3:10" x14ac:dyDescent="0.25">
      <c r="D60" t="str">
        <f>[1]!Boxplot(D10:D23,,,0,0.3)</f>
        <v/>
      </c>
    </row>
  </sheetData>
  <mergeCells count="64">
    <mergeCell ref="L21:N21"/>
    <mergeCell ref="L19:N19"/>
    <mergeCell ref="L37:N37"/>
    <mergeCell ref="P37:R37"/>
    <mergeCell ref="U37:W37"/>
    <mergeCell ref="L35:N35"/>
    <mergeCell ref="P35:R35"/>
    <mergeCell ref="U35:W35"/>
    <mergeCell ref="L33:N33"/>
    <mergeCell ref="P33:R33"/>
    <mergeCell ref="U33:W33"/>
    <mergeCell ref="L31:N31"/>
    <mergeCell ref="P31:R31"/>
    <mergeCell ref="U31:W31"/>
    <mergeCell ref="L29:N29"/>
    <mergeCell ref="P29:R29"/>
    <mergeCell ref="Y37:AA37"/>
    <mergeCell ref="L38:N38"/>
    <mergeCell ref="P38:R38"/>
    <mergeCell ref="U38:W38"/>
    <mergeCell ref="Y38:AA38"/>
    <mergeCell ref="Y35:AA35"/>
    <mergeCell ref="L36:N36"/>
    <mergeCell ref="P36:R36"/>
    <mergeCell ref="U36:W36"/>
    <mergeCell ref="Y36:AA36"/>
    <mergeCell ref="Y33:AA33"/>
    <mergeCell ref="L34:N34"/>
    <mergeCell ref="P34:R34"/>
    <mergeCell ref="U34:W34"/>
    <mergeCell ref="Y34:AA34"/>
    <mergeCell ref="Y31:AA31"/>
    <mergeCell ref="L32:N32"/>
    <mergeCell ref="P32:R32"/>
    <mergeCell ref="U32:W32"/>
    <mergeCell ref="Y32:AA32"/>
    <mergeCell ref="U29:W29"/>
    <mergeCell ref="Y29:AA29"/>
    <mergeCell ref="L30:N30"/>
    <mergeCell ref="P30:R30"/>
    <mergeCell ref="U30:W30"/>
    <mergeCell ref="Y30:AA30"/>
    <mergeCell ref="L27:N27"/>
    <mergeCell ref="P27:R27"/>
    <mergeCell ref="U27:W27"/>
    <mergeCell ref="Y27:AA27"/>
    <mergeCell ref="L28:N28"/>
    <mergeCell ref="P28:R28"/>
    <mergeCell ref="U28:W28"/>
    <mergeCell ref="Y28:AA28"/>
    <mergeCell ref="L25:N25"/>
    <mergeCell ref="P25:R25"/>
    <mergeCell ref="U25:W25"/>
    <mergeCell ref="Y25:AA25"/>
    <mergeCell ref="L26:N26"/>
    <mergeCell ref="P26:R26"/>
    <mergeCell ref="U26:W26"/>
    <mergeCell ref="Y26:AA26"/>
    <mergeCell ref="L23:R23"/>
    <mergeCell ref="U23:AA23"/>
    <mergeCell ref="L24:N24"/>
    <mergeCell ref="P24:R24"/>
    <mergeCell ref="U24:W24"/>
    <mergeCell ref="Y24:AA24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zoomScale="55" zoomScaleNormal="55" workbookViewId="0">
      <selection activeCell="A2" sqref="A2:A34"/>
    </sheetView>
  </sheetViews>
  <sheetFormatPr defaultColWidth="11.42578125" defaultRowHeight="15" x14ac:dyDescent="0.25"/>
  <cols>
    <col min="1" max="1" width="81.140625" bestFit="1" customWidth="1"/>
    <col min="2" max="2" width="6.28515625" bestFit="1" customWidth="1"/>
    <col min="3" max="3" width="10.140625" customWidth="1"/>
    <col min="4" max="5" width="10.5703125" customWidth="1"/>
    <col min="6" max="6" width="8.140625" customWidth="1"/>
    <col min="7" max="9" width="8.85546875" customWidth="1"/>
    <col min="10" max="10" width="11.140625" customWidth="1"/>
    <col min="11" max="12" width="11.5703125" bestFit="1" customWidth="1"/>
    <col min="13" max="13" width="7.7109375" bestFit="1" customWidth="1"/>
    <col min="14" max="14" width="9.140625" bestFit="1" customWidth="1"/>
    <col min="15" max="15" width="8.5703125" bestFit="1" customWidth="1"/>
    <col min="16" max="16" width="8.28515625" bestFit="1" customWidth="1"/>
    <col min="17" max="18" width="8.5703125" bestFit="1" customWidth="1"/>
    <col min="19" max="19" width="10.140625" bestFit="1" customWidth="1"/>
    <col min="20" max="21" width="11.5703125" bestFit="1" customWidth="1"/>
    <col min="22" max="22" width="20" bestFit="1" customWidth="1"/>
    <col min="23" max="24" width="10.5703125" bestFit="1" customWidth="1"/>
    <col min="25" max="25" width="18.85546875" bestFit="1" customWidth="1"/>
    <col min="26" max="26" width="27.85546875" bestFit="1" customWidth="1"/>
    <col min="27" max="29" width="9.140625" bestFit="1" customWidth="1"/>
    <col min="30" max="31" width="8.855468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46</v>
      </c>
      <c r="H1" t="s">
        <v>47</v>
      </c>
      <c r="I1" t="s">
        <v>48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136</v>
      </c>
      <c r="B2">
        <v>128</v>
      </c>
      <c r="C2">
        <v>114.0026</v>
      </c>
      <c r="D2">
        <v>0.18415500000000001</v>
      </c>
      <c r="E2">
        <v>0.218808</v>
      </c>
      <c r="F2">
        <v>4.3</v>
      </c>
      <c r="G2">
        <v>0.46510000000000001</v>
      </c>
      <c r="H2">
        <v>0.47049999999999997</v>
      </c>
      <c r="I2">
        <v>1.6604000000000001</v>
      </c>
      <c r="J2">
        <v>0.98380900000000004</v>
      </c>
      <c r="K2">
        <v>-1.45E-4</v>
      </c>
      <c r="L2">
        <v>0</v>
      </c>
      <c r="M2">
        <v>0</v>
      </c>
      <c r="N2">
        <v>89.995999999999995</v>
      </c>
      <c r="O2">
        <v>90</v>
      </c>
      <c r="P2">
        <v>-4.0000000000000001E-3</v>
      </c>
      <c r="Q2">
        <v>90</v>
      </c>
      <c r="R2">
        <v>89.995999999999995</v>
      </c>
      <c r="S2">
        <v>1.9995590000000001</v>
      </c>
      <c r="T2">
        <v>-0.99955899999999998</v>
      </c>
      <c r="U2">
        <v>-1</v>
      </c>
      <c r="V2">
        <v>47612485.330945</v>
      </c>
      <c r="W2">
        <v>0.92534899999999998</v>
      </c>
      <c r="X2">
        <v>9.6780000000000008E-3</v>
      </c>
      <c r="Y2">
        <v>-47753954.471799999</v>
      </c>
      <c r="Z2">
        <v>2342179623146250</v>
      </c>
      <c r="AA2">
        <v>1.0331999999999999</v>
      </c>
      <c r="AB2">
        <v>-0.61460000000000004</v>
      </c>
      <c r="AC2">
        <v>-5.04E-2</v>
      </c>
      <c r="AD2">
        <v>0.56740000000000002</v>
      </c>
      <c r="AE2">
        <v>0.83209999999999995</v>
      </c>
    </row>
    <row r="3" spans="1:31" x14ac:dyDescent="0.25">
      <c r="A3" t="s">
        <v>140</v>
      </c>
      <c r="B3">
        <v>128</v>
      </c>
      <c r="C3">
        <v>127.2051</v>
      </c>
      <c r="D3">
        <v>0.20987500000000001</v>
      </c>
      <c r="E3">
        <v>0.244148</v>
      </c>
      <c r="F3">
        <v>4.2169999999999996</v>
      </c>
      <c r="G3">
        <v>0.4743</v>
      </c>
      <c r="H3">
        <v>0.51480000000000004</v>
      </c>
      <c r="I3">
        <v>1.4683999999999999</v>
      </c>
      <c r="J3">
        <v>0.65876199999999996</v>
      </c>
      <c r="K3">
        <v>4.3000000000000002E-5</v>
      </c>
      <c r="L3">
        <v>0</v>
      </c>
      <c r="M3">
        <v>0</v>
      </c>
      <c r="N3">
        <v>-89.831999999999994</v>
      </c>
      <c r="O3">
        <v>90</v>
      </c>
      <c r="P3">
        <v>0.16800000000000001</v>
      </c>
      <c r="Q3">
        <v>90</v>
      </c>
      <c r="R3">
        <v>90.168000000000006</v>
      </c>
      <c r="S3">
        <v>1.999803</v>
      </c>
      <c r="T3">
        <v>-0.99980400000000003</v>
      </c>
      <c r="U3">
        <v>-0.99999899999999997</v>
      </c>
      <c r="V3">
        <v>-5330007.9134640004</v>
      </c>
      <c r="W3">
        <v>0.92266400000000004</v>
      </c>
      <c r="X3">
        <v>2.098E-3</v>
      </c>
      <c r="Y3">
        <v>538668627.87639999</v>
      </c>
      <c r="Z3">
        <v>-65463393669071.102</v>
      </c>
      <c r="AA3">
        <v>2.3043</v>
      </c>
      <c r="AB3">
        <v>-0.15090000000000001</v>
      </c>
      <c r="AC3">
        <v>-0.63560000000000005</v>
      </c>
      <c r="AD3">
        <v>0.58779999999999999</v>
      </c>
      <c r="AE3">
        <v>0.75280000000000002</v>
      </c>
    </row>
    <row r="4" spans="1:31" s="22" customFormat="1" x14ac:dyDescent="0.25">
      <c r="A4" s="22" t="s">
        <v>120</v>
      </c>
      <c r="B4" s="22">
        <v>128</v>
      </c>
      <c r="C4" s="22">
        <v>140.38390000000001</v>
      </c>
      <c r="D4" s="22">
        <v>0.250722</v>
      </c>
      <c r="E4" s="22">
        <v>0.26944200000000001</v>
      </c>
      <c r="F4" s="22">
        <v>4.1070000000000002</v>
      </c>
      <c r="G4" s="22">
        <v>0.48699999999999999</v>
      </c>
      <c r="H4" s="22">
        <v>0.55330000000000001</v>
      </c>
      <c r="I4" s="22">
        <v>1.3204</v>
      </c>
      <c r="J4" s="22">
        <v>0.97923099999999996</v>
      </c>
      <c r="K4" s="22">
        <v>-4.5600000000000003E-4</v>
      </c>
      <c r="L4" s="22">
        <v>0</v>
      </c>
      <c r="M4" s="22">
        <v>0</v>
      </c>
      <c r="N4" s="22">
        <v>90.001999999999995</v>
      </c>
      <c r="O4" s="22">
        <v>90</v>
      </c>
      <c r="P4" s="22">
        <v>2E-3</v>
      </c>
      <c r="Q4" s="22">
        <v>90</v>
      </c>
      <c r="R4" s="22">
        <v>90.001999999999995</v>
      </c>
      <c r="S4" s="22">
        <v>1.998604</v>
      </c>
      <c r="T4" s="22">
        <v>-0.99860400000000005</v>
      </c>
      <c r="U4" s="22">
        <v>-1</v>
      </c>
      <c r="V4" s="22">
        <v>52706019.382322997</v>
      </c>
      <c r="W4" s="22">
        <v>0.87670400000000004</v>
      </c>
      <c r="X4" s="22">
        <v>2.3999999999999998E-3</v>
      </c>
      <c r="Y4" s="22">
        <v>-4814769.3371000001</v>
      </c>
      <c r="Z4" s="22">
        <v>2897013558369920</v>
      </c>
      <c r="AA4" s="22">
        <v>1.0428999999999999</v>
      </c>
      <c r="AB4" s="22">
        <v>-1.9963</v>
      </c>
      <c r="AC4" s="22">
        <v>3.2004000000000001</v>
      </c>
      <c r="AD4" s="22">
        <v>0.60140000000000005</v>
      </c>
      <c r="AE4" s="22">
        <v>0.68889999999999996</v>
      </c>
    </row>
    <row r="5" spans="1:31" s="22" customFormat="1" x14ac:dyDescent="0.25">
      <c r="A5" s="22" t="s">
        <v>147</v>
      </c>
      <c r="B5" s="22">
        <v>128</v>
      </c>
      <c r="C5" s="22">
        <v>117.4768</v>
      </c>
      <c r="D5" s="22">
        <v>0.193713</v>
      </c>
      <c r="E5" s="22">
        <v>0.22547600000000001</v>
      </c>
      <c r="F5" s="22">
        <v>5.1689999999999996</v>
      </c>
      <c r="G5" s="22">
        <v>0.38690000000000002</v>
      </c>
      <c r="H5" s="22">
        <v>0.58279999999999998</v>
      </c>
      <c r="I5" s="22">
        <v>1.329</v>
      </c>
      <c r="J5" s="22">
        <v>0.78754900000000005</v>
      </c>
      <c r="K5" s="22">
        <v>-1.6100000000000001E-4</v>
      </c>
      <c r="L5" s="22">
        <v>0</v>
      </c>
      <c r="M5" s="22">
        <v>0</v>
      </c>
      <c r="N5" s="22">
        <v>89.989000000000004</v>
      </c>
      <c r="O5" s="22">
        <v>90</v>
      </c>
      <c r="P5" s="22">
        <v>-1.0999999999999999E-2</v>
      </c>
      <c r="Q5" s="22">
        <v>90</v>
      </c>
      <c r="R5" s="22">
        <v>89.989000000000004</v>
      </c>
      <c r="S5" s="22">
        <v>1.9993860000000001</v>
      </c>
      <c r="T5" s="22">
        <v>-0.99938700000000003</v>
      </c>
      <c r="U5" s="22">
        <v>-1</v>
      </c>
      <c r="V5" s="22">
        <v>16888833.891104002</v>
      </c>
      <c r="W5" s="22">
        <v>0.79415800000000003</v>
      </c>
      <c r="X5" s="22">
        <v>3.2499999999999999E-3</v>
      </c>
      <c r="Y5" s="22">
        <v>-38549062.634599999</v>
      </c>
      <c r="Z5" s="22">
        <v>459879951718444</v>
      </c>
      <c r="AA5" s="22">
        <v>1.6123000000000001</v>
      </c>
      <c r="AB5" s="22">
        <v>0.47949999999999998</v>
      </c>
      <c r="AC5" s="22">
        <v>-0.50370000000000004</v>
      </c>
      <c r="AD5" s="22">
        <v>0.69240000000000002</v>
      </c>
      <c r="AE5" s="22">
        <v>0.6704</v>
      </c>
    </row>
    <row r="6" spans="1:31" s="22" customFormat="1" x14ac:dyDescent="0.25">
      <c r="A6" s="22" t="s">
        <v>106</v>
      </c>
      <c r="B6" s="22">
        <v>128</v>
      </c>
      <c r="C6" s="22">
        <v>99.727099999999993</v>
      </c>
      <c r="D6" s="22">
        <v>0.18367800000000001</v>
      </c>
      <c r="E6" s="22">
        <v>0.19140799999999999</v>
      </c>
      <c r="F6" s="22">
        <v>5.1749999999999998</v>
      </c>
      <c r="G6" s="22">
        <v>0.38650000000000001</v>
      </c>
      <c r="H6" s="22">
        <v>0.49530000000000002</v>
      </c>
      <c r="I6" s="22">
        <v>1.6327</v>
      </c>
      <c r="J6" s="22">
        <v>0.77409499999999998</v>
      </c>
      <c r="K6" s="22">
        <v>-3.9899999999999999E-4</v>
      </c>
      <c r="L6" s="22">
        <v>0</v>
      </c>
      <c r="M6" s="22">
        <v>0</v>
      </c>
      <c r="N6" s="22">
        <v>-89.992999999999995</v>
      </c>
      <c r="O6" s="22">
        <v>90</v>
      </c>
      <c r="P6" s="22">
        <v>7.0000000000000001E-3</v>
      </c>
      <c r="Q6" s="22">
        <v>90</v>
      </c>
      <c r="R6" s="22">
        <v>90.007000000000005</v>
      </c>
      <c r="S6" s="22">
        <v>1.998453</v>
      </c>
      <c r="T6" s="22">
        <v>-0.99845300000000003</v>
      </c>
      <c r="U6" s="22">
        <v>-1</v>
      </c>
      <c r="V6" s="22">
        <v>-23740712.426098</v>
      </c>
      <c r="W6" s="22">
        <v>0.66297499999999998</v>
      </c>
      <c r="X6" s="22">
        <v>3.9779999999999998E-3</v>
      </c>
      <c r="Y6" s="22">
        <v>-6269148.6237000003</v>
      </c>
      <c r="Z6" s="22">
        <v>-940587986323288</v>
      </c>
      <c r="AA6" s="22">
        <v>1.6688000000000001</v>
      </c>
      <c r="AB6" s="22">
        <v>0.46339999999999998</v>
      </c>
      <c r="AC6" s="22">
        <v>-0.32229999999999998</v>
      </c>
      <c r="AD6" s="22">
        <v>0.63870000000000005</v>
      </c>
      <c r="AE6" s="22">
        <v>0.79279999999999995</v>
      </c>
    </row>
    <row r="7" spans="1:31" x14ac:dyDescent="0.25">
      <c r="A7" t="s">
        <v>161</v>
      </c>
      <c r="B7">
        <v>128</v>
      </c>
      <c r="C7">
        <v>129.6206</v>
      </c>
      <c r="D7">
        <v>0.22423100000000001</v>
      </c>
      <c r="E7">
        <v>0.24878400000000001</v>
      </c>
      <c r="F7">
        <v>4.4660000000000002</v>
      </c>
      <c r="G7">
        <v>0.44779999999999998</v>
      </c>
      <c r="H7">
        <v>0.55559999999999998</v>
      </c>
      <c r="I7">
        <v>1.3521000000000001</v>
      </c>
      <c r="J7">
        <v>0.91888199999999998</v>
      </c>
      <c r="K7">
        <v>-2.0000000000000001E-4</v>
      </c>
      <c r="L7">
        <v>0</v>
      </c>
      <c r="M7">
        <v>0</v>
      </c>
      <c r="N7">
        <v>89.995999999999995</v>
      </c>
      <c r="O7">
        <v>90</v>
      </c>
      <c r="P7">
        <v>-4.0000000000000001E-3</v>
      </c>
      <c r="Q7">
        <v>90</v>
      </c>
      <c r="R7">
        <v>89.995999999999995</v>
      </c>
      <c r="S7">
        <v>1.9993479999999999</v>
      </c>
      <c r="T7">
        <v>-0.99934800000000001</v>
      </c>
      <c r="U7">
        <v>-1</v>
      </c>
      <c r="V7">
        <v>31057499.311324</v>
      </c>
      <c r="W7">
        <v>0.92977500000000002</v>
      </c>
      <c r="X7">
        <v>1.8990000000000001E-3</v>
      </c>
      <c r="Y7">
        <v>-25055022.634300001</v>
      </c>
      <c r="Z7">
        <v>1142387991919360</v>
      </c>
      <c r="AA7">
        <v>1.1843999999999999</v>
      </c>
      <c r="AB7">
        <v>-0.52459999999999996</v>
      </c>
      <c r="AC7">
        <v>-0.28689999999999999</v>
      </c>
      <c r="AD7">
        <v>0.62839999999999996</v>
      </c>
      <c r="AE7">
        <v>0.69569999999999999</v>
      </c>
    </row>
    <row r="8" spans="1:31" x14ac:dyDescent="0.25">
      <c r="A8" t="s">
        <v>104</v>
      </c>
      <c r="B8">
        <v>128</v>
      </c>
      <c r="C8">
        <v>117.07340000000001</v>
      </c>
      <c r="D8">
        <v>0.20038700000000001</v>
      </c>
      <c r="E8">
        <v>0.22470200000000001</v>
      </c>
      <c r="F8">
        <v>4.2770000000000001</v>
      </c>
      <c r="G8">
        <v>0.4677</v>
      </c>
      <c r="H8">
        <v>0.48049999999999998</v>
      </c>
      <c r="I8">
        <v>1.6135999999999999</v>
      </c>
      <c r="J8">
        <v>0.99127900000000002</v>
      </c>
      <c r="K8">
        <v>-1.54E-4</v>
      </c>
      <c r="L8">
        <v>0</v>
      </c>
      <c r="M8">
        <v>0</v>
      </c>
      <c r="N8">
        <v>89.991</v>
      </c>
      <c r="O8">
        <v>90</v>
      </c>
      <c r="P8">
        <v>-8.9999999999999993E-3</v>
      </c>
      <c r="Q8">
        <v>90</v>
      </c>
      <c r="R8">
        <v>89.991</v>
      </c>
      <c r="S8">
        <v>1.999533</v>
      </c>
      <c r="T8">
        <v>-0.999533</v>
      </c>
      <c r="U8">
        <v>-1</v>
      </c>
      <c r="V8">
        <v>28207900.534786001</v>
      </c>
      <c r="W8">
        <v>0.87531800000000004</v>
      </c>
      <c r="X8">
        <v>5.3080000000000002E-3</v>
      </c>
      <c r="Y8">
        <v>-42051278.203599997</v>
      </c>
      <c r="Z8">
        <v>809747176602320</v>
      </c>
      <c r="AA8">
        <v>1.0177</v>
      </c>
      <c r="AB8">
        <v>-0.91010000000000002</v>
      </c>
      <c r="AC8">
        <v>0.88600000000000001</v>
      </c>
      <c r="AD8">
        <v>0.57189999999999996</v>
      </c>
      <c r="AE8">
        <v>0.81330000000000002</v>
      </c>
    </row>
    <row r="9" spans="1:31" x14ac:dyDescent="0.25">
      <c r="A9" t="s">
        <v>112</v>
      </c>
      <c r="B9">
        <v>128</v>
      </c>
      <c r="C9">
        <v>149.17070000000001</v>
      </c>
      <c r="D9">
        <v>0.24218500000000001</v>
      </c>
      <c r="E9">
        <v>0.28630699999999998</v>
      </c>
      <c r="F9">
        <v>4.0430000000000001</v>
      </c>
      <c r="G9">
        <v>0.49459999999999998</v>
      </c>
      <c r="H9">
        <v>0.57879999999999998</v>
      </c>
      <c r="I9">
        <v>1.2330000000000001</v>
      </c>
      <c r="J9">
        <v>0.98858900000000005</v>
      </c>
      <c r="K9">
        <v>6.9499999999999998E-4</v>
      </c>
      <c r="L9">
        <v>0</v>
      </c>
      <c r="M9">
        <v>0</v>
      </c>
      <c r="N9">
        <v>-89.995000000000005</v>
      </c>
      <c r="O9">
        <v>90</v>
      </c>
      <c r="P9">
        <v>5.0000000000000001E-3</v>
      </c>
      <c r="Q9">
        <v>90</v>
      </c>
      <c r="R9">
        <v>90.004999999999995</v>
      </c>
      <c r="S9">
        <v>1.9978929999999999</v>
      </c>
      <c r="T9">
        <v>-0.99789300000000003</v>
      </c>
      <c r="U9">
        <v>-1</v>
      </c>
      <c r="V9">
        <v>-43527108.124036998</v>
      </c>
      <c r="W9">
        <v>0.74292100000000005</v>
      </c>
      <c r="X9">
        <v>1.052E-3</v>
      </c>
      <c r="Y9">
        <v>2071665.6571</v>
      </c>
      <c r="Z9">
        <v>-1938597959872940</v>
      </c>
      <c r="AA9">
        <v>1.0232000000000001</v>
      </c>
      <c r="AB9">
        <v>-0.40939999999999999</v>
      </c>
      <c r="AC9">
        <v>-0.85189999999999999</v>
      </c>
      <c r="AD9">
        <v>0.61029999999999995</v>
      </c>
      <c r="AE9">
        <v>0.6492</v>
      </c>
    </row>
    <row r="10" spans="1:31" x14ac:dyDescent="0.25">
      <c r="A10" t="s">
        <v>122</v>
      </c>
      <c r="B10">
        <v>128</v>
      </c>
      <c r="C10">
        <v>154.66220000000001</v>
      </c>
      <c r="D10">
        <v>0.25435400000000002</v>
      </c>
      <c r="E10">
        <v>0.29684700000000003</v>
      </c>
      <c r="F10">
        <v>3.9849999999999999</v>
      </c>
      <c r="G10">
        <v>0.50190000000000001</v>
      </c>
      <c r="H10">
        <v>0.59150000000000003</v>
      </c>
      <c r="I10">
        <v>1.1888000000000001</v>
      </c>
      <c r="J10">
        <v>0.99984499999999998</v>
      </c>
      <c r="K10">
        <v>5.4799999999999998E-4</v>
      </c>
      <c r="L10">
        <v>0</v>
      </c>
      <c r="M10">
        <v>0</v>
      </c>
      <c r="N10">
        <v>-89.992999999999995</v>
      </c>
      <c r="O10">
        <v>90</v>
      </c>
      <c r="P10">
        <v>7.0000000000000001E-3</v>
      </c>
      <c r="Q10">
        <v>90</v>
      </c>
      <c r="R10">
        <v>90.007000000000005</v>
      </c>
      <c r="S10">
        <v>1.9983580000000001</v>
      </c>
      <c r="T10">
        <v>-0.99835799999999997</v>
      </c>
      <c r="U10">
        <v>-1</v>
      </c>
      <c r="V10">
        <v>-36348757.821087003</v>
      </c>
      <c r="W10">
        <v>0.84011000000000002</v>
      </c>
      <c r="X10">
        <v>1.145E-3</v>
      </c>
      <c r="Y10">
        <v>3335099.4676000001</v>
      </c>
      <c r="Z10">
        <v>-1321641390475110</v>
      </c>
      <c r="AA10">
        <v>1.0003</v>
      </c>
      <c r="AB10">
        <v>-0.16639999999999999</v>
      </c>
      <c r="AC10">
        <v>-0.90010000000000001</v>
      </c>
      <c r="AD10">
        <v>0.61250000000000004</v>
      </c>
      <c r="AE10">
        <v>0.62890000000000001</v>
      </c>
    </row>
    <row r="11" spans="1:31" x14ac:dyDescent="0.25">
      <c r="A11" t="s">
        <v>116</v>
      </c>
      <c r="B11">
        <v>128</v>
      </c>
      <c r="C11">
        <v>135.87370000000001</v>
      </c>
      <c r="D11">
        <v>0.207092</v>
      </c>
      <c r="E11">
        <v>0.26078499999999999</v>
      </c>
      <c r="F11">
        <v>4.4219999999999997</v>
      </c>
      <c r="G11">
        <v>0.45229999999999998</v>
      </c>
      <c r="H11">
        <v>0.5766</v>
      </c>
      <c r="I11">
        <v>1.282</v>
      </c>
      <c r="J11">
        <v>0.93156899999999998</v>
      </c>
      <c r="K11">
        <v>-2.03E-4</v>
      </c>
      <c r="L11">
        <v>0</v>
      </c>
      <c r="M11">
        <v>0</v>
      </c>
      <c r="N11">
        <v>89.998000000000005</v>
      </c>
      <c r="O11">
        <v>90</v>
      </c>
      <c r="P11">
        <v>-2E-3</v>
      </c>
      <c r="Q11">
        <v>90</v>
      </c>
      <c r="R11">
        <v>89.998000000000005</v>
      </c>
      <c r="S11">
        <v>1.9993460000000001</v>
      </c>
      <c r="T11">
        <v>-0.99934599999999996</v>
      </c>
      <c r="U11">
        <v>-1</v>
      </c>
      <c r="V11">
        <v>39220443.177293003</v>
      </c>
      <c r="W11">
        <v>0.93555100000000002</v>
      </c>
      <c r="X11">
        <v>3.4610000000000001E-3</v>
      </c>
      <c r="Y11">
        <v>-24267325.644900002</v>
      </c>
      <c r="Z11">
        <v>1772534000335590</v>
      </c>
      <c r="AA11">
        <v>1.1523000000000001</v>
      </c>
      <c r="AB11">
        <v>-0.65480000000000005</v>
      </c>
      <c r="AC11">
        <v>-0.63470000000000004</v>
      </c>
      <c r="AD11">
        <v>0.63700000000000001</v>
      </c>
      <c r="AE11">
        <v>0.66520000000000001</v>
      </c>
    </row>
    <row r="12" spans="1:31" x14ac:dyDescent="0.25">
      <c r="A12" t="s">
        <v>163</v>
      </c>
      <c r="B12">
        <v>128</v>
      </c>
      <c r="C12">
        <v>111.83620000000001</v>
      </c>
      <c r="D12">
        <v>0.17650399999999999</v>
      </c>
      <c r="E12">
        <v>0.21465000000000001</v>
      </c>
      <c r="F12">
        <v>4.3179999999999996</v>
      </c>
      <c r="G12">
        <v>0.46310000000000001</v>
      </c>
      <c r="H12">
        <v>0.46350000000000002</v>
      </c>
      <c r="I12">
        <v>1.6944999999999999</v>
      </c>
      <c r="J12">
        <v>0.96148999999999996</v>
      </c>
      <c r="K12">
        <v>-1.9000000000000001E-4</v>
      </c>
      <c r="L12">
        <v>0</v>
      </c>
      <c r="M12">
        <v>0</v>
      </c>
      <c r="N12">
        <v>89.998000000000005</v>
      </c>
      <c r="O12">
        <v>90</v>
      </c>
      <c r="P12">
        <v>-2E-3</v>
      </c>
      <c r="Q12">
        <v>90</v>
      </c>
      <c r="R12">
        <v>89.998000000000005</v>
      </c>
      <c r="S12">
        <v>1.9994069999999999</v>
      </c>
      <c r="T12">
        <v>-0.99940700000000005</v>
      </c>
      <c r="U12">
        <v>-1</v>
      </c>
      <c r="V12">
        <v>50324064.549742997</v>
      </c>
      <c r="W12">
        <v>0.93607099999999999</v>
      </c>
      <c r="X12">
        <v>5.489E-3</v>
      </c>
      <c r="Y12">
        <v>-27689945.913199998</v>
      </c>
      <c r="Z12">
        <v>2739442448482220</v>
      </c>
      <c r="AA12">
        <v>1.0817000000000001</v>
      </c>
      <c r="AB12">
        <v>-0.82330000000000003</v>
      </c>
      <c r="AC12">
        <v>-6.0400000000000002E-2</v>
      </c>
      <c r="AD12">
        <v>0.56440000000000001</v>
      </c>
      <c r="AE12">
        <v>0.84550000000000003</v>
      </c>
    </row>
    <row r="13" spans="1:31" x14ac:dyDescent="0.25">
      <c r="A13" t="s">
        <v>143</v>
      </c>
      <c r="B13">
        <v>128</v>
      </c>
      <c r="C13">
        <v>119.5031</v>
      </c>
      <c r="D13">
        <v>0.19719800000000001</v>
      </c>
      <c r="E13">
        <v>0.22936500000000001</v>
      </c>
      <c r="F13">
        <v>4.3410000000000002</v>
      </c>
      <c r="G13">
        <v>0.46079999999999999</v>
      </c>
      <c r="H13">
        <v>0.49780000000000002</v>
      </c>
      <c r="I13">
        <v>1.5481</v>
      </c>
      <c r="J13">
        <v>0.924122</v>
      </c>
      <c r="K13">
        <v>-3.5100000000000002E-4</v>
      </c>
      <c r="L13">
        <v>0</v>
      </c>
      <c r="M13">
        <v>0</v>
      </c>
      <c r="N13">
        <v>-89.992999999999995</v>
      </c>
      <c r="O13">
        <v>90</v>
      </c>
      <c r="P13">
        <v>7.0000000000000001E-3</v>
      </c>
      <c r="Q13">
        <v>90</v>
      </c>
      <c r="R13">
        <v>90.007000000000005</v>
      </c>
      <c r="S13">
        <v>1.9988619999999999</v>
      </c>
      <c r="T13">
        <v>-0.99886200000000003</v>
      </c>
      <c r="U13">
        <v>-1</v>
      </c>
      <c r="V13">
        <v>45303500.685505003</v>
      </c>
      <c r="W13">
        <v>0.76658700000000002</v>
      </c>
      <c r="X13">
        <v>3.8800000000000002E-3</v>
      </c>
      <c r="Y13">
        <v>-8127497.2101999996</v>
      </c>
      <c r="Z13">
        <v>2403284275028550</v>
      </c>
      <c r="AA13">
        <v>1.171</v>
      </c>
      <c r="AB13">
        <v>-0.14349999999999999</v>
      </c>
      <c r="AC13">
        <v>-1.506</v>
      </c>
      <c r="AD13">
        <v>0.58640000000000003</v>
      </c>
      <c r="AE13">
        <v>0.78369999999999995</v>
      </c>
    </row>
    <row r="14" spans="1:31" x14ac:dyDescent="0.25">
      <c r="A14" t="s">
        <v>166</v>
      </c>
      <c r="B14">
        <v>128</v>
      </c>
      <c r="C14">
        <v>109.68980000000001</v>
      </c>
      <c r="D14">
        <v>0.170097</v>
      </c>
      <c r="E14">
        <v>0.21052999999999999</v>
      </c>
      <c r="F14">
        <v>3.9329999999999998</v>
      </c>
      <c r="G14">
        <v>0.50849999999999995</v>
      </c>
      <c r="H14">
        <v>0.41399999999999998</v>
      </c>
      <c r="I14">
        <v>1.9068000000000001</v>
      </c>
      <c r="J14">
        <v>1.020888</v>
      </c>
      <c r="K14">
        <v>7.3499999999999998E-4</v>
      </c>
      <c r="L14">
        <v>0</v>
      </c>
      <c r="M14">
        <v>0</v>
      </c>
      <c r="N14">
        <v>90.001999999999995</v>
      </c>
      <c r="O14">
        <v>90</v>
      </c>
      <c r="P14">
        <v>2E-3</v>
      </c>
      <c r="Q14">
        <v>90</v>
      </c>
      <c r="R14">
        <v>90.001999999999995</v>
      </c>
      <c r="S14">
        <v>1.997841</v>
      </c>
      <c r="T14">
        <v>-0.99784099999999998</v>
      </c>
      <c r="U14">
        <v>-1</v>
      </c>
      <c r="V14">
        <v>34973818.130384997</v>
      </c>
      <c r="W14">
        <v>0.85195500000000002</v>
      </c>
      <c r="X14">
        <v>1.6739999999999999E-3</v>
      </c>
      <c r="Y14">
        <v>1849609.2509999999</v>
      </c>
      <c r="Z14">
        <v>1173626194110880</v>
      </c>
      <c r="AA14">
        <v>0.95950000000000002</v>
      </c>
      <c r="AB14">
        <v>-1.1572</v>
      </c>
      <c r="AC14">
        <v>1.2493000000000001</v>
      </c>
      <c r="AD14">
        <v>0.5091</v>
      </c>
      <c r="AE14">
        <v>0.94730000000000003</v>
      </c>
    </row>
    <row r="15" spans="1:31" x14ac:dyDescent="0.25">
      <c r="A15" t="s">
        <v>151</v>
      </c>
      <c r="B15">
        <v>128</v>
      </c>
      <c r="C15">
        <v>107.9435</v>
      </c>
      <c r="D15">
        <v>0.16394300000000001</v>
      </c>
      <c r="E15">
        <v>0.207178</v>
      </c>
      <c r="F15">
        <v>4.6470000000000002</v>
      </c>
      <c r="G15">
        <v>0.43030000000000002</v>
      </c>
      <c r="H15">
        <v>0.48139999999999999</v>
      </c>
      <c r="I15">
        <v>1.6468</v>
      </c>
      <c r="J15">
        <v>-3.9177840000000002</v>
      </c>
      <c r="K15">
        <v>-4.6999999999999997E-5</v>
      </c>
      <c r="L15">
        <v>0</v>
      </c>
      <c r="M15">
        <v>0</v>
      </c>
      <c r="N15">
        <v>89.882000000000005</v>
      </c>
      <c r="O15">
        <v>90</v>
      </c>
      <c r="P15">
        <v>-0.11799999999999999</v>
      </c>
      <c r="Q15">
        <v>90</v>
      </c>
      <c r="R15">
        <v>89.882000000000005</v>
      </c>
      <c r="S15">
        <v>1.9999640000000001</v>
      </c>
      <c r="T15">
        <v>-0.99996399999999996</v>
      </c>
      <c r="U15">
        <v>-1</v>
      </c>
      <c r="V15">
        <v>-39185749.323849</v>
      </c>
      <c r="W15">
        <v>0.93199299999999996</v>
      </c>
      <c r="X15">
        <v>3.9110000000000004E-3</v>
      </c>
      <c r="Y15">
        <v>-449386317.45349997</v>
      </c>
      <c r="Z15">
        <v>100040380479288</v>
      </c>
      <c r="AA15">
        <v>-6.5199999999999994E-2</v>
      </c>
      <c r="AB15">
        <v>-0.40660000000000002</v>
      </c>
      <c r="AC15">
        <v>-0.97689999999999999</v>
      </c>
      <c r="AD15">
        <v>0.59670000000000001</v>
      </c>
      <c r="AE15">
        <v>0.81510000000000005</v>
      </c>
    </row>
    <row r="16" spans="1:31" x14ac:dyDescent="0.25">
      <c r="A16" t="s">
        <v>134</v>
      </c>
      <c r="B16">
        <v>128</v>
      </c>
      <c r="C16">
        <v>108.9889</v>
      </c>
      <c r="D16">
        <v>0.170681</v>
      </c>
      <c r="E16">
        <v>0.20918500000000001</v>
      </c>
      <c r="F16">
        <v>4.49</v>
      </c>
      <c r="G16">
        <v>0.44540000000000002</v>
      </c>
      <c r="H16">
        <v>0.46960000000000002</v>
      </c>
      <c r="I16">
        <v>1.6839</v>
      </c>
      <c r="J16">
        <v>-1.0452170000000001</v>
      </c>
      <c r="K16">
        <v>-2.9E-5</v>
      </c>
      <c r="L16">
        <v>0</v>
      </c>
      <c r="M16">
        <v>0</v>
      </c>
      <c r="N16">
        <v>89.74</v>
      </c>
      <c r="O16">
        <v>90</v>
      </c>
      <c r="P16">
        <v>-0.26</v>
      </c>
      <c r="Q16">
        <v>90</v>
      </c>
      <c r="R16">
        <v>89.74</v>
      </c>
      <c r="S16">
        <v>1.999916</v>
      </c>
      <c r="T16">
        <v>-0.99991699999999994</v>
      </c>
      <c r="U16">
        <v>-1</v>
      </c>
      <c r="V16">
        <v>-7812134.5886390004</v>
      </c>
      <c r="W16">
        <v>0.90661700000000001</v>
      </c>
      <c r="X16">
        <v>4.5799999999999999E-3</v>
      </c>
      <c r="Y16">
        <v>-1190922727.1724</v>
      </c>
      <c r="Z16">
        <v>55863323960644.797</v>
      </c>
      <c r="AA16">
        <v>-0.91539999999999999</v>
      </c>
      <c r="AB16">
        <v>0.52</v>
      </c>
      <c r="AC16">
        <v>-0.97519999999999996</v>
      </c>
      <c r="AD16">
        <v>0.57930000000000004</v>
      </c>
      <c r="AE16">
        <v>0.83530000000000004</v>
      </c>
    </row>
    <row r="17" spans="1:31" x14ac:dyDescent="0.25">
      <c r="A17" t="s">
        <v>108</v>
      </c>
      <c r="B17">
        <v>128</v>
      </c>
      <c r="C17">
        <v>91.569599999999994</v>
      </c>
      <c r="D17">
        <v>0.15240000000000001</v>
      </c>
      <c r="E17">
        <v>0.17575099999999999</v>
      </c>
      <c r="F17">
        <v>5.0650000000000004</v>
      </c>
      <c r="G17">
        <v>0.39489999999999997</v>
      </c>
      <c r="H17">
        <v>0.4451</v>
      </c>
      <c r="I17">
        <v>1.8519000000000001</v>
      </c>
      <c r="J17">
        <v>0.798655</v>
      </c>
      <c r="K17">
        <v>-2.5399999999999999E-4</v>
      </c>
      <c r="L17">
        <v>0</v>
      </c>
      <c r="M17">
        <v>0</v>
      </c>
      <c r="N17">
        <v>90.001000000000005</v>
      </c>
      <c r="O17">
        <v>90</v>
      </c>
      <c r="P17">
        <v>1E-3</v>
      </c>
      <c r="Q17">
        <v>90</v>
      </c>
      <c r="R17">
        <v>90.001000000000005</v>
      </c>
      <c r="S17">
        <v>1.9990479999999999</v>
      </c>
      <c r="T17">
        <v>-0.99904800000000005</v>
      </c>
      <c r="U17">
        <v>-1</v>
      </c>
      <c r="V17">
        <v>58766621.095311999</v>
      </c>
      <c r="W17">
        <v>0.91356199999999999</v>
      </c>
      <c r="X17">
        <v>8.3049999999999999E-3</v>
      </c>
      <c r="Y17">
        <v>-15547420.063300001</v>
      </c>
      <c r="Z17">
        <v>5414311648784550</v>
      </c>
      <c r="AA17">
        <v>1.5678000000000001</v>
      </c>
      <c r="AB17">
        <v>-1.4745999999999999</v>
      </c>
      <c r="AC17">
        <v>1.4988999999999999</v>
      </c>
      <c r="AD17">
        <v>0.59899999999999998</v>
      </c>
      <c r="AE17">
        <v>0.87970000000000004</v>
      </c>
    </row>
    <row r="18" spans="1:31" x14ac:dyDescent="0.25">
      <c r="A18" t="s">
        <v>157</v>
      </c>
      <c r="B18">
        <v>128</v>
      </c>
      <c r="C18">
        <v>124.97369999999999</v>
      </c>
      <c r="D18">
        <v>0.21851300000000001</v>
      </c>
      <c r="E18">
        <v>0.23986499999999999</v>
      </c>
      <c r="F18">
        <v>4.5220000000000002</v>
      </c>
      <c r="G18">
        <v>0.44230000000000003</v>
      </c>
      <c r="H18">
        <v>0.5423</v>
      </c>
      <c r="I18">
        <v>1.4016</v>
      </c>
      <c r="J18">
        <v>0.90102199999999999</v>
      </c>
      <c r="K18">
        <v>-2.34E-4</v>
      </c>
      <c r="L18">
        <v>0</v>
      </c>
      <c r="M18">
        <v>0</v>
      </c>
      <c r="N18">
        <v>90</v>
      </c>
      <c r="O18">
        <v>90</v>
      </c>
      <c r="P18">
        <v>0</v>
      </c>
      <c r="Q18">
        <v>90</v>
      </c>
      <c r="R18">
        <v>90</v>
      </c>
      <c r="S18">
        <v>1.99922</v>
      </c>
      <c r="T18">
        <v>-0.99922</v>
      </c>
      <c r="U18">
        <v>-1</v>
      </c>
      <c r="V18">
        <v>55064987.398942001</v>
      </c>
      <c r="W18">
        <v>0.92487299999999995</v>
      </c>
      <c r="X18">
        <v>5.6940000000000003E-3</v>
      </c>
      <c r="Y18">
        <v>-18194987.192299999</v>
      </c>
      <c r="Z18">
        <v>3734911338438540</v>
      </c>
      <c r="AA18">
        <v>1.2318</v>
      </c>
      <c r="AB18">
        <v>-1.1573</v>
      </c>
      <c r="AC18">
        <v>0.61829999999999996</v>
      </c>
      <c r="AD18">
        <v>0.62480000000000002</v>
      </c>
      <c r="AE18">
        <v>0.71609999999999996</v>
      </c>
    </row>
    <row r="19" spans="1:31" x14ac:dyDescent="0.25">
      <c r="A19" t="s">
        <v>132</v>
      </c>
      <c r="B19">
        <v>128</v>
      </c>
      <c r="C19">
        <v>99.888499999999993</v>
      </c>
      <c r="D19">
        <v>0.15348500000000001</v>
      </c>
      <c r="E19">
        <v>0.191718</v>
      </c>
      <c r="F19">
        <v>4.3819999999999997</v>
      </c>
      <c r="G19">
        <v>0.45639999999999997</v>
      </c>
      <c r="H19">
        <v>0.42009999999999997</v>
      </c>
      <c r="I19">
        <v>1.9240999999999999</v>
      </c>
      <c r="J19">
        <v>0.82602600000000004</v>
      </c>
      <c r="K19">
        <v>1.0900000000000001E-4</v>
      </c>
      <c r="L19">
        <v>0</v>
      </c>
      <c r="M19">
        <v>0</v>
      </c>
      <c r="N19">
        <v>-89.965000000000003</v>
      </c>
      <c r="O19">
        <v>90</v>
      </c>
      <c r="P19">
        <v>3.5000000000000003E-2</v>
      </c>
      <c r="Q19">
        <v>90</v>
      </c>
      <c r="R19">
        <v>90.034999999999997</v>
      </c>
      <c r="S19">
        <v>1.9996050000000001</v>
      </c>
      <c r="T19">
        <v>-0.99960599999999999</v>
      </c>
      <c r="U19">
        <v>-1</v>
      </c>
      <c r="V19">
        <v>-14481062.76523</v>
      </c>
      <c r="W19">
        <v>0.92336499999999999</v>
      </c>
      <c r="X19">
        <v>2.9480000000000001E-3</v>
      </c>
      <c r="Y19">
        <v>84790408.769600004</v>
      </c>
      <c r="Z19">
        <v>-307335699596814</v>
      </c>
      <c r="AA19">
        <v>1.4656</v>
      </c>
      <c r="AB19">
        <v>-0.36130000000000001</v>
      </c>
      <c r="AC19">
        <v>-0.62309999999999999</v>
      </c>
      <c r="AD19">
        <v>0.5413</v>
      </c>
      <c r="AE19">
        <v>0.93469999999999998</v>
      </c>
    </row>
    <row r="20" spans="1:31" x14ac:dyDescent="0.25">
      <c r="A20" t="s">
        <v>155</v>
      </c>
      <c r="B20">
        <v>128</v>
      </c>
      <c r="C20">
        <v>152.99180000000001</v>
      </c>
      <c r="D20">
        <v>0.25068099999999999</v>
      </c>
      <c r="E20">
        <v>0.29364000000000001</v>
      </c>
      <c r="F20">
        <v>3.9329999999999998</v>
      </c>
      <c r="G20">
        <v>0.50849999999999995</v>
      </c>
      <c r="H20">
        <v>0.57750000000000001</v>
      </c>
      <c r="I20">
        <v>1.2231000000000001</v>
      </c>
      <c r="J20">
        <v>1.0545370000000001</v>
      </c>
      <c r="K20">
        <v>-2.14E-4</v>
      </c>
      <c r="L20">
        <v>0</v>
      </c>
      <c r="M20">
        <v>0</v>
      </c>
      <c r="N20">
        <v>89.992000000000004</v>
      </c>
      <c r="O20">
        <v>90</v>
      </c>
      <c r="P20">
        <v>-8.0000000000000002E-3</v>
      </c>
      <c r="Q20">
        <v>90</v>
      </c>
      <c r="R20">
        <v>89.992000000000004</v>
      </c>
      <c r="S20">
        <v>1.9993920000000001</v>
      </c>
      <c r="T20">
        <v>-0.99939199999999995</v>
      </c>
      <c r="U20">
        <v>-1</v>
      </c>
      <c r="V20">
        <v>23779229.815088</v>
      </c>
      <c r="W20">
        <v>0.88371100000000002</v>
      </c>
      <c r="X20">
        <v>1.572E-3</v>
      </c>
      <c r="Y20">
        <v>-21857918.301600002</v>
      </c>
      <c r="Z20">
        <v>508478171038151</v>
      </c>
      <c r="AA20">
        <v>0.8992</v>
      </c>
      <c r="AB20">
        <v>-0.90759999999999996</v>
      </c>
      <c r="AC20">
        <v>0.51200000000000001</v>
      </c>
      <c r="AD20">
        <v>0.60129999999999995</v>
      </c>
      <c r="AE20">
        <v>0.6462</v>
      </c>
    </row>
    <row r="21" spans="1:31" x14ac:dyDescent="0.25">
      <c r="A21" t="s">
        <v>164</v>
      </c>
      <c r="B21">
        <v>128</v>
      </c>
      <c r="C21">
        <v>100.3189</v>
      </c>
      <c r="D21">
        <v>0.17149900000000001</v>
      </c>
      <c r="E21">
        <v>0.19254399999999999</v>
      </c>
      <c r="F21">
        <v>4.0919999999999996</v>
      </c>
      <c r="G21">
        <v>0.48880000000000001</v>
      </c>
      <c r="H21">
        <v>0.39389999999999997</v>
      </c>
      <c r="I21">
        <v>2.0497000000000001</v>
      </c>
      <c r="J21">
        <v>0.97085900000000003</v>
      </c>
      <c r="K21">
        <v>3.0499999999999999E-4</v>
      </c>
      <c r="L21">
        <v>0</v>
      </c>
      <c r="M21">
        <v>0</v>
      </c>
      <c r="N21">
        <v>-89.994</v>
      </c>
      <c r="O21">
        <v>90</v>
      </c>
      <c r="P21">
        <v>6.0000000000000001E-3</v>
      </c>
      <c r="Q21">
        <v>90</v>
      </c>
      <c r="R21">
        <v>90.006</v>
      </c>
      <c r="S21">
        <v>1.999058</v>
      </c>
      <c r="T21">
        <v>-0.99905900000000003</v>
      </c>
      <c r="U21">
        <v>-1</v>
      </c>
      <c r="V21">
        <v>-53096029.899609998</v>
      </c>
      <c r="W21">
        <v>0.82913000000000003</v>
      </c>
      <c r="X21">
        <v>3.225E-3</v>
      </c>
      <c r="Y21">
        <v>10765522.126</v>
      </c>
      <c r="Z21">
        <v>-2990970706294090</v>
      </c>
      <c r="AA21">
        <v>1.0609</v>
      </c>
      <c r="AB21">
        <v>-0.43419999999999997</v>
      </c>
      <c r="AC21">
        <v>-1.1687000000000001</v>
      </c>
      <c r="AD21">
        <v>0.50649999999999995</v>
      </c>
      <c r="AE21">
        <v>0.99680000000000002</v>
      </c>
    </row>
    <row r="22" spans="1:31" x14ac:dyDescent="0.25">
      <c r="A22" t="s">
        <v>128</v>
      </c>
      <c r="B22">
        <v>128</v>
      </c>
      <c r="C22">
        <v>115.9644</v>
      </c>
      <c r="D22">
        <v>0.184535</v>
      </c>
      <c r="E22">
        <v>0.22257299999999999</v>
      </c>
      <c r="F22">
        <v>4.3970000000000002</v>
      </c>
      <c r="G22">
        <v>0.45490000000000003</v>
      </c>
      <c r="H22">
        <v>0.48930000000000001</v>
      </c>
      <c r="I22">
        <v>1.5888</v>
      </c>
      <c r="J22">
        <v>0.91576299999999999</v>
      </c>
      <c r="K22">
        <v>-4.1300000000000001E-4</v>
      </c>
      <c r="L22">
        <v>0</v>
      </c>
      <c r="M22">
        <v>0</v>
      </c>
      <c r="N22">
        <v>90.001000000000005</v>
      </c>
      <c r="O22">
        <v>90</v>
      </c>
      <c r="P22">
        <v>1E-3</v>
      </c>
      <c r="Q22">
        <v>90</v>
      </c>
      <c r="R22">
        <v>90.001000000000005</v>
      </c>
      <c r="S22">
        <v>1.9986489999999999</v>
      </c>
      <c r="T22">
        <v>-0.99864900000000001</v>
      </c>
      <c r="U22">
        <v>-1</v>
      </c>
      <c r="V22">
        <v>46707282.644900002</v>
      </c>
      <c r="W22">
        <v>0.84127799999999997</v>
      </c>
      <c r="X22">
        <v>2.7079999999999999E-3</v>
      </c>
      <c r="Y22">
        <v>-5876481.3925000001</v>
      </c>
      <c r="Z22">
        <v>2601375316176670</v>
      </c>
      <c r="AA22">
        <v>1.1923999999999999</v>
      </c>
      <c r="AB22">
        <v>-1.0912999999999999</v>
      </c>
      <c r="AC22">
        <v>0.4083</v>
      </c>
      <c r="AD22">
        <v>0.58520000000000005</v>
      </c>
      <c r="AE22">
        <v>0.79920000000000002</v>
      </c>
    </row>
    <row r="23" spans="1:31" x14ac:dyDescent="0.25">
      <c r="A23" t="s">
        <v>149</v>
      </c>
      <c r="B23">
        <v>128</v>
      </c>
      <c r="C23">
        <v>101.23</v>
      </c>
      <c r="D23">
        <v>0.180482</v>
      </c>
      <c r="E23">
        <v>0.19429299999999999</v>
      </c>
      <c r="F23">
        <v>4.5949999999999998</v>
      </c>
      <c r="G23">
        <v>0.43519999999999998</v>
      </c>
      <c r="H23">
        <v>0.44640000000000002</v>
      </c>
      <c r="I23">
        <v>1.8048999999999999</v>
      </c>
      <c r="J23">
        <v>0.858541</v>
      </c>
      <c r="K23">
        <v>2.2100000000000001E-4</v>
      </c>
      <c r="L23">
        <v>0</v>
      </c>
      <c r="M23">
        <v>0</v>
      </c>
      <c r="N23">
        <v>-89.99</v>
      </c>
      <c r="O23">
        <v>90</v>
      </c>
      <c r="P23">
        <v>0.01</v>
      </c>
      <c r="Q23">
        <v>90</v>
      </c>
      <c r="R23">
        <v>90.01</v>
      </c>
      <c r="S23">
        <v>1.9992289999999999</v>
      </c>
      <c r="T23">
        <v>-0.99922900000000003</v>
      </c>
      <c r="U23">
        <v>-1</v>
      </c>
      <c r="V23">
        <v>-34990817.518459</v>
      </c>
      <c r="W23">
        <v>0.86685800000000002</v>
      </c>
      <c r="X23">
        <v>2.954E-3</v>
      </c>
      <c r="Y23">
        <v>20516520.771499999</v>
      </c>
      <c r="Z23">
        <v>-1661061484775880</v>
      </c>
      <c r="AA23">
        <v>1.3567</v>
      </c>
      <c r="AB23">
        <v>-6.1199999999999997E-2</v>
      </c>
      <c r="AC23">
        <v>-1.4345000000000001</v>
      </c>
      <c r="AD23">
        <v>0.57140000000000002</v>
      </c>
      <c r="AE23">
        <v>0.87970000000000004</v>
      </c>
    </row>
    <row r="24" spans="1:31" x14ac:dyDescent="0.25">
      <c r="A24" t="s">
        <v>159</v>
      </c>
      <c r="B24">
        <v>128</v>
      </c>
      <c r="C24">
        <v>98.280199999999994</v>
      </c>
      <c r="D24">
        <v>0.16165199999999999</v>
      </c>
      <c r="E24">
        <v>0.18863099999999999</v>
      </c>
      <c r="F24">
        <v>4.7720000000000002</v>
      </c>
      <c r="G24">
        <v>0.41909999999999997</v>
      </c>
      <c r="H24">
        <v>0.45</v>
      </c>
      <c r="I24">
        <v>1.8028999999999999</v>
      </c>
      <c r="J24">
        <v>0.89741499999999996</v>
      </c>
      <c r="K24">
        <v>-1.2799999999999999E-4</v>
      </c>
      <c r="L24">
        <v>0</v>
      </c>
      <c r="M24">
        <v>0</v>
      </c>
      <c r="N24">
        <v>89.995999999999995</v>
      </c>
      <c r="O24">
        <v>90</v>
      </c>
      <c r="P24">
        <v>-4.0000000000000001E-3</v>
      </c>
      <c r="Q24">
        <v>90</v>
      </c>
      <c r="R24">
        <v>89.995999999999995</v>
      </c>
      <c r="S24">
        <v>1.999571</v>
      </c>
      <c r="T24">
        <v>-0.99957099999999999</v>
      </c>
      <c r="U24">
        <v>-1</v>
      </c>
      <c r="V24">
        <v>49614259.125263996</v>
      </c>
      <c r="W24">
        <v>0.94879500000000005</v>
      </c>
      <c r="X24">
        <v>1.0104E-2</v>
      </c>
      <c r="Y24">
        <v>-60843744.314099997</v>
      </c>
      <c r="Z24">
        <v>3056514531509470</v>
      </c>
      <c r="AA24">
        <v>1.2417</v>
      </c>
      <c r="AB24">
        <v>-0.5867</v>
      </c>
      <c r="AC24">
        <v>-0.73370000000000002</v>
      </c>
      <c r="AD24">
        <v>0.58460000000000001</v>
      </c>
      <c r="AE24">
        <v>0.87229999999999996</v>
      </c>
    </row>
    <row r="25" spans="1:31" x14ac:dyDescent="0.25">
      <c r="A25" t="s">
        <v>124</v>
      </c>
      <c r="B25">
        <v>128</v>
      </c>
      <c r="C25">
        <v>106.62990000000001</v>
      </c>
      <c r="D25">
        <v>0.17571700000000001</v>
      </c>
      <c r="E25">
        <v>0.20465700000000001</v>
      </c>
      <c r="F25">
        <v>4.0439999999999996</v>
      </c>
      <c r="G25">
        <v>0.4945</v>
      </c>
      <c r="H25">
        <v>0.4138</v>
      </c>
      <c r="I25">
        <v>1.9218999999999999</v>
      </c>
      <c r="J25">
        <v>1.1745760000000001</v>
      </c>
      <c r="K25">
        <v>-9.2999999999999997E-5</v>
      </c>
      <c r="L25">
        <v>0</v>
      </c>
      <c r="M25">
        <v>0</v>
      </c>
      <c r="N25">
        <v>89.977999999999994</v>
      </c>
      <c r="O25">
        <v>90</v>
      </c>
      <c r="P25">
        <v>-2.1999999999999999E-2</v>
      </c>
      <c r="Q25">
        <v>90</v>
      </c>
      <c r="R25">
        <v>89.977999999999994</v>
      </c>
      <c r="S25">
        <v>1.999762</v>
      </c>
      <c r="T25">
        <v>-0.99976200000000004</v>
      </c>
      <c r="U25">
        <v>-1</v>
      </c>
      <c r="V25">
        <v>27832858.244176999</v>
      </c>
      <c r="W25">
        <v>0.93159599999999998</v>
      </c>
      <c r="X25">
        <v>4.5189999999999996E-3</v>
      </c>
      <c r="Y25">
        <v>-115053483.47499999</v>
      </c>
      <c r="Z25">
        <v>561504857637660</v>
      </c>
      <c r="AA25">
        <v>0.7248</v>
      </c>
      <c r="AB25">
        <v>-0.16450000000000001</v>
      </c>
      <c r="AC25">
        <v>-0.86739999999999995</v>
      </c>
      <c r="AD25">
        <v>0.5161</v>
      </c>
      <c r="AE25">
        <v>0.94850000000000001</v>
      </c>
    </row>
    <row r="26" spans="1:31" x14ac:dyDescent="0.25">
      <c r="A26" t="s">
        <v>110</v>
      </c>
      <c r="B26">
        <v>128</v>
      </c>
      <c r="C26">
        <v>142.9692</v>
      </c>
      <c r="D26">
        <v>0.24784700000000001</v>
      </c>
      <c r="E26">
        <v>0.27440399999999998</v>
      </c>
      <c r="F26">
        <v>4.1900000000000004</v>
      </c>
      <c r="G26">
        <v>0.4773</v>
      </c>
      <c r="H26">
        <v>0.57489999999999997</v>
      </c>
      <c r="I26">
        <v>1.2621</v>
      </c>
      <c r="J26">
        <v>1.119594</v>
      </c>
      <c r="K26">
        <v>-9.6000000000000002E-5</v>
      </c>
      <c r="L26">
        <v>0</v>
      </c>
      <c r="M26">
        <v>0</v>
      </c>
      <c r="N26">
        <v>89.933000000000007</v>
      </c>
      <c r="O26">
        <v>90</v>
      </c>
      <c r="P26">
        <v>-6.7000000000000004E-2</v>
      </c>
      <c r="Q26">
        <v>90</v>
      </c>
      <c r="R26">
        <v>89.933000000000007</v>
      </c>
      <c r="S26">
        <v>1.9997419999999999</v>
      </c>
      <c r="T26">
        <v>-0.99974200000000002</v>
      </c>
      <c r="U26">
        <v>-1</v>
      </c>
      <c r="V26">
        <v>9423502.040275</v>
      </c>
      <c r="W26">
        <v>0.87915600000000005</v>
      </c>
      <c r="X26">
        <v>1.0250000000000001E-3</v>
      </c>
      <c r="Y26">
        <v>-107731265.87019999</v>
      </c>
      <c r="Z26">
        <v>70844038004386.203</v>
      </c>
      <c r="AA26">
        <v>0.79779999999999995</v>
      </c>
      <c r="AB26">
        <v>-0.46989999999999998</v>
      </c>
      <c r="AC26">
        <v>-0.56040000000000001</v>
      </c>
      <c r="AD26">
        <v>0.61919999999999997</v>
      </c>
      <c r="AE26">
        <v>0.66039999999999999</v>
      </c>
    </row>
    <row r="27" spans="1:31" x14ac:dyDescent="0.25">
      <c r="A27" t="s">
        <v>118</v>
      </c>
      <c r="B27">
        <v>128</v>
      </c>
      <c r="C27">
        <v>105.6656</v>
      </c>
      <c r="D27">
        <v>0.17045399999999999</v>
      </c>
      <c r="E27">
        <v>0.20280599999999999</v>
      </c>
      <c r="F27">
        <v>4.7359999999999998</v>
      </c>
      <c r="G27">
        <v>0.42230000000000001</v>
      </c>
      <c r="H27">
        <v>0.4803</v>
      </c>
      <c r="I27">
        <v>1.6598999999999999</v>
      </c>
      <c r="J27">
        <v>0.84857000000000005</v>
      </c>
      <c r="K27">
        <v>-1.023E-3</v>
      </c>
      <c r="L27">
        <v>0</v>
      </c>
      <c r="M27">
        <v>0</v>
      </c>
      <c r="N27">
        <v>90.001000000000005</v>
      </c>
      <c r="O27">
        <v>90</v>
      </c>
      <c r="P27">
        <v>1E-3</v>
      </c>
      <c r="Q27">
        <v>90</v>
      </c>
      <c r="R27">
        <v>90.001000000000005</v>
      </c>
      <c r="S27">
        <v>1.996389</v>
      </c>
      <c r="T27">
        <v>-0.99638899999999997</v>
      </c>
      <c r="U27">
        <v>-1</v>
      </c>
      <c r="V27">
        <v>42923861.142127</v>
      </c>
      <c r="W27">
        <v>0.84830700000000003</v>
      </c>
      <c r="X27">
        <v>3.179E-3</v>
      </c>
      <c r="Y27">
        <v>-956237.05039999995</v>
      </c>
      <c r="Z27">
        <v>2558715395753570</v>
      </c>
      <c r="AA27">
        <v>1.3888</v>
      </c>
      <c r="AB27">
        <v>-1.8225</v>
      </c>
      <c r="AC27">
        <v>4.13</v>
      </c>
      <c r="AD27">
        <v>0.60170000000000001</v>
      </c>
      <c r="AE27">
        <v>0.81740000000000002</v>
      </c>
    </row>
    <row r="28" spans="1:31" x14ac:dyDescent="0.25">
      <c r="A28" t="s">
        <v>138</v>
      </c>
      <c r="B28">
        <v>128</v>
      </c>
      <c r="C28">
        <v>113.379</v>
      </c>
      <c r="D28">
        <v>0.17985699999999999</v>
      </c>
      <c r="E28">
        <v>0.217611</v>
      </c>
      <c r="F28">
        <v>4.4690000000000003</v>
      </c>
      <c r="G28">
        <v>0.4476</v>
      </c>
      <c r="H28">
        <v>0.48620000000000002</v>
      </c>
      <c r="I28">
        <v>1.6092</v>
      </c>
      <c r="J28">
        <v>0.89885499999999996</v>
      </c>
      <c r="K28">
        <v>2.503E-3</v>
      </c>
      <c r="L28">
        <v>0</v>
      </c>
      <c r="M28">
        <v>0</v>
      </c>
      <c r="N28">
        <v>90.001999999999995</v>
      </c>
      <c r="O28">
        <v>90</v>
      </c>
      <c r="P28">
        <v>2E-3</v>
      </c>
      <c r="Q28">
        <v>90</v>
      </c>
      <c r="R28">
        <v>90.001999999999995</v>
      </c>
      <c r="S28">
        <v>1.991671</v>
      </c>
      <c r="T28">
        <v>-0.99167099999999997</v>
      </c>
      <c r="U28">
        <v>-1</v>
      </c>
      <c r="V28">
        <v>53909905.048822001</v>
      </c>
      <c r="W28">
        <v>0.79532899999999995</v>
      </c>
      <c r="X28">
        <v>5.4299999999999999E-3</v>
      </c>
      <c r="Y28">
        <v>159669.20970000001</v>
      </c>
      <c r="Z28">
        <v>3597147305675850</v>
      </c>
      <c r="AA28">
        <v>1.2377</v>
      </c>
      <c r="AB28">
        <v>-2.6168</v>
      </c>
      <c r="AC28">
        <v>8.0008999999999997</v>
      </c>
      <c r="AD28">
        <v>0.58799999999999997</v>
      </c>
      <c r="AE28">
        <v>0.8054</v>
      </c>
    </row>
    <row r="29" spans="1:31" x14ac:dyDescent="0.25">
      <c r="A29" t="s">
        <v>126</v>
      </c>
      <c r="B29">
        <v>128</v>
      </c>
      <c r="C29">
        <v>106.684</v>
      </c>
      <c r="D29">
        <v>0.180566</v>
      </c>
      <c r="E29">
        <v>0.204761</v>
      </c>
      <c r="F29">
        <v>5.2569999999999997</v>
      </c>
      <c r="G29">
        <v>0.38040000000000002</v>
      </c>
      <c r="H29">
        <v>0.53820000000000001</v>
      </c>
      <c r="I29">
        <v>1.4775</v>
      </c>
      <c r="J29">
        <v>0.76367600000000002</v>
      </c>
      <c r="K29">
        <v>-3.7399999999999998E-4</v>
      </c>
      <c r="L29">
        <v>0</v>
      </c>
      <c r="M29">
        <v>0</v>
      </c>
      <c r="N29">
        <v>90.001000000000005</v>
      </c>
      <c r="O29">
        <v>90</v>
      </c>
      <c r="P29">
        <v>1E-3</v>
      </c>
      <c r="Q29">
        <v>90</v>
      </c>
      <c r="R29">
        <v>90.001000000000005</v>
      </c>
      <c r="S29">
        <v>1.9985329999999999</v>
      </c>
      <c r="T29">
        <v>-0.998533</v>
      </c>
      <c r="U29">
        <v>-1</v>
      </c>
      <c r="V29">
        <v>37938207.404192999</v>
      </c>
      <c r="W29">
        <v>0.79756099999999996</v>
      </c>
      <c r="X29">
        <v>3.4350000000000001E-3</v>
      </c>
      <c r="Y29">
        <v>-7167431.7507999996</v>
      </c>
      <c r="Z29">
        <v>2467944078206790</v>
      </c>
      <c r="AA29">
        <v>1.7146999999999999</v>
      </c>
      <c r="AB29">
        <v>-1.6415</v>
      </c>
      <c r="AC29">
        <v>4.1462000000000003</v>
      </c>
      <c r="AD29">
        <v>0.67110000000000003</v>
      </c>
      <c r="AE29">
        <v>0.72929999999999995</v>
      </c>
    </row>
    <row r="30" spans="1:31" x14ac:dyDescent="0.25">
      <c r="A30" t="s">
        <v>153</v>
      </c>
      <c r="B30">
        <v>128</v>
      </c>
      <c r="C30">
        <v>121.4701</v>
      </c>
      <c r="D30">
        <v>0.196156</v>
      </c>
      <c r="E30">
        <v>0.23314000000000001</v>
      </c>
      <c r="F30">
        <v>4.077</v>
      </c>
      <c r="G30">
        <v>0.49049999999999999</v>
      </c>
      <c r="H30">
        <v>0.4753</v>
      </c>
      <c r="I30">
        <v>1.6133999999999999</v>
      </c>
      <c r="J30">
        <v>0.97495900000000002</v>
      </c>
      <c r="K30">
        <v>3.48E-4</v>
      </c>
      <c r="L30">
        <v>0</v>
      </c>
      <c r="M30">
        <v>0</v>
      </c>
      <c r="N30">
        <v>-89.992999999999995</v>
      </c>
      <c r="O30">
        <v>90</v>
      </c>
      <c r="P30">
        <v>7.0000000000000001E-3</v>
      </c>
      <c r="Q30">
        <v>90</v>
      </c>
      <c r="R30">
        <v>90.007000000000005</v>
      </c>
      <c r="S30">
        <v>1.998931</v>
      </c>
      <c r="T30">
        <v>-0.99893100000000001</v>
      </c>
      <c r="U30">
        <v>-1</v>
      </c>
      <c r="V30">
        <v>-52257800.491264001</v>
      </c>
      <c r="W30">
        <v>0.88608699999999996</v>
      </c>
      <c r="X30">
        <v>3.395E-3</v>
      </c>
      <c r="Y30">
        <v>8276207.2258000001</v>
      </c>
      <c r="Z30">
        <v>-2872957053131730</v>
      </c>
      <c r="AA30">
        <v>1.052</v>
      </c>
      <c r="AB30">
        <v>0.35859999999999997</v>
      </c>
      <c r="AC30">
        <v>-1.1275999999999999</v>
      </c>
      <c r="AD30">
        <v>0.5554</v>
      </c>
      <c r="AE30">
        <v>0.8196</v>
      </c>
    </row>
    <row r="31" spans="1:31" x14ac:dyDescent="0.25">
      <c r="A31" t="s">
        <v>114</v>
      </c>
      <c r="B31">
        <v>128</v>
      </c>
      <c r="C31">
        <v>101.2196</v>
      </c>
      <c r="D31">
        <v>0.17144699999999999</v>
      </c>
      <c r="E31">
        <v>0.194273</v>
      </c>
      <c r="F31">
        <v>3.9430000000000001</v>
      </c>
      <c r="G31">
        <v>0.50719999999999998</v>
      </c>
      <c r="H31">
        <v>0.38300000000000001</v>
      </c>
      <c r="I31">
        <v>2.1034999999999999</v>
      </c>
      <c r="J31">
        <v>1.0235019999999999</v>
      </c>
      <c r="K31">
        <v>-4.1899999999999999E-4</v>
      </c>
      <c r="L31">
        <v>0</v>
      </c>
      <c r="M31">
        <v>0</v>
      </c>
      <c r="N31">
        <v>90.001000000000005</v>
      </c>
      <c r="O31">
        <v>90</v>
      </c>
      <c r="P31">
        <v>1E-3</v>
      </c>
      <c r="Q31">
        <v>90</v>
      </c>
      <c r="R31">
        <v>90.001000000000005</v>
      </c>
      <c r="S31">
        <v>1.9987729999999999</v>
      </c>
      <c r="T31">
        <v>-0.99877300000000002</v>
      </c>
      <c r="U31">
        <v>-1</v>
      </c>
      <c r="V31">
        <v>34630137.136908002</v>
      </c>
      <c r="W31">
        <v>0.77321399999999996</v>
      </c>
      <c r="X31">
        <v>3.5070000000000001E-3</v>
      </c>
      <c r="Y31">
        <v>-5706451.6310999999</v>
      </c>
      <c r="Z31">
        <v>1144802793313010</v>
      </c>
      <c r="AA31">
        <v>0.9546</v>
      </c>
      <c r="AB31">
        <v>-1.0356000000000001</v>
      </c>
      <c r="AC31">
        <v>-2.3099999999999999E-2</v>
      </c>
      <c r="AD31">
        <v>0.49030000000000001</v>
      </c>
      <c r="AE31">
        <v>1.0251999999999999</v>
      </c>
    </row>
    <row r="32" spans="1:31" x14ac:dyDescent="0.25">
      <c r="A32" t="s">
        <v>142</v>
      </c>
      <c r="B32">
        <v>128</v>
      </c>
      <c r="C32">
        <v>101.99590000000001</v>
      </c>
      <c r="D32">
        <v>0.16389100000000001</v>
      </c>
      <c r="E32">
        <v>0.19576299999999999</v>
      </c>
      <c r="F32">
        <v>5.165</v>
      </c>
      <c r="G32">
        <v>0.38719999999999999</v>
      </c>
      <c r="H32">
        <v>0.50549999999999995</v>
      </c>
      <c r="I32">
        <v>1.5909</v>
      </c>
      <c r="J32">
        <v>0.78121200000000002</v>
      </c>
      <c r="K32">
        <v>-2.23E-4</v>
      </c>
      <c r="L32">
        <v>0</v>
      </c>
      <c r="M32">
        <v>0</v>
      </c>
      <c r="N32">
        <v>90.001000000000005</v>
      </c>
      <c r="O32">
        <v>90</v>
      </c>
      <c r="P32">
        <v>1E-3</v>
      </c>
      <c r="Q32">
        <v>90</v>
      </c>
      <c r="R32">
        <v>90.001000000000005</v>
      </c>
      <c r="S32">
        <v>1.999144</v>
      </c>
      <c r="T32">
        <v>-0.99914400000000003</v>
      </c>
      <c r="U32">
        <v>-1</v>
      </c>
      <c r="V32">
        <v>62686237.705205001</v>
      </c>
      <c r="W32">
        <v>0.87195199999999995</v>
      </c>
      <c r="X32">
        <v>9.7160000000000007E-3</v>
      </c>
      <c r="Y32">
        <v>-20124346.677099999</v>
      </c>
      <c r="Z32">
        <v>6438820201307340</v>
      </c>
      <c r="AA32">
        <v>1.6386000000000001</v>
      </c>
      <c r="AB32">
        <v>-1.3281000000000001</v>
      </c>
      <c r="AC32">
        <v>2.222</v>
      </c>
      <c r="AD32">
        <v>0.64459999999999995</v>
      </c>
      <c r="AE32">
        <v>0.77680000000000005</v>
      </c>
    </row>
    <row r="33" spans="1:31" x14ac:dyDescent="0.25">
      <c r="A33" t="s">
        <v>145</v>
      </c>
      <c r="B33">
        <v>128</v>
      </c>
      <c r="C33">
        <v>107.16759999999999</v>
      </c>
      <c r="D33">
        <v>0.16212099999999999</v>
      </c>
      <c r="E33">
        <v>0.20568900000000001</v>
      </c>
      <c r="F33">
        <v>4.5460000000000003</v>
      </c>
      <c r="G33">
        <v>0.43990000000000001</v>
      </c>
      <c r="H33">
        <v>0.46760000000000002</v>
      </c>
      <c r="I33">
        <v>1.6988000000000001</v>
      </c>
      <c r="J33">
        <v>0.84313199999999999</v>
      </c>
      <c r="K33">
        <v>1.3200000000000001E-4</v>
      </c>
      <c r="L33">
        <v>0</v>
      </c>
      <c r="M33">
        <v>0</v>
      </c>
      <c r="N33">
        <v>-89.981999999999999</v>
      </c>
      <c r="O33">
        <v>90</v>
      </c>
      <c r="P33">
        <v>1.7999999999999999E-2</v>
      </c>
      <c r="Q33">
        <v>90</v>
      </c>
      <c r="R33">
        <v>90.018000000000001</v>
      </c>
      <c r="S33">
        <v>1.9995289999999999</v>
      </c>
      <c r="T33">
        <v>-0.999529</v>
      </c>
      <c r="U33">
        <v>-1</v>
      </c>
      <c r="V33">
        <v>-25913460.481598999</v>
      </c>
      <c r="W33">
        <v>0.92867999999999995</v>
      </c>
      <c r="X33">
        <v>3.2590000000000002E-3</v>
      </c>
      <c r="Y33">
        <v>57119560.4221</v>
      </c>
      <c r="Z33">
        <v>-944626404686643</v>
      </c>
      <c r="AA33">
        <v>1.4067000000000001</v>
      </c>
      <c r="AB33">
        <v>0.53920000000000001</v>
      </c>
      <c r="AC33">
        <v>-0.96120000000000005</v>
      </c>
      <c r="AD33">
        <v>0.58169999999999999</v>
      </c>
      <c r="AE33">
        <v>0.83940000000000003</v>
      </c>
    </row>
    <row r="34" spans="1:31" x14ac:dyDescent="0.25">
      <c r="A34" t="s">
        <v>130</v>
      </c>
      <c r="B34">
        <v>128</v>
      </c>
      <c r="C34">
        <v>119.15049999999999</v>
      </c>
      <c r="D34">
        <v>0.179891</v>
      </c>
      <c r="E34">
        <v>0.228688</v>
      </c>
      <c r="F34">
        <v>4.242</v>
      </c>
      <c r="G34">
        <v>0.47149999999999997</v>
      </c>
      <c r="H34">
        <v>0.48499999999999999</v>
      </c>
      <c r="I34">
        <v>1.5904</v>
      </c>
      <c r="J34">
        <v>0.94449799999999995</v>
      </c>
      <c r="K34">
        <v>-4.7899999999999999E-4</v>
      </c>
      <c r="L34">
        <v>0</v>
      </c>
      <c r="M34">
        <v>0</v>
      </c>
      <c r="N34">
        <v>-89.995999999999995</v>
      </c>
      <c r="O34">
        <v>90</v>
      </c>
      <c r="P34">
        <v>4.0000000000000001E-3</v>
      </c>
      <c r="Q34">
        <v>90</v>
      </c>
      <c r="R34">
        <v>90.004000000000005</v>
      </c>
      <c r="S34">
        <v>1.99848</v>
      </c>
      <c r="T34">
        <v>-0.99848000000000003</v>
      </c>
      <c r="U34">
        <v>-1</v>
      </c>
      <c r="V34">
        <v>-41004609.770640001</v>
      </c>
      <c r="W34">
        <v>0.70003499999999996</v>
      </c>
      <c r="X34">
        <v>1.954E-3</v>
      </c>
      <c r="Y34">
        <v>-4363279.3245999999</v>
      </c>
      <c r="Z34">
        <v>-1884790411410940</v>
      </c>
      <c r="AA34">
        <v>1.121</v>
      </c>
      <c r="AB34">
        <v>6.8199999999999997E-2</v>
      </c>
      <c r="AC34">
        <v>-0.14230000000000001</v>
      </c>
      <c r="AD34">
        <v>0.57220000000000004</v>
      </c>
      <c r="AE34">
        <v>0.80459999999999998</v>
      </c>
    </row>
    <row r="37" spans="1:31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</row>
    <row r="38" spans="1:31" x14ac:dyDescent="0.25">
      <c r="A38" t="s">
        <v>136</v>
      </c>
      <c r="B38">
        <v>1</v>
      </c>
      <c r="C38">
        <v>0.18415500000000001</v>
      </c>
      <c r="D38">
        <v>-20</v>
      </c>
      <c r="E38">
        <v>-76.375</v>
      </c>
      <c r="F38">
        <v>-9.1742740000000005</v>
      </c>
      <c r="G38">
        <v>-35.034258999999999</v>
      </c>
    </row>
    <row r="39" spans="1:31" x14ac:dyDescent="0.25">
      <c r="A39" t="s">
        <v>122</v>
      </c>
      <c r="B39">
        <v>1</v>
      </c>
      <c r="C39">
        <v>0.25435400000000002</v>
      </c>
      <c r="D39">
        <v>-68</v>
      </c>
      <c r="E39">
        <v>-109.875</v>
      </c>
      <c r="F39">
        <v>-31.192532</v>
      </c>
      <c r="G39">
        <v>-50.401167999999998</v>
      </c>
    </row>
    <row r="40" spans="1:31" x14ac:dyDescent="0.25">
      <c r="A40" t="s">
        <v>106</v>
      </c>
      <c r="B40">
        <v>1</v>
      </c>
      <c r="C40">
        <v>0.18367800000000001</v>
      </c>
      <c r="D40">
        <v>-13</v>
      </c>
      <c r="E40">
        <v>-70.875</v>
      </c>
      <c r="F40">
        <v>-5.9632779999999999</v>
      </c>
      <c r="G40">
        <v>-32.511333999999998</v>
      </c>
    </row>
    <row r="41" spans="1:31" x14ac:dyDescent="0.25">
      <c r="A41" t="s">
        <v>161</v>
      </c>
      <c r="B41">
        <v>1</v>
      </c>
      <c r="C41">
        <v>0.22423100000000001</v>
      </c>
      <c r="D41">
        <v>-26</v>
      </c>
      <c r="E41">
        <v>-75.625</v>
      </c>
      <c r="F41">
        <v>-11.926556</v>
      </c>
      <c r="G41">
        <v>-34.690224000000001</v>
      </c>
    </row>
    <row r="42" spans="1:31" x14ac:dyDescent="0.25">
      <c r="A42" t="s">
        <v>157</v>
      </c>
      <c r="B42">
        <v>1</v>
      </c>
      <c r="C42">
        <v>0.21851300000000001</v>
      </c>
      <c r="D42">
        <v>-41</v>
      </c>
      <c r="E42">
        <v>-88.625</v>
      </c>
      <c r="F42">
        <v>-18.807262000000001</v>
      </c>
      <c r="G42">
        <v>-40.653502000000003</v>
      </c>
    </row>
    <row r="43" spans="1:31" x14ac:dyDescent="0.25">
      <c r="A43" t="s">
        <v>147</v>
      </c>
      <c r="B43">
        <v>1</v>
      </c>
      <c r="C43">
        <v>0.193713</v>
      </c>
      <c r="D43">
        <v>-15</v>
      </c>
      <c r="E43">
        <v>-69.125</v>
      </c>
      <c r="F43">
        <v>-6.880706</v>
      </c>
      <c r="G43">
        <v>-31.708584999999999</v>
      </c>
    </row>
    <row r="44" spans="1:31" x14ac:dyDescent="0.25">
      <c r="A44" t="s">
        <v>159</v>
      </c>
      <c r="B44">
        <v>1</v>
      </c>
      <c r="C44">
        <v>0.16165199999999999</v>
      </c>
      <c r="D44">
        <v>-7</v>
      </c>
      <c r="E44">
        <v>-52.875</v>
      </c>
      <c r="F44">
        <v>-3.2109960000000002</v>
      </c>
      <c r="G44">
        <v>-24.254487000000001</v>
      </c>
    </row>
    <row r="45" spans="1:31" x14ac:dyDescent="0.25">
      <c r="A45" t="s">
        <v>126</v>
      </c>
      <c r="B45">
        <v>1</v>
      </c>
      <c r="C45">
        <v>0.180566</v>
      </c>
      <c r="D45">
        <v>-37</v>
      </c>
      <c r="E45">
        <v>-91.5</v>
      </c>
      <c r="F45">
        <v>-16.972407</v>
      </c>
      <c r="G45">
        <v>-41.972304000000001</v>
      </c>
    </row>
    <row r="46" spans="1:31" x14ac:dyDescent="0.25">
      <c r="A46" t="s">
        <v>104</v>
      </c>
      <c r="B46">
        <v>1</v>
      </c>
      <c r="C46">
        <v>0.20038700000000001</v>
      </c>
      <c r="D46">
        <v>-16</v>
      </c>
      <c r="E46">
        <v>-65.625</v>
      </c>
      <c r="F46">
        <v>-7.3394190000000004</v>
      </c>
      <c r="G46">
        <v>-30.103086999999999</v>
      </c>
    </row>
    <row r="47" spans="1:31" x14ac:dyDescent="0.25">
      <c r="A47" t="s">
        <v>155</v>
      </c>
      <c r="B47">
        <v>1</v>
      </c>
      <c r="C47">
        <v>0.25068099999999999</v>
      </c>
      <c r="D47">
        <v>-65</v>
      </c>
      <c r="E47">
        <v>-110</v>
      </c>
      <c r="F47">
        <v>-29.816390999999999</v>
      </c>
      <c r="G47">
        <v>-50.458508000000002</v>
      </c>
    </row>
    <row r="48" spans="1:31" x14ac:dyDescent="0.25">
      <c r="A48" t="s">
        <v>120</v>
      </c>
      <c r="B48">
        <v>1</v>
      </c>
      <c r="C48">
        <v>0.250722</v>
      </c>
      <c r="D48">
        <v>-85</v>
      </c>
      <c r="E48">
        <v>-123.875</v>
      </c>
      <c r="F48">
        <v>-38.990665</v>
      </c>
      <c r="G48">
        <v>-56.823160000000001</v>
      </c>
    </row>
    <row r="49" spans="1:7" x14ac:dyDescent="0.25">
      <c r="A49" t="s">
        <v>112</v>
      </c>
      <c r="B49">
        <v>1</v>
      </c>
      <c r="C49">
        <v>0.24218500000000001</v>
      </c>
      <c r="D49">
        <v>-12</v>
      </c>
      <c r="E49">
        <v>-60.875</v>
      </c>
      <c r="F49">
        <v>-5.5045640000000002</v>
      </c>
      <c r="G49">
        <v>-27.924196999999999</v>
      </c>
    </row>
    <row r="50" spans="1:7" x14ac:dyDescent="0.25">
      <c r="A50" t="s">
        <v>138</v>
      </c>
      <c r="B50">
        <v>1</v>
      </c>
      <c r="C50">
        <v>0.17985699999999999</v>
      </c>
      <c r="D50">
        <v>14</v>
      </c>
      <c r="E50">
        <v>-34.625</v>
      </c>
      <c r="F50">
        <v>6.4219920000000004</v>
      </c>
      <c r="G50">
        <v>-15.882961999999999</v>
      </c>
    </row>
    <row r="51" spans="1:7" x14ac:dyDescent="0.25">
      <c r="A51" t="s">
        <v>149</v>
      </c>
      <c r="B51">
        <v>1</v>
      </c>
      <c r="C51">
        <v>0.180482</v>
      </c>
      <c r="D51">
        <v>7</v>
      </c>
      <c r="E51">
        <v>-45.625</v>
      </c>
      <c r="F51">
        <v>3.2109960000000002</v>
      </c>
      <c r="G51">
        <v>-20.928813000000002</v>
      </c>
    </row>
    <row r="52" spans="1:7" x14ac:dyDescent="0.25">
      <c r="A52" t="s">
        <v>151</v>
      </c>
      <c r="B52">
        <v>1</v>
      </c>
      <c r="C52">
        <v>0.16394300000000001</v>
      </c>
      <c r="D52">
        <v>8</v>
      </c>
      <c r="E52">
        <v>-51.125</v>
      </c>
      <c r="F52">
        <v>3.6697099999999998</v>
      </c>
      <c r="G52">
        <v>-23.451737999999999</v>
      </c>
    </row>
    <row r="53" spans="1:7" x14ac:dyDescent="0.25">
      <c r="A53" t="s">
        <v>132</v>
      </c>
      <c r="B53">
        <v>1</v>
      </c>
      <c r="C53">
        <v>0.15348500000000001</v>
      </c>
      <c r="D53">
        <v>18</v>
      </c>
      <c r="E53">
        <v>-28.625</v>
      </c>
      <c r="F53">
        <v>8.2568470000000005</v>
      </c>
      <c r="G53">
        <v>-13.13068</v>
      </c>
    </row>
    <row r="54" spans="1:7" x14ac:dyDescent="0.25">
      <c r="A54" t="s">
        <v>128</v>
      </c>
      <c r="B54">
        <v>1</v>
      </c>
      <c r="C54">
        <v>0.184535</v>
      </c>
      <c r="D54">
        <v>-3</v>
      </c>
      <c r="E54">
        <v>-58.875</v>
      </c>
      <c r="F54">
        <v>-1.3761410000000001</v>
      </c>
      <c r="G54">
        <v>-27.006768999999998</v>
      </c>
    </row>
    <row r="55" spans="1:7" x14ac:dyDescent="0.25">
      <c r="A55" t="s">
        <v>163</v>
      </c>
      <c r="B55">
        <v>1</v>
      </c>
      <c r="C55">
        <v>0.17650399999999999</v>
      </c>
      <c r="D55">
        <v>9</v>
      </c>
      <c r="E55">
        <v>-39.625</v>
      </c>
      <c r="F55">
        <v>4.1284229999999997</v>
      </c>
      <c r="G55">
        <v>-18.176531000000001</v>
      </c>
    </row>
    <row r="56" spans="1:7" x14ac:dyDescent="0.25">
      <c r="A56" t="s">
        <v>143</v>
      </c>
      <c r="B56">
        <v>1</v>
      </c>
      <c r="C56">
        <v>0.19719800000000001</v>
      </c>
      <c r="D56">
        <v>8</v>
      </c>
      <c r="E56">
        <v>-42.875</v>
      </c>
      <c r="F56">
        <v>3.6697099999999998</v>
      </c>
      <c r="G56">
        <v>-19.667349999999999</v>
      </c>
    </row>
    <row r="57" spans="1:7" x14ac:dyDescent="0.25">
      <c r="A57" t="s">
        <v>130</v>
      </c>
      <c r="B57">
        <v>1</v>
      </c>
      <c r="C57">
        <v>0.179891</v>
      </c>
      <c r="D57">
        <v>28</v>
      </c>
      <c r="E57">
        <v>-17.625</v>
      </c>
      <c r="F57">
        <v>12.843984000000001</v>
      </c>
      <c r="G57">
        <v>-8.0848289999999992</v>
      </c>
    </row>
    <row r="58" spans="1:7" x14ac:dyDescent="0.25">
      <c r="A58" t="s">
        <v>145</v>
      </c>
      <c r="B58">
        <v>1</v>
      </c>
      <c r="C58">
        <v>0.16212099999999999</v>
      </c>
      <c r="D58">
        <v>37</v>
      </c>
      <c r="E58">
        <v>-23.375</v>
      </c>
      <c r="F58">
        <v>16.972407</v>
      </c>
      <c r="G58">
        <v>-10.722433000000001</v>
      </c>
    </row>
    <row r="59" spans="1:7" x14ac:dyDescent="0.25">
      <c r="A59" t="s">
        <v>142</v>
      </c>
      <c r="B59">
        <v>1</v>
      </c>
      <c r="C59">
        <v>0.16389100000000001</v>
      </c>
      <c r="D59">
        <v>14</v>
      </c>
      <c r="E59">
        <v>-59.625</v>
      </c>
      <c r="F59">
        <v>6.4219920000000004</v>
      </c>
      <c r="G59">
        <v>-27.350805000000001</v>
      </c>
    </row>
    <row r="60" spans="1:7" x14ac:dyDescent="0.25">
      <c r="A60" t="s">
        <v>116</v>
      </c>
      <c r="B60">
        <v>1</v>
      </c>
      <c r="C60">
        <v>0.207092</v>
      </c>
      <c r="D60">
        <v>-32</v>
      </c>
      <c r="E60">
        <v>-79.375</v>
      </c>
      <c r="F60">
        <v>-14.678839</v>
      </c>
      <c r="G60">
        <v>-36.410400000000003</v>
      </c>
    </row>
    <row r="61" spans="1:7" x14ac:dyDescent="0.25">
      <c r="A61" t="s">
        <v>140</v>
      </c>
      <c r="B61">
        <v>1</v>
      </c>
      <c r="C61">
        <v>0.20987500000000001</v>
      </c>
      <c r="D61">
        <v>-63</v>
      </c>
      <c r="E61">
        <v>-112.5</v>
      </c>
      <c r="F61">
        <v>-28.898962999999998</v>
      </c>
      <c r="G61">
        <v>-51.605291999999999</v>
      </c>
    </row>
    <row r="62" spans="1:7" x14ac:dyDescent="0.25">
      <c r="A62" t="s">
        <v>164</v>
      </c>
      <c r="B62">
        <v>1</v>
      </c>
      <c r="C62">
        <v>0.17149900000000001</v>
      </c>
      <c r="D62">
        <v>-2</v>
      </c>
      <c r="E62">
        <v>-51.625</v>
      </c>
      <c r="F62">
        <v>-0.91742699999999999</v>
      </c>
      <c r="G62">
        <v>-23.681094999999999</v>
      </c>
    </row>
    <row r="63" spans="1:7" x14ac:dyDescent="0.25">
      <c r="A63" t="s">
        <v>118</v>
      </c>
      <c r="B63">
        <v>1</v>
      </c>
      <c r="C63">
        <v>0.17045399999999999</v>
      </c>
      <c r="D63">
        <v>14</v>
      </c>
      <c r="E63">
        <v>-42.125</v>
      </c>
      <c r="F63">
        <v>6.4219920000000004</v>
      </c>
      <c r="G63">
        <v>-19.323315000000001</v>
      </c>
    </row>
    <row r="64" spans="1:7" x14ac:dyDescent="0.25">
      <c r="A64" t="s">
        <v>166</v>
      </c>
      <c r="B64">
        <v>1</v>
      </c>
      <c r="C64">
        <v>0.170097</v>
      </c>
      <c r="D64">
        <v>-31</v>
      </c>
      <c r="E64">
        <v>-74.125</v>
      </c>
      <c r="F64">
        <v>-14.220124999999999</v>
      </c>
      <c r="G64">
        <v>-34.002153</v>
      </c>
    </row>
    <row r="65" spans="1:7" x14ac:dyDescent="0.25">
      <c r="A65" t="s">
        <v>134</v>
      </c>
      <c r="B65">
        <v>1</v>
      </c>
      <c r="C65">
        <v>0.170681</v>
      </c>
      <c r="D65">
        <v>31</v>
      </c>
      <c r="E65">
        <v>-32.125</v>
      </c>
      <c r="F65">
        <v>14.220124999999999</v>
      </c>
      <c r="G65">
        <v>-14.736178000000001</v>
      </c>
    </row>
    <row r="66" spans="1:7" x14ac:dyDescent="0.25">
      <c r="A66" t="s">
        <v>108</v>
      </c>
      <c r="B66">
        <v>1</v>
      </c>
      <c r="C66">
        <v>0.15240000000000001</v>
      </c>
      <c r="D66">
        <v>16</v>
      </c>
      <c r="E66">
        <v>-27.25</v>
      </c>
      <c r="F66">
        <v>7.3394190000000004</v>
      </c>
      <c r="G66">
        <v>-12.499948</v>
      </c>
    </row>
    <row r="67" spans="1:7" x14ac:dyDescent="0.25">
      <c r="A67" t="s">
        <v>153</v>
      </c>
      <c r="B67">
        <v>1</v>
      </c>
      <c r="C67">
        <v>0.196156</v>
      </c>
      <c r="D67">
        <v>9</v>
      </c>
      <c r="E67">
        <v>-39.625</v>
      </c>
      <c r="F67">
        <v>4.1284229999999997</v>
      </c>
      <c r="G67">
        <v>-18.176531000000001</v>
      </c>
    </row>
    <row r="68" spans="1:7" x14ac:dyDescent="0.25">
      <c r="A68" t="s">
        <v>110</v>
      </c>
      <c r="B68">
        <v>1</v>
      </c>
      <c r="C68">
        <v>0.24784700000000001</v>
      </c>
      <c r="D68">
        <v>-49</v>
      </c>
      <c r="E68">
        <v>-94.625</v>
      </c>
      <c r="F68">
        <v>-22.476972</v>
      </c>
      <c r="G68">
        <v>-43.405783999999997</v>
      </c>
    </row>
    <row r="69" spans="1:7" x14ac:dyDescent="0.25">
      <c r="A69" t="s">
        <v>114</v>
      </c>
      <c r="B69">
        <v>1</v>
      </c>
      <c r="C69">
        <v>0.17144699999999999</v>
      </c>
      <c r="D69">
        <v>8</v>
      </c>
      <c r="E69">
        <v>-52.375</v>
      </c>
      <c r="F69">
        <v>3.6697099999999998</v>
      </c>
      <c r="G69">
        <v>-24.025130000000001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"/>
  <sheetViews>
    <sheetView workbookViewId="0">
      <selection activeCell="D71" sqref="D71:J77"/>
    </sheetView>
  </sheetViews>
  <sheetFormatPr defaultColWidth="11.42578125" defaultRowHeight="15" x14ac:dyDescent="0.25"/>
  <cols>
    <col min="15" max="15" width="3.85546875" customWidth="1"/>
    <col min="19" max="19" width="5" customWidth="1"/>
  </cols>
  <sheetData>
    <row r="1" spans="1:21" x14ac:dyDescent="0.25">
      <c r="C1" s="11"/>
      <c r="D1" t="s">
        <v>21</v>
      </c>
      <c r="E1" s="12" t="s">
        <v>23</v>
      </c>
      <c r="F1" s="12" t="s">
        <v>46</v>
      </c>
      <c r="G1" s="12" t="s">
        <v>47</v>
      </c>
      <c r="H1" s="12" t="s">
        <v>48</v>
      </c>
      <c r="I1" s="12" t="s">
        <v>24</v>
      </c>
      <c r="J1" s="12" t="s">
        <v>69</v>
      </c>
      <c r="L1" t="s">
        <v>81</v>
      </c>
    </row>
    <row r="2" spans="1:21" x14ac:dyDescent="0.25">
      <c r="A2" t="s">
        <v>67</v>
      </c>
      <c r="B2" t="s">
        <v>74</v>
      </c>
      <c r="D2" s="8">
        <f t="shared" ref="D2:J2" si="0">D74</f>
        <v>0.19181845454545454</v>
      </c>
      <c r="E2" s="4">
        <f t="shared" si="0"/>
        <v>4.4338484848484851</v>
      </c>
      <c r="F2" s="4">
        <f t="shared" si="0"/>
        <v>0.45426363636363637</v>
      </c>
      <c r="G2" s="4">
        <f t="shared" si="0"/>
        <v>0.49395151515151514</v>
      </c>
      <c r="H2" s="4">
        <f t="shared" si="0"/>
        <v>1.5980333333333332</v>
      </c>
      <c r="I2" s="4">
        <f t="shared" si="0"/>
        <v>0.71371215151515166</v>
      </c>
      <c r="J2" s="4">
        <f t="shared" si="0"/>
        <v>-28.712610968749999</v>
      </c>
    </row>
    <row r="4" spans="1:21" x14ac:dyDescent="0.25">
      <c r="A4" t="s">
        <v>68</v>
      </c>
      <c r="B4" t="s">
        <v>74</v>
      </c>
      <c r="D4" s="23">
        <f t="shared" ref="D4:J4" si="1">D28</f>
        <v>0.1624319285714286</v>
      </c>
      <c r="E4" s="23">
        <f t="shared" si="1"/>
        <v>16.10857142857143</v>
      </c>
      <c r="F4" s="23">
        <f t="shared" si="1"/>
        <v>0.13029285714285713</v>
      </c>
      <c r="G4" s="23">
        <f t="shared" si="1"/>
        <v>1.129042857142857</v>
      </c>
      <c r="H4" s="23">
        <f t="shared" si="1"/>
        <v>0.96683571428571413</v>
      </c>
      <c r="I4" s="23">
        <f t="shared" si="1"/>
        <v>0.24881114285714287</v>
      </c>
      <c r="J4" s="24">
        <f t="shared" si="1"/>
        <v>-3.2226803571428571</v>
      </c>
    </row>
    <row r="5" spans="1:21" x14ac:dyDescent="0.25">
      <c r="D5" s="10">
        <f t="shared" ref="D5:J5" si="2">ABS(D2-D4)/D4</f>
        <v>0.18091594572863406</v>
      </c>
      <c r="E5" s="10">
        <f t="shared" si="2"/>
        <v>0.72475222247304538</v>
      </c>
      <c r="F5" s="10">
        <f t="shared" si="2"/>
        <v>2.4864815027086835</v>
      </c>
      <c r="G5" s="10">
        <f t="shared" si="2"/>
        <v>0.5625041936835744</v>
      </c>
      <c r="H5" s="10">
        <f t="shared" si="2"/>
        <v>0.65284888603224567</v>
      </c>
      <c r="I5" s="10">
        <f t="shared" si="2"/>
        <v>1.8684895030000157</v>
      </c>
      <c r="J5" s="10">
        <f t="shared" si="2"/>
        <v>-7.9095435435011119</v>
      </c>
    </row>
    <row r="7" spans="1:21" x14ac:dyDescent="0.25">
      <c r="A7" t="s">
        <v>70</v>
      </c>
      <c r="D7">
        <v>0.15932199999999999</v>
      </c>
      <c r="E7">
        <v>20.914000000000001</v>
      </c>
      <c r="F7">
        <v>9.5600000000000004E-2</v>
      </c>
      <c r="G7">
        <v>1.375</v>
      </c>
      <c r="H7">
        <v>0.63160000000000005</v>
      </c>
      <c r="I7">
        <v>0.191412</v>
      </c>
      <c r="J7" s="2">
        <v>-2.3654999999999999</v>
      </c>
    </row>
    <row r="8" spans="1:21" x14ac:dyDescent="0.25">
      <c r="D8" s="10">
        <f t="shared" ref="D8:J8" si="3">ABS(D2-D7)/D7</f>
        <v>0.20396715171448107</v>
      </c>
      <c r="E8" s="10">
        <f t="shared" si="3"/>
        <v>0.78799615162816838</v>
      </c>
      <c r="F8" s="10">
        <f t="shared" si="3"/>
        <v>3.7517116774438946</v>
      </c>
      <c r="G8" s="10">
        <f t="shared" si="3"/>
        <v>0.64076253443526177</v>
      </c>
      <c r="H8" s="10">
        <f t="shared" si="3"/>
        <v>1.530135106607557</v>
      </c>
      <c r="I8" s="10">
        <f t="shared" si="3"/>
        <v>2.7286698405280321</v>
      </c>
      <c r="J8" s="10">
        <f t="shared" si="3"/>
        <v>-11.138072698689495</v>
      </c>
    </row>
    <row r="10" spans="1:21" x14ac:dyDescent="0.25">
      <c r="A10" t="s">
        <v>75</v>
      </c>
      <c r="D10" s="9">
        <v>0.15932199999999999</v>
      </c>
      <c r="E10" s="6">
        <v>20.914000000000001</v>
      </c>
      <c r="F10" s="6">
        <v>9.5600000000000004E-2</v>
      </c>
      <c r="G10" s="6">
        <v>1.375</v>
      </c>
      <c r="H10" s="6">
        <v>0.63160000000000005</v>
      </c>
      <c r="I10" s="6">
        <v>0.191412</v>
      </c>
      <c r="J10" s="2">
        <v>-2.3654999999999999</v>
      </c>
      <c r="K10" s="2"/>
    </row>
    <row r="11" spans="1:21" x14ac:dyDescent="0.25">
      <c r="D11" s="7">
        <v>0.13675399999999999</v>
      </c>
      <c r="E11">
        <v>12.558</v>
      </c>
      <c r="F11">
        <v>0.1593</v>
      </c>
      <c r="G11">
        <v>0.8306</v>
      </c>
      <c r="H11">
        <v>1.0447</v>
      </c>
      <c r="I11">
        <v>9.7394999999999995E-2</v>
      </c>
      <c r="J11" s="2">
        <v>-2.7667160000000002</v>
      </c>
      <c r="K11" s="2"/>
    </row>
    <row r="12" spans="1:21" x14ac:dyDescent="0.25">
      <c r="D12" s="7">
        <v>0.10288799999999999</v>
      </c>
      <c r="E12">
        <v>18.274999999999999</v>
      </c>
      <c r="F12">
        <v>0.1094</v>
      </c>
      <c r="G12">
        <v>0.85209999999999997</v>
      </c>
      <c r="H12">
        <v>1.0641</v>
      </c>
      <c r="I12">
        <v>0.23383399999999999</v>
      </c>
      <c r="J12" s="2">
        <v>-3.832128</v>
      </c>
      <c r="K12" s="2"/>
    </row>
    <row r="13" spans="1:21" x14ac:dyDescent="0.25">
      <c r="D13" s="7">
        <v>0.21179100000000001</v>
      </c>
      <c r="E13">
        <v>18.826000000000001</v>
      </c>
      <c r="F13">
        <v>0.1062</v>
      </c>
      <c r="G13">
        <v>1.7345999999999999</v>
      </c>
      <c r="H13">
        <v>0.4703</v>
      </c>
      <c r="I13">
        <v>0.206953</v>
      </c>
      <c r="J13" s="2">
        <v>-3.4250940000000001</v>
      </c>
      <c r="K13" s="2"/>
      <c r="U13" t="str">
        <f>[1]!Boxplot(K38:K38,1,1,1,1)</f>
        <v/>
      </c>
    </row>
    <row r="14" spans="1:21" x14ac:dyDescent="0.25">
      <c r="D14" s="7">
        <v>9.1941999999999996E-2</v>
      </c>
      <c r="E14">
        <v>17.66</v>
      </c>
      <c r="F14">
        <v>0.1132</v>
      </c>
      <c r="G14">
        <v>0.66139999999999999</v>
      </c>
      <c r="H14">
        <v>1.3987000000000001</v>
      </c>
      <c r="I14">
        <v>0.22470499999999999</v>
      </c>
      <c r="J14" s="2">
        <v>-3.494707</v>
      </c>
      <c r="K14" s="2"/>
    </row>
    <row r="15" spans="1:21" x14ac:dyDescent="0.25">
      <c r="D15" s="7">
        <v>3.9349000000000002E-2</v>
      </c>
      <c r="E15">
        <v>21.853000000000002</v>
      </c>
      <c r="F15">
        <v>9.1499999999999998E-2</v>
      </c>
      <c r="G15">
        <v>0.3725</v>
      </c>
      <c r="H15">
        <v>2.5933000000000002</v>
      </c>
      <c r="I15">
        <v>0.184531</v>
      </c>
      <c r="J15" s="2">
        <v>-1.5282709999999999</v>
      </c>
      <c r="K15" s="2"/>
    </row>
    <row r="16" spans="1:21" x14ac:dyDescent="0.25">
      <c r="D16" s="7">
        <v>0.227996</v>
      </c>
      <c r="E16">
        <v>11.028</v>
      </c>
      <c r="F16">
        <v>0.18140000000000001</v>
      </c>
      <c r="G16">
        <v>1.3593</v>
      </c>
      <c r="H16">
        <v>0.55430000000000001</v>
      </c>
      <c r="I16">
        <v>0.36281200000000002</v>
      </c>
      <c r="J16" s="2">
        <v>-0.30415599999999998</v>
      </c>
      <c r="K16" s="2"/>
    </row>
    <row r="17" spans="3:27" x14ac:dyDescent="0.25">
      <c r="D17" s="7">
        <v>0.28599000000000002</v>
      </c>
      <c r="E17">
        <v>12.611000000000001</v>
      </c>
      <c r="F17">
        <v>0.15859999999999999</v>
      </c>
      <c r="G17">
        <v>1.6447000000000001</v>
      </c>
      <c r="H17">
        <v>0.44940000000000002</v>
      </c>
      <c r="I17">
        <v>0.318438</v>
      </c>
      <c r="J17" s="2">
        <v>-6.3604250000000002</v>
      </c>
      <c r="K17" s="2"/>
    </row>
    <row r="18" spans="3:27" x14ac:dyDescent="0.25">
      <c r="D18" s="7">
        <v>0.178171</v>
      </c>
      <c r="E18">
        <v>19.483000000000001</v>
      </c>
      <c r="F18">
        <v>0.1027</v>
      </c>
      <c r="G18">
        <v>1.4393</v>
      </c>
      <c r="H18">
        <v>0.59209999999999996</v>
      </c>
      <c r="I18">
        <v>0.20536199999999999</v>
      </c>
      <c r="J18" s="2">
        <v>-4.1900589999999998</v>
      </c>
      <c r="K18" s="2"/>
    </row>
    <row r="19" spans="3:27" x14ac:dyDescent="0.25">
      <c r="D19" s="7">
        <v>0.12729399999999999</v>
      </c>
      <c r="E19">
        <v>14.18</v>
      </c>
      <c r="F19">
        <v>0.14099999999999999</v>
      </c>
      <c r="G19">
        <v>0.73809999999999998</v>
      </c>
      <c r="H19">
        <v>1.2138</v>
      </c>
      <c r="I19">
        <v>0.318693</v>
      </c>
      <c r="J19" s="2">
        <v>-2.8990100000000001</v>
      </c>
      <c r="K19" s="2"/>
      <c r="L19" s="43"/>
      <c r="M19" s="43"/>
      <c r="N19" s="43"/>
    </row>
    <row r="20" spans="3:27" x14ac:dyDescent="0.25">
      <c r="D20" s="7">
        <v>5.1276000000000002E-2</v>
      </c>
      <c r="E20">
        <v>18.574000000000002</v>
      </c>
      <c r="F20">
        <v>0.1077</v>
      </c>
      <c r="G20">
        <v>0.50939999999999996</v>
      </c>
      <c r="H20">
        <v>1.8553999999999999</v>
      </c>
      <c r="I20">
        <v>0.17993300000000001</v>
      </c>
      <c r="J20" s="2">
        <v>-3.8560379999999999</v>
      </c>
      <c r="K20" s="2"/>
    </row>
    <row r="21" spans="3:27" x14ac:dyDescent="0.25">
      <c r="D21" s="7">
        <v>0.16159299999999999</v>
      </c>
      <c r="E21">
        <v>14.564</v>
      </c>
      <c r="F21">
        <v>0.13730000000000001</v>
      </c>
      <c r="G21">
        <v>1.2178</v>
      </c>
      <c r="H21">
        <v>0.68379999999999996</v>
      </c>
      <c r="I21">
        <v>0.28544399999999998</v>
      </c>
      <c r="J21" s="2">
        <v>-3.3331369999999998</v>
      </c>
      <c r="K21" s="2"/>
      <c r="L21" s="43"/>
      <c r="M21" s="43"/>
      <c r="N21" s="43"/>
    </row>
    <row r="22" spans="3:27" x14ac:dyDescent="0.25">
      <c r="D22" s="7">
        <v>0.23405200000000001</v>
      </c>
      <c r="E22">
        <v>12.340999999999999</v>
      </c>
      <c r="F22">
        <v>0.16209999999999999</v>
      </c>
      <c r="G22">
        <v>1.4743999999999999</v>
      </c>
      <c r="H22">
        <v>0.51619999999999999</v>
      </c>
      <c r="I22">
        <v>0.326816</v>
      </c>
      <c r="J22" s="2">
        <v>-0.85571799999999998</v>
      </c>
      <c r="K22" s="2"/>
    </row>
    <row r="23" spans="3:27" x14ac:dyDescent="0.25">
      <c r="D23" s="7">
        <v>0.265629</v>
      </c>
      <c r="E23">
        <v>12.653</v>
      </c>
      <c r="F23">
        <v>0.15809999999999999</v>
      </c>
      <c r="G23">
        <v>1.5973999999999999</v>
      </c>
      <c r="H23">
        <v>0.46800000000000003</v>
      </c>
      <c r="I23">
        <v>0.347028</v>
      </c>
      <c r="J23" s="2">
        <v>-5.9065659999999998</v>
      </c>
      <c r="K23" s="2"/>
      <c r="L23" s="43" t="s">
        <v>89</v>
      </c>
      <c r="M23" s="43"/>
      <c r="N23" s="43"/>
      <c r="O23" s="43"/>
      <c r="P23" s="43"/>
      <c r="Q23" s="43"/>
      <c r="R23" s="43"/>
      <c r="T23" s="2"/>
      <c r="U23" s="43" t="s">
        <v>90</v>
      </c>
      <c r="V23" s="43"/>
      <c r="W23" s="43"/>
      <c r="X23" s="43"/>
      <c r="Y23" s="43"/>
      <c r="Z23" s="43"/>
      <c r="AA23" s="43"/>
    </row>
    <row r="24" spans="3:27" x14ac:dyDescent="0.25">
      <c r="K24" s="2"/>
      <c r="L24" s="43" t="s">
        <v>22</v>
      </c>
      <c r="M24" s="43"/>
      <c r="N24" s="43"/>
      <c r="O24" s="21"/>
      <c r="P24" s="43" t="s">
        <v>86</v>
      </c>
      <c r="Q24" s="43"/>
      <c r="R24" s="43"/>
      <c r="T24" s="2"/>
      <c r="U24" s="43" t="s">
        <v>22</v>
      </c>
      <c r="V24" s="43"/>
      <c r="W24" s="43"/>
      <c r="X24" s="21"/>
      <c r="Y24" s="43" t="s">
        <v>86</v>
      </c>
      <c r="Z24" s="43"/>
      <c r="AA24" s="43"/>
    </row>
    <row r="25" spans="3:27" x14ac:dyDescent="0.25">
      <c r="C25" s="14" t="s">
        <v>71</v>
      </c>
      <c r="D25" s="1">
        <f>PERCENTILE(D10:D23,0.25)</f>
        <v>0.10898949999999999</v>
      </c>
      <c r="E25" s="1">
        <f t="shared" ref="E25:J25" si="4">PERCENTILE(E10:E23,0.25)</f>
        <v>12.621500000000001</v>
      </c>
      <c r="F25" s="1">
        <f t="shared" si="4"/>
        <v>0.106575</v>
      </c>
      <c r="G25" s="1">
        <f t="shared" si="4"/>
        <v>0.76122500000000004</v>
      </c>
      <c r="H25" s="1">
        <f t="shared" si="4"/>
        <v>0.525725</v>
      </c>
      <c r="I25" s="1">
        <f t="shared" si="4"/>
        <v>0.1948995</v>
      </c>
      <c r="J25" s="1">
        <f t="shared" si="4"/>
        <v>-3.8500604999999997</v>
      </c>
      <c r="K25" s="20" t="s">
        <v>68</v>
      </c>
      <c r="L25" s="43" t="str">
        <f>[1]!Boxplot(D10:D23,,1,D30,D31)</f>
        <v/>
      </c>
      <c r="M25" s="43"/>
      <c r="N25" s="43"/>
      <c r="O25" s="21"/>
      <c r="P25" s="43" t="str">
        <f>[1]!Boxplot(G10:G23,,1,G30,G31)</f>
        <v/>
      </c>
      <c r="Q25" s="43"/>
      <c r="R25" s="43"/>
      <c r="T25" s="20" t="s">
        <v>68</v>
      </c>
      <c r="U25" s="43" t="str">
        <f>[1]!Boxplot(D10:D23,"sigma3",1,D30,D31)</f>
        <v/>
      </c>
      <c r="V25" s="43"/>
      <c r="W25" s="43"/>
      <c r="X25" s="21"/>
      <c r="Y25" s="43" t="str">
        <f>[1]!Boxplot(G10:G23,"sigma3",1,G30,G31)</f>
        <v/>
      </c>
      <c r="Z25" s="43"/>
      <c r="AA25" s="43"/>
    </row>
    <row r="26" spans="3:27" x14ac:dyDescent="0.25">
      <c r="C26" s="14" t="s">
        <v>72</v>
      </c>
      <c r="D26" s="1">
        <f>PERCENTILE(D10:D23,0.5)</f>
        <v>0.16045749999999998</v>
      </c>
      <c r="E26" s="1">
        <f t="shared" ref="E26:J26" si="5">PERCENTILE(E10:E23,0.5)</f>
        <v>16.112000000000002</v>
      </c>
      <c r="F26" s="1">
        <f t="shared" si="5"/>
        <v>0.12525</v>
      </c>
      <c r="G26" s="1">
        <f t="shared" si="5"/>
        <v>1.2885499999999999</v>
      </c>
      <c r="H26" s="1">
        <f t="shared" si="5"/>
        <v>0.65769999999999995</v>
      </c>
      <c r="I26" s="1">
        <f t="shared" si="5"/>
        <v>0.22926949999999999</v>
      </c>
      <c r="J26" s="1">
        <f t="shared" si="5"/>
        <v>-3.3791155000000002</v>
      </c>
      <c r="K26" s="20" t="s">
        <v>88</v>
      </c>
      <c r="L26" s="43" t="str">
        <f>[1]!Boxplot(D36:D68,,1,D30,D31)</f>
        <v/>
      </c>
      <c r="M26" s="43"/>
      <c r="N26" s="43"/>
      <c r="O26" s="21"/>
      <c r="P26" s="43" t="str">
        <f>[1]!Boxplot(G36:G68,,1,G30,G31)</f>
        <v/>
      </c>
      <c r="Q26" s="43"/>
      <c r="R26" s="43"/>
      <c r="T26" s="20" t="s">
        <v>88</v>
      </c>
      <c r="U26" s="43" t="str">
        <f>[1]!Boxplot(D69:D69,"sigma3",1,D30,D31)</f>
        <v/>
      </c>
      <c r="V26" s="43"/>
      <c r="W26" s="43"/>
      <c r="X26" s="21"/>
      <c r="Y26" s="43" t="str">
        <f>[1]!Boxplot(G36:G47,"sigma3",1,G30,G31)</f>
        <v/>
      </c>
      <c r="Z26" s="43"/>
      <c r="AA26" s="43"/>
    </row>
    <row r="27" spans="3:27" x14ac:dyDescent="0.25">
      <c r="C27" s="14" t="s">
        <v>73</v>
      </c>
      <c r="D27" s="1">
        <f>PERCENTILE(D10:D23,0.75)</f>
        <v>0.22394475</v>
      </c>
      <c r="E27" s="1">
        <f t="shared" ref="E27:J27" si="6">PERCENTILE(E10:E23,0.75)</f>
        <v>18.763000000000002</v>
      </c>
      <c r="F27" s="1">
        <f t="shared" si="6"/>
        <v>0.15847499999999998</v>
      </c>
      <c r="G27" s="1">
        <f t="shared" si="6"/>
        <v>1.465625</v>
      </c>
      <c r="H27" s="1">
        <f t="shared" si="6"/>
        <v>1.1763749999999999</v>
      </c>
      <c r="I27" s="1">
        <f t="shared" si="6"/>
        <v>0.31862924999999997</v>
      </c>
      <c r="J27" s="1">
        <f t="shared" si="6"/>
        <v>-2.4658039999999999</v>
      </c>
      <c r="K27" s="20"/>
      <c r="L27" s="45"/>
      <c r="M27" s="45"/>
      <c r="N27" s="45"/>
      <c r="O27" s="21"/>
      <c r="P27" s="43"/>
      <c r="Q27" s="43"/>
      <c r="R27" s="43"/>
      <c r="T27" s="20"/>
      <c r="U27" s="45"/>
      <c r="V27" s="45"/>
      <c r="W27" s="45"/>
      <c r="X27" s="21"/>
      <c r="Y27" s="43"/>
      <c r="Z27" s="43"/>
      <c r="AA27" s="43"/>
    </row>
    <row r="28" spans="3:27" x14ac:dyDescent="0.25">
      <c r="C28" s="14" t="s">
        <v>74</v>
      </c>
      <c r="D28" s="1">
        <f>AVERAGE(D10:D23)</f>
        <v>0.1624319285714286</v>
      </c>
      <c r="E28" s="1">
        <f t="shared" ref="E28:J28" si="7">AVERAGE(E10:E23)</f>
        <v>16.10857142857143</v>
      </c>
      <c r="F28" s="1">
        <f t="shared" si="7"/>
        <v>0.13029285714285713</v>
      </c>
      <c r="G28" s="1">
        <f t="shared" si="7"/>
        <v>1.129042857142857</v>
      </c>
      <c r="H28" s="1">
        <f t="shared" si="7"/>
        <v>0.96683571428571413</v>
      </c>
      <c r="I28" s="1">
        <f t="shared" si="7"/>
        <v>0.24881114285714287</v>
      </c>
      <c r="J28" s="1">
        <f t="shared" si="7"/>
        <v>-3.2226803571428571</v>
      </c>
      <c r="K28" s="2"/>
      <c r="L28" s="43"/>
      <c r="M28" s="43"/>
      <c r="N28" s="43"/>
      <c r="O28" s="21"/>
      <c r="P28" s="43"/>
      <c r="Q28" s="43"/>
      <c r="R28" s="43"/>
      <c r="T28" s="2"/>
      <c r="U28" s="43"/>
      <c r="V28" s="43"/>
      <c r="W28" s="43"/>
      <c r="X28" s="21"/>
      <c r="Y28" s="43"/>
      <c r="Z28" s="43"/>
      <c r="AA28" s="43"/>
    </row>
    <row r="29" spans="3:27" x14ac:dyDescent="0.25">
      <c r="C29" s="14" t="s">
        <v>82</v>
      </c>
      <c r="D29" s="1">
        <f>MEDIAN(D10:D23)</f>
        <v>0.16045749999999998</v>
      </c>
      <c r="E29" s="1">
        <f t="shared" ref="E29:J29" si="8">MEDIAN(E10:E23)</f>
        <v>16.112000000000002</v>
      </c>
      <c r="F29" s="1">
        <f t="shared" si="8"/>
        <v>0.12525</v>
      </c>
      <c r="G29" s="1">
        <f t="shared" si="8"/>
        <v>1.2885499999999999</v>
      </c>
      <c r="H29" s="1">
        <f t="shared" si="8"/>
        <v>0.65769999999999995</v>
      </c>
      <c r="I29" s="1">
        <f t="shared" si="8"/>
        <v>0.22926949999999999</v>
      </c>
      <c r="J29" s="1">
        <f t="shared" si="8"/>
        <v>-3.3791155000000002</v>
      </c>
      <c r="L29" s="43" t="s">
        <v>85</v>
      </c>
      <c r="M29" s="43"/>
      <c r="N29" s="43"/>
      <c r="O29" s="21"/>
      <c r="P29" s="43" t="s">
        <v>87</v>
      </c>
      <c r="Q29" s="43"/>
      <c r="R29" s="43"/>
      <c r="U29" s="43" t="s">
        <v>85</v>
      </c>
      <c r="V29" s="43"/>
      <c r="W29" s="43"/>
      <c r="X29" s="21"/>
      <c r="Y29" s="43" t="s">
        <v>87</v>
      </c>
      <c r="Z29" s="43"/>
      <c r="AA29" s="43"/>
    </row>
    <row r="30" spans="3:27" x14ac:dyDescent="0.25">
      <c r="C30" s="14" t="s">
        <v>77</v>
      </c>
      <c r="D30" s="1">
        <f>MIN(D10:D23,D36:D68)</f>
        <v>3.9349000000000002E-2</v>
      </c>
      <c r="E30" s="1">
        <f t="shared" ref="E30:J30" si="9">MIN(E10:E23,E36:E68)</f>
        <v>3.9329999999999998</v>
      </c>
      <c r="F30" s="1">
        <f t="shared" si="9"/>
        <v>9.1499999999999998E-2</v>
      </c>
      <c r="G30" s="1">
        <f t="shared" si="9"/>
        <v>0.3725</v>
      </c>
      <c r="H30" s="1">
        <f t="shared" si="9"/>
        <v>0.44940000000000002</v>
      </c>
      <c r="I30" s="1">
        <f t="shared" si="9"/>
        <v>-3.9177840000000002</v>
      </c>
      <c r="J30" s="1">
        <f t="shared" si="9"/>
        <v>-56.823160000000001</v>
      </c>
      <c r="K30" s="20" t="s">
        <v>68</v>
      </c>
      <c r="L30" s="43" t="str">
        <f>[1]!Boxplot(F10:F23,,1,F30,F31)</f>
        <v/>
      </c>
      <c r="M30" s="43"/>
      <c r="N30" s="43"/>
      <c r="O30" s="21"/>
      <c r="P30" s="43" t="str">
        <f>[1]!Boxplot(H10:H23,,1,H30,H31)</f>
        <v/>
      </c>
      <c r="Q30" s="43"/>
      <c r="R30" s="43"/>
      <c r="T30" s="20" t="s">
        <v>68</v>
      </c>
      <c r="U30" s="43" t="str">
        <f>[1]!Boxplot(F10:F23,"sigma3",1,F30,F31)</f>
        <v/>
      </c>
      <c r="V30" s="43"/>
      <c r="W30" s="43"/>
      <c r="X30" s="21"/>
      <c r="Y30" s="43" t="str">
        <f>[1]!Boxplot(H10:H23,"sigma3",1,0.1,2.6)</f>
        <v/>
      </c>
      <c r="Z30" s="43"/>
      <c r="AA30" s="43"/>
    </row>
    <row r="31" spans="3:27" x14ac:dyDescent="0.25">
      <c r="C31" s="14" t="s">
        <v>78</v>
      </c>
      <c r="D31" s="1">
        <f>MAX(D10:D23,D36:D68)</f>
        <v>0.28599000000000002</v>
      </c>
      <c r="E31" s="1">
        <f t="shared" ref="E31:J31" si="10">MAX(E10:E23,E36:E68)</f>
        <v>21.853000000000002</v>
      </c>
      <c r="F31" s="1">
        <f t="shared" si="10"/>
        <v>0.50849999999999995</v>
      </c>
      <c r="G31" s="1">
        <f t="shared" si="10"/>
        <v>1.7345999999999999</v>
      </c>
      <c r="H31" s="1">
        <f t="shared" si="10"/>
        <v>2.5933000000000002</v>
      </c>
      <c r="I31" s="1">
        <f t="shared" si="10"/>
        <v>1.1745760000000001</v>
      </c>
      <c r="J31" s="1">
        <f t="shared" si="10"/>
        <v>-0.30415599999999998</v>
      </c>
      <c r="K31" s="20" t="s">
        <v>88</v>
      </c>
      <c r="L31" s="43" t="str">
        <f>[1]!Boxplot(F36:F69,,1,F30,F31)</f>
        <v/>
      </c>
      <c r="M31" s="43"/>
      <c r="N31" s="43"/>
      <c r="O31" s="21"/>
      <c r="P31" s="43" t="str">
        <f>[1]!Boxplot(H36:H68,,1,H30,H31)</f>
        <v/>
      </c>
      <c r="Q31" s="43"/>
      <c r="R31" s="43"/>
      <c r="T31" s="20" t="s">
        <v>88</v>
      </c>
      <c r="U31" s="43" t="str">
        <f>[1]!Boxplot(F36:F47,"sigma3",1,F30,F31)</f>
        <v/>
      </c>
      <c r="V31" s="43"/>
      <c r="W31" s="43"/>
      <c r="X31" s="21"/>
      <c r="Y31" s="43" t="str">
        <f>[1]!Boxplot(H36:H47,"sigma3",1-1,2.6)</f>
        <v/>
      </c>
      <c r="Z31" s="43"/>
      <c r="AA31" s="43"/>
    </row>
    <row r="32" spans="3:27" x14ac:dyDescent="0.25">
      <c r="C32" s="14"/>
      <c r="D32" s="16"/>
      <c r="E32" s="16"/>
      <c r="F32" s="16"/>
      <c r="G32" s="16"/>
      <c r="H32" s="16"/>
      <c r="I32" s="16"/>
      <c r="J32" s="16"/>
      <c r="K32" s="20"/>
      <c r="L32" s="43"/>
      <c r="M32" s="43"/>
      <c r="N32" s="43"/>
      <c r="O32" s="21"/>
      <c r="P32" s="43"/>
      <c r="Q32" s="43"/>
      <c r="R32" s="43"/>
      <c r="T32" s="20"/>
      <c r="U32" s="43"/>
      <c r="V32" s="43"/>
      <c r="W32" s="43"/>
      <c r="X32" s="21"/>
      <c r="Y32" s="43"/>
      <c r="Z32" s="43"/>
      <c r="AA32" s="43"/>
    </row>
    <row r="33" spans="1:27" x14ac:dyDescent="0.25">
      <c r="C33" s="14" t="s">
        <v>79</v>
      </c>
      <c r="D33" s="16"/>
      <c r="E33" s="17"/>
      <c r="F33" s="16"/>
      <c r="G33" s="16"/>
      <c r="H33" s="16"/>
      <c r="I33" s="16"/>
      <c r="J33" s="16"/>
      <c r="L33" s="43"/>
      <c r="M33" s="43"/>
      <c r="N33" s="43"/>
      <c r="O33" s="21"/>
      <c r="P33" s="43"/>
      <c r="Q33" s="43"/>
      <c r="R33" s="43"/>
      <c r="U33" s="43"/>
      <c r="V33" s="43"/>
      <c r="W33" s="43"/>
      <c r="X33" s="21"/>
      <c r="Y33" s="43"/>
      <c r="Z33" s="43"/>
      <c r="AA33" s="43"/>
    </row>
    <row r="34" spans="1:27" x14ac:dyDescent="0.25">
      <c r="C34" s="14" t="s">
        <v>80</v>
      </c>
      <c r="D34" s="17"/>
      <c r="E34" s="17"/>
      <c r="F34" s="17"/>
      <c r="G34" s="17"/>
      <c r="H34" s="17"/>
      <c r="I34" s="17"/>
      <c r="J34" s="17"/>
      <c r="K34" s="17"/>
      <c r="L34" s="43" t="s">
        <v>23</v>
      </c>
      <c r="M34" s="43"/>
      <c r="N34" s="43"/>
      <c r="O34" s="21"/>
      <c r="P34" s="43" t="s">
        <v>3</v>
      </c>
      <c r="Q34" s="43"/>
      <c r="R34" s="43"/>
      <c r="T34" s="17"/>
      <c r="U34" s="43" t="s">
        <v>23</v>
      </c>
      <c r="V34" s="43"/>
      <c r="W34" s="43"/>
      <c r="X34" s="21"/>
      <c r="Y34" s="43" t="s">
        <v>3</v>
      </c>
      <c r="Z34" s="43"/>
      <c r="AA34" s="43"/>
    </row>
    <row r="35" spans="1:27" x14ac:dyDescent="0.25">
      <c r="C35" s="14"/>
      <c r="D35" s="7"/>
      <c r="K35" s="20" t="s">
        <v>68</v>
      </c>
      <c r="L35" s="43" t="str">
        <f>[1]!Boxplot(E10:E23,,1,E30,E31)</f>
        <v/>
      </c>
      <c r="M35" s="43"/>
      <c r="N35" s="43"/>
      <c r="O35" s="21"/>
      <c r="P35" s="43" t="str">
        <f>[1]!Boxplot(J10:J23,,1,J30,J31)</f>
        <v/>
      </c>
      <c r="Q35" s="43"/>
      <c r="R35" s="43"/>
      <c r="T35" s="20" t="s">
        <v>68</v>
      </c>
      <c r="U35" s="43" t="str">
        <f>[1]!Boxplot(E10:E23,"sigma3",1,E30,E31)</f>
        <v/>
      </c>
      <c r="V35" s="43"/>
      <c r="W35" s="43"/>
      <c r="X35" s="21"/>
      <c r="Y35" s="43" t="str">
        <f>[1]!Boxplot(J10:J23,"sigma3",1,J30,J31)</f>
        <v/>
      </c>
      <c r="Z35" s="43"/>
      <c r="AA35" s="43"/>
    </row>
    <row r="36" spans="1:27" x14ac:dyDescent="0.25">
      <c r="A36" t="s">
        <v>76</v>
      </c>
      <c r="D36">
        <f>'data_CR_BIN_128x128 New'!D2</f>
        <v>0.18415500000000001</v>
      </c>
      <c r="E36">
        <v>4.3</v>
      </c>
      <c r="F36">
        <v>0.46510000000000001</v>
      </c>
      <c r="G36">
        <v>0.47049999999999997</v>
      </c>
      <c r="H36">
        <v>1.6604000000000001</v>
      </c>
      <c r="I36" s="15">
        <f>'data_CR_BIN_128x128 New'!J2</f>
        <v>0.98380900000000004</v>
      </c>
      <c r="J36" s="1">
        <f>'data_CR_BIN_128x128 New'!G38</f>
        <v>-35.034258999999999</v>
      </c>
      <c r="K36" s="20" t="s">
        <v>88</v>
      </c>
      <c r="L36" s="43" t="str">
        <f>[1]!Boxplot(E36:E68,,1,E30,E31)</f>
        <v/>
      </c>
      <c r="M36" s="43"/>
      <c r="N36" s="43"/>
      <c r="O36" s="21"/>
      <c r="P36" s="43" t="str">
        <f>[1]!Boxplot(J36:J69,,1,J30,J31)</f>
        <v/>
      </c>
      <c r="Q36" s="43"/>
      <c r="R36" s="43"/>
      <c r="T36" s="20" t="s">
        <v>88</v>
      </c>
      <c r="U36" s="43" t="str">
        <f>[1]!Boxplot(E36:E47,"sigma3",1,E30,E31)</f>
        <v/>
      </c>
      <c r="V36" s="43"/>
      <c r="W36" s="43"/>
      <c r="X36" s="21"/>
      <c r="Y36" s="43" t="str">
        <f>[1]!Boxplot(J36:J47,"sigma3",1,J30,J31)</f>
        <v/>
      </c>
      <c r="Z36" s="43"/>
      <c r="AA36" s="43"/>
    </row>
    <row r="37" spans="1:27" x14ac:dyDescent="0.25">
      <c r="D37">
        <f>'data_CR_BIN_128x128 New'!D3</f>
        <v>0.20987500000000001</v>
      </c>
      <c r="E37">
        <v>4.2169999999999996</v>
      </c>
      <c r="F37">
        <v>0.4743</v>
      </c>
      <c r="G37">
        <v>0.51480000000000004</v>
      </c>
      <c r="H37">
        <v>1.4683999999999999</v>
      </c>
      <c r="I37" s="1">
        <f>'data_CR_BIN_128x128 New'!J3</f>
        <v>0.65876199999999996</v>
      </c>
      <c r="J37" s="1">
        <f>'data_CR_BIN_128x128 New'!G39</f>
        <v>-50.401167999999998</v>
      </c>
      <c r="L37" s="43"/>
      <c r="M37" s="43"/>
      <c r="N37" s="43"/>
      <c r="O37" s="21"/>
      <c r="P37" s="43"/>
      <c r="Q37" s="43"/>
      <c r="R37" s="43"/>
      <c r="U37" s="43"/>
      <c r="V37" s="43"/>
      <c r="W37" s="43"/>
      <c r="X37" s="21"/>
      <c r="Y37" s="43"/>
      <c r="Z37" s="43"/>
      <c r="AA37" s="43"/>
    </row>
    <row r="38" spans="1:27" x14ac:dyDescent="0.25">
      <c r="D38" s="22">
        <f>'data_CR_BIN_128x128 New'!D4</f>
        <v>0.250722</v>
      </c>
      <c r="E38" s="22">
        <v>4.1070000000000002</v>
      </c>
      <c r="F38" s="22">
        <v>0.48699999999999999</v>
      </c>
      <c r="G38" s="22">
        <v>0.55330000000000001</v>
      </c>
      <c r="H38" s="22">
        <v>1.3204</v>
      </c>
      <c r="I38" s="1">
        <f>'data_CR_BIN_128x128 New'!J4</f>
        <v>0.97923099999999996</v>
      </c>
      <c r="J38" s="1">
        <f>'data_CR_BIN_128x128 New'!G40</f>
        <v>-32.511333999999998</v>
      </c>
      <c r="L38" s="43"/>
      <c r="M38" s="43"/>
      <c r="N38" s="43"/>
      <c r="O38" s="21"/>
      <c r="P38" s="43"/>
      <c r="Q38" s="43"/>
      <c r="R38" s="43"/>
      <c r="U38" s="43"/>
      <c r="V38" s="43"/>
      <c r="W38" s="43"/>
      <c r="X38" s="21"/>
      <c r="Y38" s="43"/>
      <c r="Z38" s="43"/>
      <c r="AA38" s="43"/>
    </row>
    <row r="39" spans="1:27" x14ac:dyDescent="0.25">
      <c r="D39" s="22">
        <f>'data_CR_BIN_128x128 New'!D5</f>
        <v>0.193713</v>
      </c>
      <c r="E39" s="22">
        <v>5.1689999999999996</v>
      </c>
      <c r="F39" s="22">
        <v>0.38690000000000002</v>
      </c>
      <c r="G39" s="22">
        <v>0.58279999999999998</v>
      </c>
      <c r="H39" s="22">
        <v>1.329</v>
      </c>
      <c r="I39" s="1">
        <f>'data_CR_BIN_128x128 New'!J5</f>
        <v>0.78754900000000005</v>
      </c>
      <c r="J39" s="1">
        <f>'data_CR_BIN_128x128 New'!G41</f>
        <v>-34.690224000000001</v>
      </c>
    </row>
    <row r="40" spans="1:27" x14ac:dyDescent="0.25">
      <c r="D40" s="22">
        <f>'data_CR_BIN_128x128 New'!D6</f>
        <v>0.18367800000000001</v>
      </c>
      <c r="E40" s="22">
        <v>5.1749999999999998</v>
      </c>
      <c r="F40" s="22">
        <v>0.38650000000000001</v>
      </c>
      <c r="G40" s="22">
        <v>0.49530000000000002</v>
      </c>
      <c r="H40" s="22">
        <v>1.6327</v>
      </c>
      <c r="I40" s="1">
        <f>'data_CR_BIN_128x128 New'!J6</f>
        <v>0.77409499999999998</v>
      </c>
      <c r="J40" s="1">
        <f>'data_CR_BIN_128x128 New'!G42</f>
        <v>-40.653502000000003</v>
      </c>
    </row>
    <row r="41" spans="1:27" x14ac:dyDescent="0.25">
      <c r="D41">
        <f>'data_CR_BIN_128x128 New'!D7</f>
        <v>0.22423100000000001</v>
      </c>
      <c r="E41">
        <v>4.4660000000000002</v>
      </c>
      <c r="F41">
        <v>0.44779999999999998</v>
      </c>
      <c r="G41">
        <v>0.55559999999999998</v>
      </c>
      <c r="H41">
        <v>1.3521000000000001</v>
      </c>
      <c r="I41" s="1">
        <f>'data_CR_BIN_128x128 New'!J7</f>
        <v>0.91888199999999998</v>
      </c>
      <c r="J41" s="1">
        <f>'data_CR_BIN_128x128 New'!G43</f>
        <v>-31.708584999999999</v>
      </c>
    </row>
    <row r="42" spans="1:27" x14ac:dyDescent="0.25">
      <c r="D42">
        <f>'data_CR_BIN_128x128 New'!D8</f>
        <v>0.20038700000000001</v>
      </c>
      <c r="E42">
        <v>4.2770000000000001</v>
      </c>
      <c r="F42">
        <v>0.4677</v>
      </c>
      <c r="G42">
        <v>0.48049999999999998</v>
      </c>
      <c r="H42">
        <v>1.6135999999999999</v>
      </c>
      <c r="I42" s="1">
        <f>'data_CR_BIN_128x128 New'!J8</f>
        <v>0.99127900000000002</v>
      </c>
      <c r="J42" s="1">
        <f>'data_CR_BIN_128x128 New'!G44</f>
        <v>-24.254487000000001</v>
      </c>
    </row>
    <row r="43" spans="1:27" x14ac:dyDescent="0.25">
      <c r="D43">
        <f>'data_CR_BIN_128x128 New'!D9</f>
        <v>0.24218500000000001</v>
      </c>
      <c r="E43">
        <v>4.0430000000000001</v>
      </c>
      <c r="F43">
        <v>0.49459999999999998</v>
      </c>
      <c r="G43">
        <v>0.57879999999999998</v>
      </c>
      <c r="H43">
        <v>1.2330000000000001</v>
      </c>
      <c r="I43" s="1">
        <f>'data_CR_BIN_128x128 New'!J9</f>
        <v>0.98858900000000005</v>
      </c>
      <c r="J43" s="1">
        <f>'data_CR_BIN_128x128 New'!G45</f>
        <v>-41.972304000000001</v>
      </c>
    </row>
    <row r="44" spans="1:27" x14ac:dyDescent="0.25">
      <c r="D44">
        <f>'data_CR_BIN_128x128 New'!D10</f>
        <v>0.25435400000000002</v>
      </c>
      <c r="E44">
        <v>3.9849999999999999</v>
      </c>
      <c r="F44">
        <v>0.50190000000000001</v>
      </c>
      <c r="G44">
        <v>0.59150000000000003</v>
      </c>
      <c r="H44">
        <v>1.1888000000000001</v>
      </c>
      <c r="I44" s="1">
        <f>'data_CR_BIN_128x128 New'!J10</f>
        <v>0.99984499999999998</v>
      </c>
      <c r="J44" s="1">
        <f>'data_CR_BIN_128x128 New'!G46</f>
        <v>-30.103086999999999</v>
      </c>
    </row>
    <row r="45" spans="1:27" x14ac:dyDescent="0.25">
      <c r="D45">
        <f>'data_CR_BIN_128x128 New'!D11</f>
        <v>0.207092</v>
      </c>
      <c r="E45">
        <v>4.4219999999999997</v>
      </c>
      <c r="F45">
        <v>0.45229999999999998</v>
      </c>
      <c r="G45">
        <v>0.5766</v>
      </c>
      <c r="H45">
        <v>1.282</v>
      </c>
      <c r="I45" s="1">
        <f>'data_CR_BIN_128x128 New'!J11</f>
        <v>0.93156899999999998</v>
      </c>
      <c r="J45" s="1">
        <f>'data_CR_BIN_128x128 New'!G47</f>
        <v>-50.458508000000002</v>
      </c>
    </row>
    <row r="46" spans="1:27" x14ac:dyDescent="0.25">
      <c r="D46">
        <f>'data_CR_BIN_128x128 New'!D12</f>
        <v>0.17650399999999999</v>
      </c>
      <c r="E46">
        <v>4.3179999999999996</v>
      </c>
      <c r="F46">
        <v>0.46310000000000001</v>
      </c>
      <c r="G46">
        <v>0.46350000000000002</v>
      </c>
      <c r="H46">
        <v>1.6944999999999999</v>
      </c>
      <c r="I46" s="1">
        <f>'data_CR_BIN_128x128 New'!J12</f>
        <v>0.96148999999999996</v>
      </c>
      <c r="J46" s="1">
        <f>'data_CR_BIN_128x128 New'!G48</f>
        <v>-56.823160000000001</v>
      </c>
    </row>
    <row r="47" spans="1:27" x14ac:dyDescent="0.25">
      <c r="D47">
        <f>'data_CR_BIN_128x128 New'!D13</f>
        <v>0.19719800000000001</v>
      </c>
      <c r="E47">
        <v>4.3410000000000002</v>
      </c>
      <c r="F47">
        <v>0.46079999999999999</v>
      </c>
      <c r="G47">
        <v>0.49780000000000002</v>
      </c>
      <c r="H47">
        <v>1.5481</v>
      </c>
      <c r="I47" s="1">
        <f>'data_CR_BIN_128x128 New'!J13</f>
        <v>0.924122</v>
      </c>
      <c r="J47" s="1">
        <f>'data_CR_BIN_128x128 New'!G49</f>
        <v>-27.924196999999999</v>
      </c>
    </row>
    <row r="48" spans="1:27" x14ac:dyDescent="0.25">
      <c r="D48">
        <f>'data_CR_BIN_128x128 New'!D14</f>
        <v>0.170097</v>
      </c>
      <c r="E48">
        <v>3.9329999999999998</v>
      </c>
      <c r="F48">
        <v>0.50849999999999995</v>
      </c>
      <c r="G48">
        <v>0.41399999999999998</v>
      </c>
      <c r="H48">
        <v>1.9068000000000001</v>
      </c>
      <c r="I48">
        <f>'data_CR_BIN_128x128 New'!J14</f>
        <v>1.020888</v>
      </c>
      <c r="J48">
        <f>'data_CR_BIN_128x128 New'!G50</f>
        <v>-15.882961999999999</v>
      </c>
    </row>
    <row r="49" spans="4:10" x14ac:dyDescent="0.25">
      <c r="D49">
        <f>'data_CR_BIN_128x128 New'!D15</f>
        <v>0.16394300000000001</v>
      </c>
      <c r="E49">
        <v>4.6470000000000002</v>
      </c>
      <c r="F49">
        <v>0.43030000000000002</v>
      </c>
      <c r="G49">
        <v>0.48139999999999999</v>
      </c>
      <c r="H49">
        <v>1.6468</v>
      </c>
      <c r="I49">
        <f>'data_CR_BIN_128x128 New'!J15</f>
        <v>-3.9177840000000002</v>
      </c>
      <c r="J49">
        <f>'data_CR_BIN_128x128 New'!G51</f>
        <v>-20.928813000000002</v>
      </c>
    </row>
    <row r="50" spans="4:10" x14ac:dyDescent="0.25">
      <c r="D50">
        <f>'data_CR_BIN_128x128 New'!D16</f>
        <v>0.170681</v>
      </c>
      <c r="E50">
        <v>4.49</v>
      </c>
      <c r="F50">
        <v>0.44540000000000002</v>
      </c>
      <c r="G50">
        <v>0.46960000000000002</v>
      </c>
      <c r="H50">
        <v>1.6839</v>
      </c>
      <c r="I50">
        <f>'data_CR_BIN_128x128 New'!J16</f>
        <v>-1.0452170000000001</v>
      </c>
      <c r="J50">
        <f>'data_CR_BIN_128x128 New'!G52</f>
        <v>-23.451737999999999</v>
      </c>
    </row>
    <row r="51" spans="4:10" x14ac:dyDescent="0.25">
      <c r="D51">
        <f>'data_CR_BIN_128x128 New'!D17</f>
        <v>0.15240000000000001</v>
      </c>
      <c r="E51">
        <v>5.0650000000000004</v>
      </c>
      <c r="F51">
        <v>0.39489999999999997</v>
      </c>
      <c r="G51">
        <v>0.4451</v>
      </c>
      <c r="H51">
        <v>1.8519000000000001</v>
      </c>
      <c r="I51">
        <f>'data_CR_BIN_128x128 New'!J17</f>
        <v>0.798655</v>
      </c>
      <c r="J51">
        <f>'data_CR_BIN_128x128 New'!G53</f>
        <v>-13.13068</v>
      </c>
    </row>
    <row r="52" spans="4:10" x14ac:dyDescent="0.25">
      <c r="D52">
        <f>'data_CR_BIN_128x128 New'!D18</f>
        <v>0.21851300000000001</v>
      </c>
      <c r="E52">
        <v>4.5220000000000002</v>
      </c>
      <c r="F52">
        <v>0.44230000000000003</v>
      </c>
      <c r="G52">
        <v>0.5423</v>
      </c>
      <c r="H52">
        <v>1.4016</v>
      </c>
      <c r="I52">
        <f>'data_CR_BIN_128x128 New'!J18</f>
        <v>0.90102199999999999</v>
      </c>
      <c r="J52">
        <f>'data_CR_BIN_128x128 New'!G54</f>
        <v>-27.006768999999998</v>
      </c>
    </row>
    <row r="53" spans="4:10" x14ac:dyDescent="0.25">
      <c r="D53">
        <f>'data_CR_BIN_128x128 New'!D19</f>
        <v>0.15348500000000001</v>
      </c>
      <c r="E53">
        <v>4.3819999999999997</v>
      </c>
      <c r="F53">
        <v>0.45639999999999997</v>
      </c>
      <c r="G53">
        <v>0.42009999999999997</v>
      </c>
      <c r="H53">
        <v>1.9240999999999999</v>
      </c>
      <c r="I53">
        <f>'data_CR_BIN_128x128 New'!J19</f>
        <v>0.82602600000000004</v>
      </c>
      <c r="J53">
        <f>'data_CR_BIN_128x128 New'!G55</f>
        <v>-18.176531000000001</v>
      </c>
    </row>
    <row r="54" spans="4:10" x14ac:dyDescent="0.25">
      <c r="D54">
        <f>'data_CR_BIN_128x128 New'!D20</f>
        <v>0.25068099999999999</v>
      </c>
      <c r="E54">
        <v>3.9329999999999998</v>
      </c>
      <c r="F54">
        <v>0.50849999999999995</v>
      </c>
      <c r="G54">
        <v>0.57750000000000001</v>
      </c>
      <c r="H54">
        <v>1.2231000000000001</v>
      </c>
      <c r="I54">
        <f>'data_CR_BIN_128x128 New'!J20</f>
        <v>1.0545370000000001</v>
      </c>
      <c r="J54">
        <f>'data_CR_BIN_128x128 New'!G56</f>
        <v>-19.667349999999999</v>
      </c>
    </row>
    <row r="55" spans="4:10" x14ac:dyDescent="0.25">
      <c r="D55">
        <f>'data_CR_BIN_128x128 New'!D21</f>
        <v>0.17149900000000001</v>
      </c>
      <c r="E55">
        <v>4.0919999999999996</v>
      </c>
      <c r="F55">
        <v>0.48880000000000001</v>
      </c>
      <c r="G55">
        <v>0.39389999999999997</v>
      </c>
      <c r="H55">
        <v>2.0497000000000001</v>
      </c>
      <c r="I55">
        <f>'data_CR_BIN_128x128 New'!J21</f>
        <v>0.97085900000000003</v>
      </c>
      <c r="J55">
        <f>'data_CR_BIN_128x128 New'!G57</f>
        <v>-8.0848289999999992</v>
      </c>
    </row>
    <row r="56" spans="4:10" x14ac:dyDescent="0.25">
      <c r="D56">
        <f>'data_CR_BIN_128x128 New'!D22</f>
        <v>0.184535</v>
      </c>
      <c r="E56">
        <v>4.3970000000000002</v>
      </c>
      <c r="F56">
        <v>0.45490000000000003</v>
      </c>
      <c r="G56">
        <v>0.48930000000000001</v>
      </c>
      <c r="H56">
        <v>1.5888</v>
      </c>
      <c r="I56">
        <f>'data_CR_BIN_128x128 New'!J22</f>
        <v>0.91576299999999999</v>
      </c>
      <c r="J56">
        <f>'data_CR_BIN_128x128 New'!G58</f>
        <v>-10.722433000000001</v>
      </c>
    </row>
    <row r="57" spans="4:10" x14ac:dyDescent="0.25">
      <c r="D57">
        <f>'data_CR_BIN_128x128 New'!D23</f>
        <v>0.180482</v>
      </c>
      <c r="E57">
        <v>4.5949999999999998</v>
      </c>
      <c r="F57">
        <v>0.43519999999999998</v>
      </c>
      <c r="G57">
        <v>0.44640000000000002</v>
      </c>
      <c r="H57">
        <v>1.8048999999999999</v>
      </c>
      <c r="I57">
        <f>'data_CR_BIN_128x128 New'!J23</f>
        <v>0.858541</v>
      </c>
      <c r="J57">
        <f>'data_CR_BIN_128x128 New'!G59</f>
        <v>-27.350805000000001</v>
      </c>
    </row>
    <row r="58" spans="4:10" x14ac:dyDescent="0.25">
      <c r="D58">
        <f>'data_CR_BIN_128x128 New'!D24</f>
        <v>0.16165199999999999</v>
      </c>
      <c r="E58">
        <v>4.7720000000000002</v>
      </c>
      <c r="F58">
        <v>0.41909999999999997</v>
      </c>
      <c r="G58">
        <v>0.45</v>
      </c>
      <c r="H58">
        <v>1.8028999999999999</v>
      </c>
      <c r="I58">
        <f>'data_CR_BIN_128x128 New'!J24</f>
        <v>0.89741499999999996</v>
      </c>
      <c r="J58">
        <f>'data_CR_BIN_128x128 New'!G60</f>
        <v>-36.410400000000003</v>
      </c>
    </row>
    <row r="59" spans="4:10" x14ac:dyDescent="0.25">
      <c r="D59">
        <f>'data_CR_BIN_128x128 New'!D25</f>
        <v>0.17571700000000001</v>
      </c>
      <c r="E59">
        <v>4.0439999999999996</v>
      </c>
      <c r="F59">
        <v>0.4945</v>
      </c>
      <c r="G59">
        <v>0.4138</v>
      </c>
      <c r="H59">
        <v>1.9218999999999999</v>
      </c>
      <c r="I59">
        <f>'data_CR_BIN_128x128 New'!J25</f>
        <v>1.1745760000000001</v>
      </c>
      <c r="J59">
        <f>'data_CR_BIN_128x128 New'!G61</f>
        <v>-51.605291999999999</v>
      </c>
    </row>
    <row r="60" spans="4:10" x14ac:dyDescent="0.25">
      <c r="D60">
        <f>'data_CR_BIN_128x128 New'!D26</f>
        <v>0.24784700000000001</v>
      </c>
      <c r="E60">
        <v>4.1900000000000004</v>
      </c>
      <c r="F60">
        <v>0.4773</v>
      </c>
      <c r="G60">
        <v>0.57489999999999997</v>
      </c>
      <c r="H60">
        <v>1.2621</v>
      </c>
      <c r="I60">
        <f>'data_CR_BIN_128x128 New'!J26</f>
        <v>1.119594</v>
      </c>
      <c r="J60">
        <f>'data_CR_BIN_128x128 New'!G62</f>
        <v>-23.681094999999999</v>
      </c>
    </row>
    <row r="61" spans="4:10" x14ac:dyDescent="0.25">
      <c r="D61">
        <f>'data_CR_BIN_128x128 New'!D27</f>
        <v>0.17045399999999999</v>
      </c>
      <c r="E61">
        <v>4.7359999999999998</v>
      </c>
      <c r="F61">
        <v>0.42230000000000001</v>
      </c>
      <c r="G61">
        <v>0.4803</v>
      </c>
      <c r="H61">
        <v>1.6598999999999999</v>
      </c>
      <c r="I61">
        <f>'data_CR_BIN_128x128 New'!J27</f>
        <v>0.84857000000000005</v>
      </c>
      <c r="J61">
        <f>'data_CR_BIN_128x128 New'!G63</f>
        <v>-19.323315000000001</v>
      </c>
    </row>
    <row r="62" spans="4:10" x14ac:dyDescent="0.25">
      <c r="D62">
        <f>'data_CR_BIN_128x128 New'!D28</f>
        <v>0.17985699999999999</v>
      </c>
      <c r="E62">
        <v>4.4690000000000003</v>
      </c>
      <c r="F62">
        <v>0.4476</v>
      </c>
      <c r="G62">
        <v>0.48620000000000002</v>
      </c>
      <c r="H62">
        <v>1.6092</v>
      </c>
      <c r="I62">
        <f>'data_CR_BIN_128x128 New'!J28</f>
        <v>0.89885499999999996</v>
      </c>
      <c r="J62">
        <f>'data_CR_BIN_128x128 New'!G64</f>
        <v>-34.002153</v>
      </c>
    </row>
    <row r="63" spans="4:10" x14ac:dyDescent="0.25">
      <c r="D63">
        <f>'data_CR_BIN_128x128 New'!D29</f>
        <v>0.180566</v>
      </c>
      <c r="E63">
        <v>5.2569999999999997</v>
      </c>
      <c r="F63">
        <v>0.38040000000000002</v>
      </c>
      <c r="G63">
        <v>0.53820000000000001</v>
      </c>
      <c r="H63">
        <v>1.4775</v>
      </c>
      <c r="I63">
        <f>'data_CR_BIN_128x128 New'!J29</f>
        <v>0.76367600000000002</v>
      </c>
      <c r="J63">
        <f>'data_CR_BIN_128x128 New'!G65</f>
        <v>-14.736178000000001</v>
      </c>
    </row>
    <row r="64" spans="4:10" x14ac:dyDescent="0.25">
      <c r="D64">
        <f>'data_CR_BIN_128x128 New'!D30</f>
        <v>0.196156</v>
      </c>
      <c r="E64">
        <v>4.077</v>
      </c>
      <c r="F64">
        <v>0.49049999999999999</v>
      </c>
      <c r="G64">
        <v>0.4753</v>
      </c>
      <c r="H64">
        <v>1.6133999999999999</v>
      </c>
      <c r="I64">
        <f>'data_CR_BIN_128x128 New'!J30</f>
        <v>0.97495900000000002</v>
      </c>
      <c r="J64">
        <f>'data_CR_BIN_128x128 New'!G66</f>
        <v>-12.499948</v>
      </c>
    </row>
    <row r="65" spans="3:10" x14ac:dyDescent="0.25">
      <c r="D65">
        <f>'data_CR_BIN_128x128 New'!D31</f>
        <v>0.17144699999999999</v>
      </c>
      <c r="E65">
        <v>3.9430000000000001</v>
      </c>
      <c r="F65">
        <v>0.50719999999999998</v>
      </c>
      <c r="G65">
        <v>0.38300000000000001</v>
      </c>
      <c r="H65">
        <v>2.1034999999999999</v>
      </c>
      <c r="I65">
        <f>'data_CR_BIN_128x128 New'!J31</f>
        <v>1.0235019999999999</v>
      </c>
      <c r="J65">
        <f>'data_CR_BIN_128x128 New'!G67</f>
        <v>-18.176531000000001</v>
      </c>
    </row>
    <row r="66" spans="3:10" x14ac:dyDescent="0.25">
      <c r="D66">
        <f>'data_CR_BIN_128x128 New'!D32</f>
        <v>0.16389100000000001</v>
      </c>
      <c r="E66">
        <v>5.165</v>
      </c>
      <c r="F66">
        <v>0.38719999999999999</v>
      </c>
      <c r="G66">
        <v>0.50549999999999995</v>
      </c>
      <c r="H66">
        <v>1.5909</v>
      </c>
      <c r="I66">
        <f>'data_CR_BIN_128x128 New'!J32</f>
        <v>0.78121200000000002</v>
      </c>
      <c r="J66">
        <f>'data_CR_BIN_128x128 New'!G68</f>
        <v>-43.405783999999997</v>
      </c>
    </row>
    <row r="67" spans="3:10" x14ac:dyDescent="0.25">
      <c r="D67">
        <f>'data_CR_BIN_128x128 New'!D33</f>
        <v>0.16212099999999999</v>
      </c>
      <c r="E67">
        <v>4.5460000000000003</v>
      </c>
      <c r="F67">
        <v>0.43990000000000001</v>
      </c>
      <c r="G67">
        <v>0.46760000000000002</v>
      </c>
      <c r="H67">
        <v>1.6988000000000001</v>
      </c>
      <c r="I67">
        <f>'data_CR_BIN_128x128 New'!J33</f>
        <v>0.84313199999999999</v>
      </c>
      <c r="J67">
        <f>'data_CR_BIN_128x128 New'!G69</f>
        <v>-24.025130000000001</v>
      </c>
    </row>
    <row r="68" spans="3:10" x14ac:dyDescent="0.25">
      <c r="D68">
        <f>'data_CR_BIN_128x128 New'!D34</f>
        <v>0.179891</v>
      </c>
      <c r="E68">
        <v>4.242</v>
      </c>
      <c r="F68">
        <v>0.47149999999999997</v>
      </c>
      <c r="G68">
        <v>0.48499999999999999</v>
      </c>
      <c r="H68">
        <v>1.5904</v>
      </c>
      <c r="I68">
        <f>'data_CR_BIN_128x128 New'!J34</f>
        <v>0.94449799999999995</v>
      </c>
      <c r="J68">
        <v>-28.712610968749999</v>
      </c>
    </row>
    <row r="69" spans="3:10" x14ac:dyDescent="0.25">
      <c r="D69" s="1"/>
    </row>
    <row r="71" spans="3:10" x14ac:dyDescent="0.25">
      <c r="C71" s="14" t="s">
        <v>71</v>
      </c>
      <c r="D71" s="1">
        <f>PERCENTILE(D36:D68,0.25)</f>
        <v>0.170681</v>
      </c>
      <c r="E71" s="1">
        <f t="shared" ref="E71:J71" si="11">PERCENTILE(E36:E68,0.25)</f>
        <v>4.1070000000000002</v>
      </c>
      <c r="F71" s="1">
        <f t="shared" si="11"/>
        <v>0.43519999999999998</v>
      </c>
      <c r="G71" s="1">
        <f t="shared" si="11"/>
        <v>0.46350000000000002</v>
      </c>
      <c r="H71" s="1">
        <f t="shared" si="11"/>
        <v>1.4016</v>
      </c>
      <c r="I71" s="1">
        <f t="shared" si="11"/>
        <v>0.82602600000000004</v>
      </c>
      <c r="J71" s="1">
        <f t="shared" si="11"/>
        <v>-35.034258999999999</v>
      </c>
    </row>
    <row r="72" spans="3:10" x14ac:dyDescent="0.25">
      <c r="C72" s="14" t="s">
        <v>72</v>
      </c>
      <c r="D72" s="1">
        <f>PERCENTILE(D36:D68,0.5)</f>
        <v>0.180566</v>
      </c>
      <c r="E72" s="1">
        <f t="shared" ref="E72:J72" si="12">PERCENTILE(E36:E68,0.5)</f>
        <v>4.3819999999999997</v>
      </c>
      <c r="F72" s="1">
        <f t="shared" si="12"/>
        <v>0.45639999999999997</v>
      </c>
      <c r="G72" s="1">
        <f t="shared" si="12"/>
        <v>0.48499999999999999</v>
      </c>
      <c r="H72" s="1">
        <f t="shared" si="12"/>
        <v>1.6133999999999999</v>
      </c>
      <c r="I72" s="1">
        <f t="shared" si="12"/>
        <v>0.91888199999999998</v>
      </c>
      <c r="J72" s="1">
        <f t="shared" si="12"/>
        <v>-27.350805000000001</v>
      </c>
    </row>
    <row r="73" spans="3:10" x14ac:dyDescent="0.25">
      <c r="C73" s="14" t="s">
        <v>73</v>
      </c>
      <c r="D73" s="1">
        <f>PERCENTILE(D36:D68,0.75)</f>
        <v>0.207092</v>
      </c>
      <c r="E73" s="1">
        <f t="shared" ref="E73:J73" si="13">PERCENTILE(E36:E68,0.75)</f>
        <v>4.5949999999999998</v>
      </c>
      <c r="F73" s="1">
        <f t="shared" si="13"/>
        <v>0.48699999999999999</v>
      </c>
      <c r="G73" s="1">
        <f t="shared" si="13"/>
        <v>0.5423</v>
      </c>
      <c r="H73" s="1">
        <f t="shared" si="13"/>
        <v>1.6988000000000001</v>
      </c>
      <c r="I73" s="1">
        <f t="shared" si="13"/>
        <v>0.98380900000000004</v>
      </c>
      <c r="J73" s="1">
        <f t="shared" si="13"/>
        <v>-19.323315000000001</v>
      </c>
    </row>
    <row r="74" spans="3:10" x14ac:dyDescent="0.25">
      <c r="C74" s="14" t="s">
        <v>74</v>
      </c>
      <c r="D74" s="1">
        <f>AVERAGE(D36:D68)</f>
        <v>0.19181845454545454</v>
      </c>
      <c r="E74" s="1">
        <f t="shared" ref="E74:J74" si="14">AVERAGE(E36:E68)</f>
        <v>4.4338484848484851</v>
      </c>
      <c r="F74" s="1">
        <f t="shared" si="14"/>
        <v>0.45426363636363637</v>
      </c>
      <c r="G74" s="1">
        <f t="shared" si="14"/>
        <v>0.49395151515151514</v>
      </c>
      <c r="H74" s="1">
        <f t="shared" si="14"/>
        <v>1.5980333333333332</v>
      </c>
      <c r="I74" s="1">
        <f t="shared" si="14"/>
        <v>0.71371215151515166</v>
      </c>
      <c r="J74" s="1">
        <f t="shared" si="14"/>
        <v>-28.712610968749999</v>
      </c>
    </row>
    <row r="75" spans="3:10" x14ac:dyDescent="0.25">
      <c r="C75" s="14" t="s">
        <v>82</v>
      </c>
      <c r="D75" s="1">
        <f>MEDIAN(D36:D68)</f>
        <v>0.180566</v>
      </c>
      <c r="E75" s="1">
        <f t="shared" ref="E75:J75" si="15">MEDIAN(E36:E68)</f>
        <v>4.3819999999999997</v>
      </c>
      <c r="F75" s="1">
        <f t="shared" si="15"/>
        <v>0.45639999999999997</v>
      </c>
      <c r="G75" s="1">
        <f t="shared" si="15"/>
        <v>0.48499999999999999</v>
      </c>
      <c r="H75" s="1">
        <f t="shared" si="15"/>
        <v>1.6133999999999999</v>
      </c>
      <c r="I75" s="1">
        <f t="shared" si="15"/>
        <v>0.91888199999999998</v>
      </c>
      <c r="J75" s="1">
        <f t="shared" si="15"/>
        <v>-27.350805000000001</v>
      </c>
    </row>
    <row r="76" spans="3:10" x14ac:dyDescent="0.25">
      <c r="C76" s="14" t="s">
        <v>83</v>
      </c>
      <c r="D76" s="1">
        <f>MIN(D36:D68)</f>
        <v>0.15240000000000001</v>
      </c>
      <c r="E76" s="1">
        <f t="shared" ref="E76:J76" si="16">MIN(E36:E68)</f>
        <v>3.9329999999999998</v>
      </c>
      <c r="F76" s="1">
        <f t="shared" si="16"/>
        <v>0.38040000000000002</v>
      </c>
      <c r="G76" s="1">
        <f t="shared" si="16"/>
        <v>0.38300000000000001</v>
      </c>
      <c r="H76" s="1">
        <f t="shared" si="16"/>
        <v>1.1888000000000001</v>
      </c>
      <c r="I76" s="1">
        <f t="shared" si="16"/>
        <v>-3.9177840000000002</v>
      </c>
      <c r="J76" s="1">
        <f t="shared" si="16"/>
        <v>-56.823160000000001</v>
      </c>
    </row>
    <row r="77" spans="3:10" x14ac:dyDescent="0.25">
      <c r="C77" s="14" t="s">
        <v>84</v>
      </c>
      <c r="D77" s="1">
        <f>MAX(D36:D68)</f>
        <v>0.25435400000000002</v>
      </c>
      <c r="E77" s="1">
        <f t="shared" ref="E77:J77" si="17">MAX(E36:E68)</f>
        <v>5.2569999999999997</v>
      </c>
      <c r="F77" s="1">
        <f t="shared" si="17"/>
        <v>0.50849999999999995</v>
      </c>
      <c r="G77" s="1">
        <f t="shared" si="17"/>
        <v>0.59150000000000003</v>
      </c>
      <c r="H77" s="1">
        <f t="shared" si="17"/>
        <v>2.1034999999999999</v>
      </c>
      <c r="I77" s="1">
        <f t="shared" si="17"/>
        <v>1.1745760000000001</v>
      </c>
      <c r="J77" s="1">
        <f t="shared" si="17"/>
        <v>-8.0848289999999992</v>
      </c>
    </row>
    <row r="81" spans="4:4" x14ac:dyDescent="0.25">
      <c r="D81" t="str">
        <f>[1]!Boxplot(D69:D69,,,0,0.3)</f>
        <v/>
      </c>
    </row>
    <row r="82" spans="4:4" x14ac:dyDescent="0.25">
      <c r="D82" t="str">
        <f>[1]!Boxplot(D10:D23,,,0,0.3)</f>
        <v/>
      </c>
    </row>
  </sheetData>
  <mergeCells count="64">
    <mergeCell ref="L37:N37"/>
    <mergeCell ref="P37:R37"/>
    <mergeCell ref="U37:W37"/>
    <mergeCell ref="Y37:AA37"/>
    <mergeCell ref="L38:N38"/>
    <mergeCell ref="P38:R38"/>
    <mergeCell ref="U38:W38"/>
    <mergeCell ref="Y38:AA38"/>
    <mergeCell ref="L35:N35"/>
    <mergeCell ref="P35:R35"/>
    <mergeCell ref="U35:W35"/>
    <mergeCell ref="Y35:AA35"/>
    <mergeCell ref="L36:N36"/>
    <mergeCell ref="P36:R36"/>
    <mergeCell ref="U36:W36"/>
    <mergeCell ref="Y36:AA36"/>
    <mergeCell ref="L33:N33"/>
    <mergeCell ref="P33:R33"/>
    <mergeCell ref="U33:W33"/>
    <mergeCell ref="Y33:AA33"/>
    <mergeCell ref="L34:N34"/>
    <mergeCell ref="P34:R34"/>
    <mergeCell ref="U34:W34"/>
    <mergeCell ref="Y34:AA34"/>
    <mergeCell ref="L31:N31"/>
    <mergeCell ref="P31:R31"/>
    <mergeCell ref="U31:W31"/>
    <mergeCell ref="Y31:AA31"/>
    <mergeCell ref="L32:N32"/>
    <mergeCell ref="P32:R32"/>
    <mergeCell ref="U32:W32"/>
    <mergeCell ref="Y32:AA32"/>
    <mergeCell ref="L29:N29"/>
    <mergeCell ref="P29:R29"/>
    <mergeCell ref="U29:W29"/>
    <mergeCell ref="Y29:AA29"/>
    <mergeCell ref="L30:N30"/>
    <mergeCell ref="P30:R30"/>
    <mergeCell ref="U30:W30"/>
    <mergeCell ref="Y30:AA30"/>
    <mergeCell ref="L27:N27"/>
    <mergeCell ref="P27:R27"/>
    <mergeCell ref="U27:W27"/>
    <mergeCell ref="Y27:AA27"/>
    <mergeCell ref="L28:N28"/>
    <mergeCell ref="P28:R28"/>
    <mergeCell ref="U28:W28"/>
    <mergeCell ref="Y28:AA28"/>
    <mergeCell ref="L25:N25"/>
    <mergeCell ref="P25:R25"/>
    <mergeCell ref="U25:W25"/>
    <mergeCell ref="Y25:AA25"/>
    <mergeCell ref="L26:N26"/>
    <mergeCell ref="P26:R26"/>
    <mergeCell ref="U26:W26"/>
    <mergeCell ref="Y26:AA26"/>
    <mergeCell ref="L19:N19"/>
    <mergeCell ref="L21:N21"/>
    <mergeCell ref="L23:R23"/>
    <mergeCell ref="U23:AA23"/>
    <mergeCell ref="L24:N24"/>
    <mergeCell ref="P24:R24"/>
    <mergeCell ref="U24:W24"/>
    <mergeCell ref="Y24:AA24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7"/>
  <sheetViews>
    <sheetView topLeftCell="A2" zoomScale="75" zoomScaleNormal="75" workbookViewId="0">
      <selection activeCell="A17" sqref="A17"/>
    </sheetView>
  </sheetViews>
  <sheetFormatPr defaultColWidth="11.42578125" defaultRowHeight="15" x14ac:dyDescent="0.25"/>
  <cols>
    <col min="1" max="1" width="106" customWidth="1"/>
    <col min="2" max="2" width="6.5703125" bestFit="1" customWidth="1"/>
    <col min="3" max="3" width="10.85546875" customWidth="1"/>
    <col min="4" max="4" width="11" customWidth="1"/>
    <col min="5" max="5" width="11.28515625" customWidth="1"/>
    <col min="6" max="6" width="9" customWidth="1"/>
    <col min="7" max="9" width="9.7109375" customWidth="1"/>
    <col min="10" max="10" width="11.28515625" customWidth="1"/>
    <col min="11" max="12" width="12.140625" bestFit="1" customWidth="1"/>
    <col min="13" max="13" width="8.42578125" bestFit="1" customWidth="1"/>
    <col min="14" max="14" width="9.42578125" bestFit="1" customWidth="1"/>
    <col min="15" max="15" width="9.28515625" bestFit="1" customWidth="1"/>
    <col min="16" max="16" width="8.7109375" bestFit="1" customWidth="1"/>
    <col min="17" max="18" width="9.28515625" bestFit="1" customWidth="1"/>
    <col min="19" max="19" width="10.85546875" bestFit="1" customWidth="1"/>
    <col min="20" max="20" width="12.140625" bestFit="1" customWidth="1"/>
    <col min="21" max="21" width="11.5703125" customWidth="1"/>
    <col min="22" max="22" width="20.42578125" bestFit="1" customWidth="1"/>
    <col min="23" max="24" width="11.28515625" bestFit="1" customWidth="1"/>
    <col min="25" max="25" width="19.140625" bestFit="1" customWidth="1"/>
    <col min="26" max="26" width="28.140625" customWidth="1"/>
    <col min="27" max="27" width="8.7109375" customWidth="1"/>
    <col min="28" max="29" width="9.42578125" bestFit="1" customWidth="1"/>
    <col min="30" max="31" width="9.7109375" bestFit="1" customWidth="1"/>
  </cols>
  <sheetData>
    <row r="1" spans="1:31" x14ac:dyDescent="0.2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103</v>
      </c>
      <c r="H1" t="s">
        <v>86</v>
      </c>
      <c r="I1" t="s">
        <v>87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43</v>
      </c>
      <c r="AD1" t="s">
        <v>44</v>
      </c>
      <c r="AE1" t="s">
        <v>45</v>
      </c>
    </row>
    <row r="2" spans="1:31" x14ac:dyDescent="0.25">
      <c r="A2" t="s">
        <v>295</v>
      </c>
      <c r="B2">
        <v>128</v>
      </c>
      <c r="C2">
        <v>108.8959</v>
      </c>
      <c r="D2">
        <v>0.19267400000000001</v>
      </c>
      <c r="E2">
        <v>0.209006</v>
      </c>
      <c r="F2">
        <v>4.9409999999999998</v>
      </c>
      <c r="G2">
        <v>0.40479999999999999</v>
      </c>
      <c r="H2">
        <v>0.51639999999999997</v>
      </c>
      <c r="I2">
        <v>1.5319</v>
      </c>
      <c r="J2">
        <v>0.81034300000000004</v>
      </c>
      <c r="K2">
        <v>-6.0599999999999998E-4</v>
      </c>
      <c r="L2">
        <v>0</v>
      </c>
      <c r="M2">
        <v>0</v>
      </c>
      <c r="N2">
        <v>-89.995999999999995</v>
      </c>
      <c r="O2">
        <v>90</v>
      </c>
      <c r="P2">
        <v>4.0000000000000001E-3</v>
      </c>
      <c r="Q2">
        <v>90</v>
      </c>
      <c r="R2">
        <v>90.004000000000005</v>
      </c>
      <c r="S2">
        <v>1.9977560000000001</v>
      </c>
      <c r="T2">
        <v>-0.99775599999999998</v>
      </c>
      <c r="U2">
        <v>-1</v>
      </c>
      <c r="V2">
        <v>-46618073.469313003</v>
      </c>
      <c r="W2">
        <v>0.76121099999999997</v>
      </c>
      <c r="X2">
        <v>3.0990000000000002E-3</v>
      </c>
      <c r="Y2">
        <v>-2718695.9391000001</v>
      </c>
      <c r="Z2">
        <v>-3309561342090440</v>
      </c>
      <c r="AA2">
        <v>1.5228999999999999</v>
      </c>
      <c r="AB2">
        <v>1.8188</v>
      </c>
      <c r="AC2">
        <v>3.7904</v>
      </c>
      <c r="AD2">
        <v>0.63719999999999999</v>
      </c>
      <c r="AE2">
        <v>0.75980000000000003</v>
      </c>
    </row>
    <row r="3" spans="1:31" s="22" customFormat="1" x14ac:dyDescent="0.25">
      <c r="A3" s="22" t="s">
        <v>293</v>
      </c>
      <c r="B3" s="22">
        <v>128</v>
      </c>
      <c r="C3" s="22">
        <v>108.9828</v>
      </c>
      <c r="D3" s="22">
        <v>0.18618499999999999</v>
      </c>
      <c r="E3" s="22">
        <v>0.209173</v>
      </c>
      <c r="F3" s="22">
        <v>5.181</v>
      </c>
      <c r="G3" s="22">
        <v>0.3861</v>
      </c>
      <c r="H3" s="22">
        <v>0.54179999999999995</v>
      </c>
      <c r="I3" s="22">
        <v>1.4596</v>
      </c>
      <c r="J3" s="22">
        <v>0.76981200000000005</v>
      </c>
      <c r="K3" s="22">
        <v>6.0700000000000001E-4</v>
      </c>
      <c r="L3" s="22">
        <v>0</v>
      </c>
      <c r="M3" s="22">
        <v>0</v>
      </c>
      <c r="N3" s="22">
        <v>-89.992999999999995</v>
      </c>
      <c r="O3" s="22">
        <v>90</v>
      </c>
      <c r="P3" s="22">
        <v>7.0000000000000001E-3</v>
      </c>
      <c r="Q3" s="22">
        <v>90</v>
      </c>
      <c r="R3" s="22">
        <v>90.007000000000005</v>
      </c>
      <c r="S3" s="22">
        <v>1.9976339999999999</v>
      </c>
      <c r="T3" s="22">
        <v>-0.99763400000000002</v>
      </c>
      <c r="U3" s="22">
        <v>-1</v>
      </c>
      <c r="V3" s="22">
        <v>-33687007.628471002</v>
      </c>
      <c r="W3" s="22">
        <v>0.83326100000000003</v>
      </c>
      <c r="X3" s="22">
        <v>2.918E-3</v>
      </c>
      <c r="Y3" s="22">
        <v>2709784.9451000001</v>
      </c>
      <c r="Z3" s="22">
        <v>-1914943017304080</v>
      </c>
      <c r="AA3" s="22">
        <v>1.6875</v>
      </c>
      <c r="AB3" s="22">
        <v>-0.1174</v>
      </c>
      <c r="AC3" s="22">
        <v>-0.52880000000000005</v>
      </c>
      <c r="AD3" s="22">
        <v>0.66839999999999999</v>
      </c>
      <c r="AE3" s="22">
        <v>0.72399999999999998</v>
      </c>
    </row>
    <row r="4" spans="1:31" s="22" customFormat="1" x14ac:dyDescent="0.25">
      <c r="A4" s="22" t="s">
        <v>296</v>
      </c>
      <c r="B4" s="22">
        <v>128</v>
      </c>
      <c r="C4" s="22">
        <v>104.1362</v>
      </c>
      <c r="D4" s="22">
        <v>0.15462400000000001</v>
      </c>
      <c r="E4" s="22">
        <v>0.19987099999999999</v>
      </c>
      <c r="F4" s="22">
        <v>5.2910000000000004</v>
      </c>
      <c r="G4" s="22">
        <v>0.378</v>
      </c>
      <c r="H4" s="22">
        <v>0.52880000000000005</v>
      </c>
      <c r="I4" s="22">
        <v>1.5130999999999999</v>
      </c>
      <c r="J4" s="22">
        <v>0.74013200000000001</v>
      </c>
      <c r="K4" s="22">
        <v>1.8599999999999999E-4</v>
      </c>
      <c r="L4" s="22">
        <v>0</v>
      </c>
      <c r="M4" s="22">
        <v>0</v>
      </c>
      <c r="N4" s="22">
        <v>-89.983000000000004</v>
      </c>
      <c r="O4" s="22">
        <v>90</v>
      </c>
      <c r="P4" s="22">
        <v>1.7000000000000001E-2</v>
      </c>
      <c r="Q4" s="22">
        <v>90</v>
      </c>
      <c r="R4" s="22">
        <v>90.016999999999996</v>
      </c>
      <c r="S4" s="22">
        <v>1.9992479999999999</v>
      </c>
      <c r="T4" s="22">
        <v>-0.99924800000000003</v>
      </c>
      <c r="U4" s="22">
        <v>-1</v>
      </c>
      <c r="V4" s="22">
        <v>-18194054.301247999</v>
      </c>
      <c r="W4" s="22">
        <v>0.87743800000000005</v>
      </c>
      <c r="X4" s="22">
        <v>2.8289999999999999E-3</v>
      </c>
      <c r="Y4" s="22">
        <v>29038012.8167</v>
      </c>
      <c r="Z4" s="22">
        <v>-604283894728928</v>
      </c>
      <c r="AA4" s="22">
        <v>1.8254999999999999</v>
      </c>
      <c r="AB4" s="22">
        <v>2.3999999999999998E-3</v>
      </c>
      <c r="AC4" s="22">
        <v>-0.92279999999999995</v>
      </c>
      <c r="AD4" s="22">
        <v>0.6673</v>
      </c>
      <c r="AE4" s="22">
        <v>0.74260000000000004</v>
      </c>
    </row>
    <row r="5" spans="1:31" x14ac:dyDescent="0.25">
      <c r="A5" t="s">
        <v>285</v>
      </c>
      <c r="B5">
        <v>128</v>
      </c>
      <c r="C5">
        <v>96.758799999999994</v>
      </c>
      <c r="D5">
        <v>0.15542900000000001</v>
      </c>
      <c r="E5">
        <v>0.18571099999999999</v>
      </c>
      <c r="F5">
        <v>5.069</v>
      </c>
      <c r="G5">
        <v>0.39450000000000002</v>
      </c>
      <c r="H5">
        <v>0.47070000000000001</v>
      </c>
      <c r="I5">
        <v>1.7299</v>
      </c>
      <c r="J5">
        <v>0.76805199999999996</v>
      </c>
      <c r="K5">
        <v>9.8999999999999994E-5</v>
      </c>
      <c r="L5">
        <v>0</v>
      </c>
      <c r="M5">
        <v>0</v>
      </c>
      <c r="N5">
        <v>-89.941000000000003</v>
      </c>
      <c r="O5">
        <v>90</v>
      </c>
      <c r="P5">
        <v>5.8999999999999997E-2</v>
      </c>
      <c r="Q5">
        <v>90</v>
      </c>
      <c r="R5">
        <v>90.058999999999997</v>
      </c>
      <c r="S5">
        <v>1.999614</v>
      </c>
      <c r="T5">
        <v>-0.999614</v>
      </c>
      <c r="U5">
        <v>-1</v>
      </c>
      <c r="V5">
        <v>-8369416.3506220002</v>
      </c>
      <c r="W5">
        <v>0.75335200000000002</v>
      </c>
      <c r="X5">
        <v>4.3930000000000002E-3</v>
      </c>
      <c r="Y5">
        <v>102301348.3088</v>
      </c>
      <c r="Z5">
        <v>-118743152316327</v>
      </c>
      <c r="AA5">
        <v>1.6952</v>
      </c>
      <c r="AB5">
        <v>0.56589999999999996</v>
      </c>
      <c r="AC5">
        <v>-1.0015000000000001</v>
      </c>
      <c r="AD5">
        <v>0.61629999999999996</v>
      </c>
      <c r="AE5">
        <v>0.83360000000000001</v>
      </c>
    </row>
    <row r="6" spans="1:31" x14ac:dyDescent="0.25">
      <c r="A6" t="s">
        <v>288</v>
      </c>
      <c r="B6">
        <v>128</v>
      </c>
      <c r="C6">
        <v>118.8591</v>
      </c>
      <c r="D6">
        <v>0.18684300000000001</v>
      </c>
      <c r="E6">
        <v>0.228129</v>
      </c>
      <c r="F6">
        <v>4.7169999999999996</v>
      </c>
      <c r="G6">
        <v>0.42399999999999999</v>
      </c>
      <c r="H6">
        <v>0.53800000000000003</v>
      </c>
      <c r="I6">
        <v>1.4347000000000001</v>
      </c>
      <c r="J6">
        <v>0.81123800000000001</v>
      </c>
      <c r="K6">
        <v>1.5200000000000001E-4</v>
      </c>
      <c r="L6">
        <v>0</v>
      </c>
      <c r="M6">
        <v>0</v>
      </c>
      <c r="N6">
        <v>-89.986000000000004</v>
      </c>
      <c r="O6">
        <v>90</v>
      </c>
      <c r="P6">
        <v>1.4E-2</v>
      </c>
      <c r="Q6">
        <v>90</v>
      </c>
      <c r="R6">
        <v>90.013999999999996</v>
      </c>
      <c r="S6">
        <v>1.999438</v>
      </c>
      <c r="T6">
        <v>-0.99943800000000005</v>
      </c>
      <c r="U6">
        <v>-1</v>
      </c>
      <c r="V6">
        <v>-31856229.340532999</v>
      </c>
      <c r="W6">
        <v>0.93869599999999997</v>
      </c>
      <c r="X6">
        <v>5.9360000000000003E-3</v>
      </c>
      <c r="Y6">
        <v>43228511.263899997</v>
      </c>
      <c r="Z6">
        <v>-1542026471311580</v>
      </c>
      <c r="AA6">
        <v>1.5195000000000001</v>
      </c>
      <c r="AB6">
        <v>-2.2700000000000001E-2</v>
      </c>
      <c r="AC6">
        <v>-1.3904000000000001</v>
      </c>
      <c r="AD6">
        <v>0.63549999999999995</v>
      </c>
      <c r="AE6">
        <v>0.72550000000000003</v>
      </c>
    </row>
    <row r="7" spans="1:31" x14ac:dyDescent="0.25">
      <c r="A7" t="s">
        <v>313</v>
      </c>
      <c r="B7">
        <v>128</v>
      </c>
      <c r="C7">
        <v>88.104399999999998</v>
      </c>
      <c r="D7">
        <v>0.13057099999999999</v>
      </c>
      <c r="E7">
        <v>0.169101</v>
      </c>
      <c r="F7">
        <v>4.1390000000000002</v>
      </c>
      <c r="G7">
        <v>0.48320000000000002</v>
      </c>
      <c r="H7">
        <v>0.34989999999999999</v>
      </c>
      <c r="I7">
        <v>2.3744000000000001</v>
      </c>
      <c r="J7">
        <v>0.96820799999999996</v>
      </c>
      <c r="K7">
        <v>-4.3800000000000002E-4</v>
      </c>
      <c r="L7">
        <v>0</v>
      </c>
      <c r="M7">
        <v>0</v>
      </c>
      <c r="N7">
        <v>90.003</v>
      </c>
      <c r="O7">
        <v>90</v>
      </c>
      <c r="P7">
        <v>3.0000000000000001E-3</v>
      </c>
      <c r="Q7">
        <v>90</v>
      </c>
      <c r="R7">
        <v>90.003</v>
      </c>
      <c r="S7">
        <v>1.998642</v>
      </c>
      <c r="T7">
        <v>-0.99864200000000003</v>
      </c>
      <c r="U7">
        <v>-1</v>
      </c>
      <c r="V7">
        <v>66487378.339977004</v>
      </c>
      <c r="W7">
        <v>0.76863899999999996</v>
      </c>
      <c r="X7">
        <v>3.8409999999999998E-3</v>
      </c>
      <c r="Y7">
        <v>-5202081.0744000003</v>
      </c>
      <c r="Z7">
        <v>4715648975369320</v>
      </c>
      <c r="AA7">
        <v>1.0668</v>
      </c>
      <c r="AB7">
        <v>-2.4603999999999999</v>
      </c>
      <c r="AC7">
        <v>6.1731999999999996</v>
      </c>
      <c r="AD7">
        <v>0.48010000000000003</v>
      </c>
      <c r="AE7">
        <v>1.1164000000000001</v>
      </c>
    </row>
    <row r="8" spans="1:31" x14ac:dyDescent="0.25">
      <c r="A8" t="s">
        <v>291</v>
      </c>
      <c r="B8">
        <v>128</v>
      </c>
      <c r="C8">
        <v>80.001400000000004</v>
      </c>
      <c r="D8">
        <v>0.128638</v>
      </c>
      <c r="E8">
        <v>0.15354799999999999</v>
      </c>
      <c r="F8">
        <v>4.8860000000000001</v>
      </c>
      <c r="G8">
        <v>0.40939999999999999</v>
      </c>
      <c r="H8">
        <v>0.37509999999999999</v>
      </c>
      <c r="I8">
        <v>2.2566999999999999</v>
      </c>
      <c r="J8">
        <v>0.80306599999999995</v>
      </c>
      <c r="K8">
        <v>2.04E-4</v>
      </c>
      <c r="L8">
        <v>0</v>
      </c>
      <c r="M8">
        <v>0</v>
      </c>
      <c r="N8">
        <v>-89.984999999999999</v>
      </c>
      <c r="O8">
        <v>90</v>
      </c>
      <c r="P8">
        <v>1.4999999999999999E-2</v>
      </c>
      <c r="Q8">
        <v>90</v>
      </c>
      <c r="R8">
        <v>90.015000000000001</v>
      </c>
      <c r="S8">
        <v>1.999239</v>
      </c>
      <c r="T8">
        <v>-0.99923899999999999</v>
      </c>
      <c r="U8">
        <v>-1</v>
      </c>
      <c r="V8">
        <v>-18078801.870641001</v>
      </c>
      <c r="W8">
        <v>0.65753700000000004</v>
      </c>
      <c r="X8">
        <v>5.9639999999999997E-3</v>
      </c>
      <c r="Y8">
        <v>24097715.976500001</v>
      </c>
      <c r="Z8">
        <v>-506799902808986</v>
      </c>
      <c r="AA8">
        <v>1.5506</v>
      </c>
      <c r="AB8">
        <v>-0.6956</v>
      </c>
      <c r="AC8">
        <v>1.0537000000000001</v>
      </c>
      <c r="AD8">
        <v>0.54</v>
      </c>
      <c r="AE8">
        <v>1.0328999999999999</v>
      </c>
    </row>
    <row r="9" spans="1:31" x14ac:dyDescent="0.25">
      <c r="A9" t="s">
        <v>311</v>
      </c>
      <c r="B9">
        <v>128</v>
      </c>
      <c r="C9">
        <v>86.394099999999995</v>
      </c>
      <c r="D9">
        <v>0.13226399999999999</v>
      </c>
      <c r="E9">
        <v>0.16581799999999999</v>
      </c>
      <c r="F9">
        <v>5.0819999999999999</v>
      </c>
      <c r="G9">
        <v>0.39360000000000001</v>
      </c>
      <c r="H9">
        <v>0.42130000000000001</v>
      </c>
      <c r="I9">
        <v>1.9799</v>
      </c>
      <c r="J9">
        <v>0.78822800000000004</v>
      </c>
      <c r="K9">
        <v>-3.7500000000000001E-4</v>
      </c>
      <c r="L9">
        <v>0</v>
      </c>
      <c r="M9">
        <v>0</v>
      </c>
      <c r="N9">
        <v>-89.995999999999995</v>
      </c>
      <c r="O9">
        <v>90</v>
      </c>
      <c r="P9">
        <v>4.0000000000000001E-3</v>
      </c>
      <c r="Q9">
        <v>90</v>
      </c>
      <c r="R9">
        <v>90.004000000000005</v>
      </c>
      <c r="S9">
        <v>1.9985729999999999</v>
      </c>
      <c r="T9">
        <v>-0.99857300000000004</v>
      </c>
      <c r="U9">
        <v>-1</v>
      </c>
      <c r="V9">
        <v>-44305227.685595997</v>
      </c>
      <c r="W9">
        <v>0.64237200000000005</v>
      </c>
      <c r="X9">
        <v>7.1630000000000001E-3</v>
      </c>
      <c r="Y9">
        <v>-7110160.8288000003</v>
      </c>
      <c r="Z9">
        <v>-3159413187716280</v>
      </c>
      <c r="AA9">
        <v>1.6094999999999999</v>
      </c>
      <c r="AB9">
        <v>-0.52629999999999999</v>
      </c>
      <c r="AC9">
        <v>-0.58109999999999995</v>
      </c>
      <c r="AD9">
        <v>0.58379999999999999</v>
      </c>
      <c r="AE9">
        <v>0.92589999999999995</v>
      </c>
    </row>
    <row r="10" spans="1:31" x14ac:dyDescent="0.25">
      <c r="A10" t="s">
        <v>287</v>
      </c>
      <c r="B10">
        <v>128</v>
      </c>
      <c r="C10">
        <v>70.847300000000004</v>
      </c>
      <c r="D10">
        <v>0.13000700000000001</v>
      </c>
      <c r="E10">
        <v>0.13597899999999999</v>
      </c>
      <c r="F10">
        <v>6.3140000000000001</v>
      </c>
      <c r="G10">
        <v>0.31680000000000003</v>
      </c>
      <c r="H10">
        <v>0.42930000000000001</v>
      </c>
      <c r="I10">
        <v>2.0127000000000002</v>
      </c>
      <c r="J10">
        <v>0.66051599999999999</v>
      </c>
      <c r="K10">
        <v>-1.0900000000000001E-4</v>
      </c>
      <c r="L10">
        <v>0</v>
      </c>
      <c r="M10">
        <v>0</v>
      </c>
      <c r="N10">
        <v>89.998000000000005</v>
      </c>
      <c r="O10">
        <v>90</v>
      </c>
      <c r="P10">
        <v>-2E-3</v>
      </c>
      <c r="Q10">
        <v>90</v>
      </c>
      <c r="R10">
        <v>89.998000000000005</v>
      </c>
      <c r="S10">
        <v>1.9995039999999999</v>
      </c>
      <c r="T10">
        <v>-0.99950399999999995</v>
      </c>
      <c r="U10">
        <v>-1</v>
      </c>
      <c r="V10">
        <v>53657191.290606998</v>
      </c>
      <c r="W10">
        <v>0.94337000000000004</v>
      </c>
      <c r="X10">
        <v>2.5994E-2</v>
      </c>
      <c r="Y10">
        <v>-83880173.542999998</v>
      </c>
      <c r="Z10">
        <v>6599161802759930</v>
      </c>
      <c r="AA10">
        <v>2.2921</v>
      </c>
      <c r="AB10">
        <v>-0.54569999999999996</v>
      </c>
      <c r="AC10">
        <v>-8.6599999999999996E-2</v>
      </c>
      <c r="AD10">
        <v>0.65680000000000005</v>
      </c>
      <c r="AE10">
        <v>0.88900000000000001</v>
      </c>
    </row>
    <row r="11" spans="1:31" x14ac:dyDescent="0.25">
      <c r="A11" t="s">
        <v>289</v>
      </c>
      <c r="B11">
        <v>128</v>
      </c>
      <c r="C11">
        <v>84.736999999999995</v>
      </c>
      <c r="D11">
        <v>0.13267399999999999</v>
      </c>
      <c r="E11">
        <v>0.162638</v>
      </c>
      <c r="F11">
        <v>5.274</v>
      </c>
      <c r="G11">
        <v>0.37919999999999998</v>
      </c>
      <c r="H11">
        <v>0.4289</v>
      </c>
      <c r="I11">
        <v>1.9523999999999999</v>
      </c>
      <c r="J11">
        <v>0.75775300000000001</v>
      </c>
      <c r="K11">
        <v>1.057E-3</v>
      </c>
      <c r="L11">
        <v>0</v>
      </c>
      <c r="M11">
        <v>0</v>
      </c>
      <c r="N11">
        <v>-89.992999999999995</v>
      </c>
      <c r="O11">
        <v>90</v>
      </c>
      <c r="P11">
        <v>7.0000000000000001E-3</v>
      </c>
      <c r="Q11">
        <v>90</v>
      </c>
      <c r="R11">
        <v>90.007000000000005</v>
      </c>
      <c r="S11">
        <v>1.9958229999999999</v>
      </c>
      <c r="T11">
        <v>-0.99582300000000001</v>
      </c>
      <c r="U11">
        <v>-1</v>
      </c>
      <c r="V11">
        <v>-25464142.78015</v>
      </c>
      <c r="W11">
        <v>0.40624500000000002</v>
      </c>
      <c r="X11">
        <v>1.1618E-2</v>
      </c>
      <c r="Y11">
        <v>895772.75109999999</v>
      </c>
      <c r="Z11">
        <v>-1129281587793900</v>
      </c>
      <c r="AA11">
        <v>1.7416</v>
      </c>
      <c r="AB11">
        <v>0.20050000000000001</v>
      </c>
      <c r="AC11">
        <v>5.0515999999999996</v>
      </c>
      <c r="AD11">
        <v>0.6</v>
      </c>
      <c r="AE11">
        <v>0.90820000000000001</v>
      </c>
    </row>
    <row r="12" spans="1:31" x14ac:dyDescent="0.25">
      <c r="A12" t="s">
        <v>302</v>
      </c>
      <c r="B12">
        <v>128</v>
      </c>
      <c r="C12">
        <v>93.885400000000004</v>
      </c>
      <c r="D12">
        <v>0.14548800000000001</v>
      </c>
      <c r="E12">
        <v>0.180196</v>
      </c>
      <c r="F12">
        <v>4.7869999999999999</v>
      </c>
      <c r="G12">
        <v>0.4178</v>
      </c>
      <c r="H12">
        <v>0.43130000000000002</v>
      </c>
      <c r="I12">
        <v>1.9006000000000001</v>
      </c>
      <c r="J12">
        <v>0.80806999999999995</v>
      </c>
      <c r="K12">
        <v>1.56E-4</v>
      </c>
      <c r="L12">
        <v>0</v>
      </c>
      <c r="M12">
        <v>0</v>
      </c>
      <c r="N12">
        <v>-89.984999999999999</v>
      </c>
      <c r="O12">
        <v>90</v>
      </c>
      <c r="P12">
        <v>1.4999999999999999E-2</v>
      </c>
      <c r="Q12">
        <v>90</v>
      </c>
      <c r="R12">
        <v>90.015000000000001</v>
      </c>
      <c r="S12">
        <v>1.9994209999999999</v>
      </c>
      <c r="T12">
        <v>-0.999421</v>
      </c>
      <c r="U12">
        <v>-1</v>
      </c>
      <c r="V12">
        <v>-29092722.254872002</v>
      </c>
      <c r="W12">
        <v>0.91008800000000001</v>
      </c>
      <c r="X12">
        <v>5.6379999999999998E-3</v>
      </c>
      <c r="Y12">
        <v>41122279.499200001</v>
      </c>
      <c r="Z12">
        <v>-1296197083015630</v>
      </c>
      <c r="AA12">
        <v>1.5314000000000001</v>
      </c>
      <c r="AB12">
        <v>0.33710000000000001</v>
      </c>
      <c r="AC12">
        <v>-0.71930000000000005</v>
      </c>
      <c r="AD12">
        <v>0.57330000000000003</v>
      </c>
      <c r="AE12">
        <v>0.90880000000000005</v>
      </c>
    </row>
    <row r="13" spans="1:31" x14ac:dyDescent="0.25">
      <c r="A13" t="s">
        <v>286</v>
      </c>
      <c r="B13">
        <v>128</v>
      </c>
      <c r="C13">
        <v>85.724999999999994</v>
      </c>
      <c r="D13">
        <v>0.13999400000000001</v>
      </c>
      <c r="E13">
        <v>0.16453400000000001</v>
      </c>
      <c r="F13">
        <v>6.3129999999999997</v>
      </c>
      <c r="G13">
        <v>0.31680000000000003</v>
      </c>
      <c r="H13">
        <v>0.51939999999999997</v>
      </c>
      <c r="I13">
        <v>1.6086</v>
      </c>
      <c r="J13">
        <v>0.64318799999999998</v>
      </c>
      <c r="K13">
        <v>-2.13E-4</v>
      </c>
      <c r="L13">
        <v>0</v>
      </c>
      <c r="M13">
        <v>0</v>
      </c>
      <c r="N13">
        <v>89.998000000000005</v>
      </c>
      <c r="O13">
        <v>90</v>
      </c>
      <c r="P13">
        <v>-2E-3</v>
      </c>
      <c r="Q13">
        <v>90</v>
      </c>
      <c r="R13">
        <v>89.998000000000005</v>
      </c>
      <c r="S13">
        <v>1.999007</v>
      </c>
      <c r="T13">
        <v>-0.99900699999999998</v>
      </c>
      <c r="U13">
        <v>-1</v>
      </c>
      <c r="V13">
        <v>34579010.330813996</v>
      </c>
      <c r="W13">
        <v>0.90823600000000004</v>
      </c>
      <c r="X13">
        <v>7.0559999999999998E-3</v>
      </c>
      <c r="Y13">
        <v>-22065295.056000002</v>
      </c>
      <c r="Z13">
        <v>2890346071139640</v>
      </c>
      <c r="AA13">
        <v>2.4173</v>
      </c>
      <c r="AB13">
        <v>-0.75170000000000003</v>
      </c>
      <c r="AC13">
        <v>-0.13339999999999999</v>
      </c>
      <c r="AD13">
        <v>0.72240000000000004</v>
      </c>
      <c r="AE13">
        <v>0.75070000000000003</v>
      </c>
    </row>
    <row r="14" spans="1:31" x14ac:dyDescent="0.25">
      <c r="A14" t="s">
        <v>305</v>
      </c>
      <c r="B14">
        <v>128</v>
      </c>
      <c r="C14">
        <v>73.610600000000005</v>
      </c>
      <c r="D14">
        <v>0.12075900000000001</v>
      </c>
      <c r="E14">
        <v>0.14128199999999999</v>
      </c>
      <c r="F14">
        <v>4.74</v>
      </c>
      <c r="G14">
        <v>0.4219</v>
      </c>
      <c r="H14">
        <v>0.33479999999999999</v>
      </c>
      <c r="I14">
        <v>2.5644999999999998</v>
      </c>
      <c r="J14">
        <v>0.89266900000000005</v>
      </c>
      <c r="K14">
        <v>-1.1900000000000001E-4</v>
      </c>
      <c r="L14">
        <v>0</v>
      </c>
      <c r="M14">
        <v>0</v>
      </c>
      <c r="N14">
        <v>89.994</v>
      </c>
      <c r="O14">
        <v>90</v>
      </c>
      <c r="P14">
        <v>-6.0000000000000001E-3</v>
      </c>
      <c r="Q14">
        <v>90</v>
      </c>
      <c r="R14">
        <v>89.994</v>
      </c>
      <c r="S14">
        <v>1.9995989999999999</v>
      </c>
      <c r="T14">
        <v>-0.99959900000000002</v>
      </c>
      <c r="U14">
        <v>-1</v>
      </c>
      <c r="V14">
        <v>40538808.379730001</v>
      </c>
      <c r="W14">
        <v>0.92801999999999996</v>
      </c>
      <c r="X14">
        <v>8.1720000000000004E-3</v>
      </c>
      <c r="Y14">
        <v>-70257684.916099995</v>
      </c>
      <c r="Z14">
        <v>2062342861961890</v>
      </c>
      <c r="AA14">
        <v>1.2548999999999999</v>
      </c>
      <c r="AB14">
        <v>8.6599999999999996E-2</v>
      </c>
      <c r="AC14">
        <v>-0.71579999999999999</v>
      </c>
      <c r="AD14">
        <v>0.50260000000000005</v>
      </c>
      <c r="AE14">
        <v>1.1457999999999999</v>
      </c>
    </row>
    <row r="15" spans="1:31" x14ac:dyDescent="0.25">
      <c r="A15" t="s">
        <v>304</v>
      </c>
      <c r="B15">
        <v>128</v>
      </c>
      <c r="C15">
        <v>77.216300000000004</v>
      </c>
      <c r="D15">
        <v>0.12958800000000001</v>
      </c>
      <c r="E15">
        <v>0.148203</v>
      </c>
      <c r="F15">
        <v>6.4050000000000002</v>
      </c>
      <c r="G15">
        <v>0.31219999999999998</v>
      </c>
      <c r="H15">
        <v>0.47460000000000002</v>
      </c>
      <c r="I15">
        <v>1.7946</v>
      </c>
      <c r="J15">
        <v>0.62424199999999996</v>
      </c>
      <c r="K15">
        <v>3.48E-4</v>
      </c>
      <c r="L15">
        <v>0</v>
      </c>
      <c r="M15">
        <v>0</v>
      </c>
      <c r="N15">
        <v>-89.992999999999995</v>
      </c>
      <c r="O15">
        <v>90</v>
      </c>
      <c r="P15">
        <v>7.0000000000000001E-3</v>
      </c>
      <c r="Q15">
        <v>90</v>
      </c>
      <c r="R15">
        <v>90.007000000000005</v>
      </c>
      <c r="S15">
        <v>1.9983299999999999</v>
      </c>
      <c r="T15">
        <v>-0.99833000000000005</v>
      </c>
      <c r="U15">
        <v>-1</v>
      </c>
      <c r="V15">
        <v>-33499920.511627998</v>
      </c>
      <c r="W15">
        <v>0.71301999999999999</v>
      </c>
      <c r="X15">
        <v>1.1929E-2</v>
      </c>
      <c r="Y15">
        <v>8276029.1824000003</v>
      </c>
      <c r="Z15">
        <v>-2879923561157900</v>
      </c>
      <c r="AA15">
        <v>2.5661999999999998</v>
      </c>
      <c r="AB15">
        <v>-6.8400000000000002E-2</v>
      </c>
      <c r="AC15">
        <v>-1.5886</v>
      </c>
      <c r="AD15">
        <v>0.6956</v>
      </c>
      <c r="AE15">
        <v>0.81310000000000004</v>
      </c>
    </row>
    <row r="16" spans="1:31" x14ac:dyDescent="0.25">
      <c r="A16" t="s">
        <v>312</v>
      </c>
      <c r="B16">
        <v>128</v>
      </c>
      <c r="C16">
        <v>92.4679</v>
      </c>
      <c r="D16">
        <v>0.147567</v>
      </c>
      <c r="E16">
        <v>0.17747599999999999</v>
      </c>
      <c r="F16">
        <v>4.9829999999999997</v>
      </c>
      <c r="G16">
        <v>0.40129999999999999</v>
      </c>
      <c r="H16">
        <v>0.44219999999999998</v>
      </c>
      <c r="I16">
        <v>1.86</v>
      </c>
      <c r="J16">
        <v>0.79602799999999996</v>
      </c>
      <c r="K16">
        <v>2.2900000000000001E-4</v>
      </c>
      <c r="L16">
        <v>0</v>
      </c>
      <c r="M16">
        <v>0</v>
      </c>
      <c r="N16">
        <v>-89.99</v>
      </c>
      <c r="O16">
        <v>90</v>
      </c>
      <c r="P16">
        <v>0.01</v>
      </c>
      <c r="Q16">
        <v>90</v>
      </c>
      <c r="R16">
        <v>90.01</v>
      </c>
      <c r="S16">
        <v>1.999136</v>
      </c>
      <c r="T16">
        <v>-0.99913600000000002</v>
      </c>
      <c r="U16">
        <v>-1</v>
      </c>
      <c r="V16">
        <v>-41491621.696745001</v>
      </c>
      <c r="W16">
        <v>0.858321</v>
      </c>
      <c r="X16">
        <v>1.1039E-2</v>
      </c>
      <c r="Y16">
        <v>19024520.996599998</v>
      </c>
      <c r="Z16">
        <v>-2716839245546620</v>
      </c>
      <c r="AA16">
        <v>1.5781000000000001</v>
      </c>
      <c r="AB16">
        <v>0.63570000000000004</v>
      </c>
      <c r="AC16">
        <v>-0.69989999999999997</v>
      </c>
      <c r="AD16">
        <v>0.59219999999999995</v>
      </c>
      <c r="AE16">
        <v>0.88590000000000002</v>
      </c>
    </row>
    <row r="17" spans="1:31" s="5" customFormat="1" x14ac:dyDescent="0.25">
      <c r="A17" s="5" t="s">
        <v>294</v>
      </c>
      <c r="B17" s="5">
        <v>128</v>
      </c>
      <c r="C17" s="5">
        <v>99.8215</v>
      </c>
      <c r="D17" s="5">
        <v>0.169795</v>
      </c>
      <c r="E17" s="5">
        <v>0.19159000000000001</v>
      </c>
      <c r="F17" s="5">
        <v>5.3310000000000004</v>
      </c>
      <c r="G17" s="5">
        <v>0.37519999999999998</v>
      </c>
      <c r="H17" s="5">
        <v>0.51060000000000005</v>
      </c>
      <c r="I17" s="5">
        <v>1.5831</v>
      </c>
      <c r="J17" s="5">
        <v>0.88259100000000001</v>
      </c>
      <c r="K17" s="5">
        <v>-7.7999999999999999E-5</v>
      </c>
      <c r="L17" s="5">
        <v>0</v>
      </c>
      <c r="M17" s="5">
        <v>0</v>
      </c>
      <c r="N17" s="5">
        <v>89.954999999999998</v>
      </c>
      <c r="O17" s="5">
        <v>90</v>
      </c>
      <c r="P17" s="5">
        <v>-4.4999999999999998E-2</v>
      </c>
      <c r="Q17" s="5">
        <v>90</v>
      </c>
      <c r="R17" s="5">
        <v>89.954999999999998</v>
      </c>
      <c r="S17" s="5">
        <v>1.9997339999999999</v>
      </c>
      <c r="T17" s="5">
        <v>-0.99973500000000004</v>
      </c>
      <c r="U17" s="5">
        <v>-1</v>
      </c>
      <c r="V17" s="5">
        <v>13407248.070467001</v>
      </c>
      <c r="W17" s="5">
        <v>0.92180600000000001</v>
      </c>
      <c r="X17" s="5">
        <v>3.47E-3</v>
      </c>
      <c r="Y17" s="5">
        <v>-164043984.4738</v>
      </c>
      <c r="Z17" s="5">
        <v>230759825471278</v>
      </c>
      <c r="AA17" s="5">
        <v>1.2838000000000001</v>
      </c>
      <c r="AB17" s="5">
        <v>-0.48630000000000001</v>
      </c>
      <c r="AC17" s="5">
        <v>-0.84599999999999997</v>
      </c>
      <c r="AD17" s="5">
        <v>0.65820000000000001</v>
      </c>
      <c r="AE17" s="5">
        <v>0.76890000000000003</v>
      </c>
    </row>
    <row r="18" spans="1:31" x14ac:dyDescent="0.25">
      <c r="A18" s="22" t="s">
        <v>290</v>
      </c>
      <c r="B18" s="22">
        <v>128</v>
      </c>
      <c r="C18" s="22">
        <v>94.0505</v>
      </c>
      <c r="D18" s="22">
        <v>0.16161</v>
      </c>
      <c r="E18" s="22">
        <v>0.18051300000000001</v>
      </c>
      <c r="F18" s="22">
        <v>5.492</v>
      </c>
      <c r="G18" s="22">
        <v>0.36409999999999998</v>
      </c>
      <c r="H18" s="22">
        <v>0.49569999999999997</v>
      </c>
      <c r="I18" s="22">
        <v>1.6531</v>
      </c>
      <c r="J18" s="22">
        <v>0.74059200000000003</v>
      </c>
      <c r="K18" s="22">
        <v>-1.9900000000000001E-4</v>
      </c>
      <c r="L18" s="22">
        <v>0</v>
      </c>
      <c r="M18" s="22">
        <v>0</v>
      </c>
      <c r="N18" s="22">
        <v>90.001000000000005</v>
      </c>
      <c r="O18" s="22">
        <v>90</v>
      </c>
      <c r="P18" s="22">
        <v>1E-3</v>
      </c>
      <c r="Q18" s="22">
        <v>90</v>
      </c>
      <c r="R18" s="22">
        <v>90.001000000000005</v>
      </c>
      <c r="S18" s="22">
        <v>1.999193</v>
      </c>
      <c r="T18" s="22">
        <v>-0.999193</v>
      </c>
      <c r="U18" s="22">
        <v>-1</v>
      </c>
      <c r="V18" s="22">
        <v>59851109.115525</v>
      </c>
      <c r="W18" s="22">
        <v>0.93364599999999998</v>
      </c>
      <c r="X18" s="22">
        <v>1.2037000000000001E-2</v>
      </c>
      <c r="Y18" s="22">
        <v>-25212901.8715</v>
      </c>
      <c r="Z18" s="22">
        <v>6531092328723250</v>
      </c>
      <c r="AA18" s="22">
        <v>1.8231999999999999</v>
      </c>
      <c r="AB18" s="22">
        <v>-1.1479999999999999</v>
      </c>
      <c r="AC18" s="22">
        <v>0.54220000000000002</v>
      </c>
      <c r="AD18" s="22">
        <v>0.6583</v>
      </c>
      <c r="AE18" s="22">
        <v>0.79079999999999995</v>
      </c>
    </row>
    <row r="19" spans="1:31" x14ac:dyDescent="0.25">
      <c r="A19" s="22" t="s">
        <v>300</v>
      </c>
      <c r="B19" s="22">
        <v>128</v>
      </c>
      <c r="C19" s="22">
        <v>87.437600000000003</v>
      </c>
      <c r="D19" s="22">
        <v>0.13603199999999999</v>
      </c>
      <c r="E19" s="22">
        <v>0.167821</v>
      </c>
      <c r="F19" s="22">
        <v>5.1429999999999998</v>
      </c>
      <c r="G19" s="22">
        <v>0.38890000000000002</v>
      </c>
      <c r="H19" s="22">
        <v>0.43149999999999999</v>
      </c>
      <c r="I19" s="22">
        <v>1.9283999999999999</v>
      </c>
      <c r="J19" s="22">
        <v>0.79012800000000005</v>
      </c>
      <c r="K19" s="22">
        <v>-1.66E-4</v>
      </c>
      <c r="L19" s="22">
        <v>0</v>
      </c>
      <c r="M19" s="22">
        <v>0</v>
      </c>
      <c r="N19" s="22">
        <v>89.998000000000005</v>
      </c>
      <c r="O19" s="22">
        <v>90</v>
      </c>
      <c r="P19" s="22">
        <v>-2E-3</v>
      </c>
      <c r="Q19" s="22">
        <v>90</v>
      </c>
      <c r="R19" s="22">
        <v>89.998000000000005</v>
      </c>
      <c r="S19" s="22">
        <v>1.9993700000000001</v>
      </c>
      <c r="T19" s="22">
        <v>-0.99936999999999998</v>
      </c>
      <c r="U19" s="22">
        <v>-1</v>
      </c>
      <c r="V19" s="22">
        <v>35541682.673495002</v>
      </c>
      <c r="W19" s="22">
        <v>0.86581799999999998</v>
      </c>
      <c r="X19" s="22">
        <v>7.7289999999999998E-3</v>
      </c>
      <c r="Y19" s="22">
        <v>-36288956.122599997</v>
      </c>
      <c r="Z19" s="22">
        <v>2023395350285420</v>
      </c>
      <c r="AA19" s="22">
        <v>1.6017999999999999</v>
      </c>
      <c r="AB19" s="22">
        <v>0.7177</v>
      </c>
      <c r="AC19" s="22">
        <v>0.22090000000000001</v>
      </c>
      <c r="AD19" s="22">
        <v>0.59430000000000005</v>
      </c>
      <c r="AE19" s="22">
        <v>0.90480000000000005</v>
      </c>
    </row>
    <row r="20" spans="1:31" x14ac:dyDescent="0.25">
      <c r="A20" s="22" t="s">
        <v>306</v>
      </c>
      <c r="B20" s="22">
        <v>128</v>
      </c>
      <c r="C20" s="22">
        <v>80.923900000000003</v>
      </c>
      <c r="D20" s="22">
        <v>0.118252</v>
      </c>
      <c r="E20" s="22">
        <v>0.15531900000000001</v>
      </c>
      <c r="F20" s="22">
        <v>5.2519999999999998</v>
      </c>
      <c r="G20" s="22">
        <v>0.38080000000000003</v>
      </c>
      <c r="H20" s="22">
        <v>0.4078</v>
      </c>
      <c r="I20" s="22">
        <v>2.0712000000000002</v>
      </c>
      <c r="J20" s="22">
        <v>0.761216</v>
      </c>
      <c r="K20" s="22">
        <v>-4.4000000000000002E-4</v>
      </c>
      <c r="L20" s="22">
        <v>0</v>
      </c>
      <c r="M20" s="22">
        <v>0</v>
      </c>
      <c r="N20" s="22">
        <v>-89.995999999999995</v>
      </c>
      <c r="O20" s="22">
        <v>90</v>
      </c>
      <c r="P20" s="22">
        <v>4.0000000000000001E-3</v>
      </c>
      <c r="Q20" s="22">
        <v>90</v>
      </c>
      <c r="R20" s="22">
        <v>90.004000000000005</v>
      </c>
      <c r="S20" s="22">
        <v>1.9982679999999999</v>
      </c>
      <c r="T20" s="22">
        <v>-0.99826800000000004</v>
      </c>
      <c r="U20" s="22">
        <v>-1</v>
      </c>
      <c r="V20" s="22">
        <v>66792212.818132997</v>
      </c>
      <c r="W20" s="22">
        <v>0.78007099999999996</v>
      </c>
      <c r="X20" s="22">
        <v>1.4551E-2</v>
      </c>
      <c r="Y20" s="22">
        <v>-5171770.2472000001</v>
      </c>
      <c r="Z20" s="22">
        <v>7699030561700110</v>
      </c>
      <c r="AA20" s="22">
        <v>1.7258</v>
      </c>
      <c r="AB20" s="22">
        <v>-1.2785</v>
      </c>
      <c r="AC20" s="22">
        <v>1.2092000000000001</v>
      </c>
      <c r="AD20" s="22">
        <v>0.58379999999999999</v>
      </c>
      <c r="AE20" s="22">
        <v>0.95109999999999995</v>
      </c>
    </row>
    <row r="21" spans="1:31" x14ac:dyDescent="0.25">
      <c r="A21" s="22" t="s">
        <v>301</v>
      </c>
      <c r="B21" s="22">
        <v>128</v>
      </c>
      <c r="C21" s="22">
        <v>77.145499999999998</v>
      </c>
      <c r="D21" s="22">
        <v>0.122447</v>
      </c>
      <c r="E21" s="22">
        <v>0.148067</v>
      </c>
      <c r="F21" s="22">
        <v>5.6719999999999997</v>
      </c>
      <c r="G21" s="22">
        <v>0.35260000000000002</v>
      </c>
      <c r="H21" s="22">
        <v>0.42</v>
      </c>
      <c r="I21" s="22">
        <v>2.0286</v>
      </c>
      <c r="J21" s="22">
        <v>0.711252</v>
      </c>
      <c r="K21" s="22">
        <v>-2.2699999999999999E-4</v>
      </c>
      <c r="L21" s="22">
        <v>0</v>
      </c>
      <c r="M21" s="22">
        <v>0</v>
      </c>
      <c r="N21" s="22">
        <v>-89.992000000000004</v>
      </c>
      <c r="O21" s="22">
        <v>90</v>
      </c>
      <c r="P21" s="22">
        <v>8.0000000000000002E-3</v>
      </c>
      <c r="Q21" s="22">
        <v>90</v>
      </c>
      <c r="R21" s="22">
        <v>90.007999999999996</v>
      </c>
      <c r="S21" s="22">
        <v>1.9990429999999999</v>
      </c>
      <c r="T21" s="22">
        <v>-0.99904300000000001</v>
      </c>
      <c r="U21" s="22">
        <v>-1</v>
      </c>
      <c r="V21" s="22">
        <v>37399960.240549996</v>
      </c>
      <c r="W21" s="22">
        <v>0.88210599999999995</v>
      </c>
      <c r="X21" s="22">
        <v>4.8859999999999997E-3</v>
      </c>
      <c r="Y21" s="22">
        <v>-19424227.036499999</v>
      </c>
      <c r="Z21" s="22">
        <v>2765000969362670</v>
      </c>
      <c r="AA21" s="22">
        <v>1.9767999999999999</v>
      </c>
      <c r="AB21" s="22">
        <v>2.4799999999999999E-2</v>
      </c>
      <c r="AC21" s="22">
        <v>-1.5052000000000001</v>
      </c>
      <c r="AD21" s="22">
        <v>0.61570000000000003</v>
      </c>
      <c r="AE21" s="22">
        <v>0.91890000000000005</v>
      </c>
    </row>
    <row r="22" spans="1:31" x14ac:dyDescent="0.25">
      <c r="A22" s="22" t="s">
        <v>314</v>
      </c>
      <c r="B22" s="22">
        <v>128</v>
      </c>
      <c r="C22" s="22">
        <v>78.153999999999996</v>
      </c>
      <c r="D22" s="22">
        <v>0.116091</v>
      </c>
      <c r="E22" s="22">
        <v>0.150003</v>
      </c>
      <c r="F22" s="22">
        <v>4.7789999999999999</v>
      </c>
      <c r="G22" s="22">
        <v>0.41849999999999998</v>
      </c>
      <c r="H22" s="22">
        <v>0.3584</v>
      </c>
      <c r="I22" s="22">
        <v>2.3715000000000002</v>
      </c>
      <c r="J22" s="22">
        <v>0.84639399999999998</v>
      </c>
      <c r="K22" s="22">
        <v>-2.7599999999999999E-4</v>
      </c>
      <c r="L22" s="22">
        <v>0</v>
      </c>
      <c r="M22" s="22">
        <v>0</v>
      </c>
      <c r="N22" s="22">
        <v>90</v>
      </c>
      <c r="O22" s="22">
        <v>90</v>
      </c>
      <c r="P22" s="22">
        <v>0</v>
      </c>
      <c r="Q22" s="22">
        <v>90</v>
      </c>
      <c r="R22" s="22">
        <v>90</v>
      </c>
      <c r="S22" s="22">
        <v>1.999023</v>
      </c>
      <c r="T22" s="22">
        <v>-0.99902299999999999</v>
      </c>
      <c r="U22" s="22">
        <v>-1</v>
      </c>
      <c r="V22" s="22">
        <v>50088054.741168998</v>
      </c>
      <c r="W22" s="22">
        <v>0.90821099999999999</v>
      </c>
      <c r="X22" s="22">
        <v>3.9719999999999998E-3</v>
      </c>
      <c r="Y22" s="22">
        <v>-13154815.6186</v>
      </c>
      <c r="Z22" s="22">
        <v>3502059547856550</v>
      </c>
      <c r="AA22" s="22">
        <v>1.3958999999999999</v>
      </c>
      <c r="AB22" s="22">
        <v>-1.0339</v>
      </c>
      <c r="AC22" s="22">
        <v>0.51349999999999996</v>
      </c>
      <c r="AD22" s="22">
        <v>0.52210000000000001</v>
      </c>
      <c r="AE22" s="22">
        <v>1.0782</v>
      </c>
    </row>
    <row r="23" spans="1:31" x14ac:dyDescent="0.25">
      <c r="A23" s="22" t="s">
        <v>310</v>
      </c>
      <c r="B23" s="22">
        <v>128</v>
      </c>
      <c r="C23" s="22">
        <v>73.155500000000004</v>
      </c>
      <c r="D23" s="22">
        <v>0.11440400000000001</v>
      </c>
      <c r="E23" s="22">
        <v>0.14040900000000001</v>
      </c>
      <c r="F23" s="22">
        <v>6.1870000000000003</v>
      </c>
      <c r="G23" s="22">
        <v>0.32329999999999998</v>
      </c>
      <c r="H23" s="22">
        <v>0.43440000000000001</v>
      </c>
      <c r="I23" s="22">
        <v>1.9790000000000001</v>
      </c>
      <c r="J23" s="22">
        <v>0.65369600000000005</v>
      </c>
      <c r="K23" s="22">
        <v>-1.8699999999999999E-4</v>
      </c>
      <c r="L23" s="22">
        <v>0</v>
      </c>
      <c r="M23" s="22">
        <v>0</v>
      </c>
      <c r="N23" s="22">
        <v>90</v>
      </c>
      <c r="O23" s="22">
        <v>90</v>
      </c>
      <c r="P23" s="22">
        <v>0</v>
      </c>
      <c r="Q23" s="22">
        <v>90</v>
      </c>
      <c r="R23" s="22">
        <v>90</v>
      </c>
      <c r="S23" s="22">
        <v>1.9991429999999999</v>
      </c>
      <c r="T23" s="22">
        <v>-0.999143</v>
      </c>
      <c r="U23" s="22">
        <v>-1</v>
      </c>
      <c r="V23" s="22">
        <v>51188956.041515999</v>
      </c>
      <c r="W23" s="22">
        <v>0.86695100000000003</v>
      </c>
      <c r="X23" s="22">
        <v>1.6976000000000002E-2</v>
      </c>
      <c r="Y23" s="22">
        <v>-28645762.368799999</v>
      </c>
      <c r="Z23" s="22">
        <v>6131974353931480</v>
      </c>
      <c r="AA23" s="22">
        <v>2.3401999999999998</v>
      </c>
      <c r="AB23" s="22">
        <v>-0.83819999999999995</v>
      </c>
      <c r="AC23" s="22">
        <v>1.5243</v>
      </c>
      <c r="AD23" s="22">
        <v>0.65400000000000003</v>
      </c>
      <c r="AE23" s="22">
        <v>0.88249999999999995</v>
      </c>
    </row>
    <row r="24" spans="1:31" x14ac:dyDescent="0.25">
      <c r="A24" s="22" t="s">
        <v>292</v>
      </c>
      <c r="B24" s="22">
        <v>128</v>
      </c>
      <c r="C24" s="22">
        <v>121.48390000000001</v>
      </c>
      <c r="D24" s="22">
        <v>0.19461300000000001</v>
      </c>
      <c r="E24" s="22">
        <v>0.23316700000000001</v>
      </c>
      <c r="F24" s="22">
        <v>4.7430000000000003</v>
      </c>
      <c r="G24" s="22">
        <v>0.42170000000000002</v>
      </c>
      <c r="H24" s="22">
        <v>0.55289999999999995</v>
      </c>
      <c r="I24" s="22">
        <v>1.3868</v>
      </c>
      <c r="J24" s="22">
        <v>0.82356200000000002</v>
      </c>
      <c r="K24" s="22">
        <v>2.1900000000000001E-4</v>
      </c>
      <c r="L24" s="22">
        <v>0</v>
      </c>
      <c r="M24" s="22">
        <v>0</v>
      </c>
      <c r="N24" s="22">
        <v>-89.986000000000004</v>
      </c>
      <c r="O24" s="22">
        <v>90</v>
      </c>
      <c r="P24" s="22">
        <v>1.4E-2</v>
      </c>
      <c r="Q24" s="22">
        <v>90</v>
      </c>
      <c r="R24" s="22">
        <v>90.013999999999996</v>
      </c>
      <c r="S24" s="22">
        <v>1.9992030000000001</v>
      </c>
      <c r="T24" s="22">
        <v>-0.99920299999999995</v>
      </c>
      <c r="U24" s="22">
        <v>-1</v>
      </c>
      <c r="V24" s="22">
        <v>-18720752.983622</v>
      </c>
      <c r="W24" s="22">
        <v>0.86529299999999998</v>
      </c>
      <c r="X24" s="22">
        <v>2.349E-3</v>
      </c>
      <c r="Y24" s="22">
        <v>20870198.806400001</v>
      </c>
      <c r="Z24" s="22">
        <v>-516718346083715</v>
      </c>
      <c r="AA24" s="22">
        <v>1.4743999999999999</v>
      </c>
      <c r="AB24" s="22">
        <v>-0.76659999999999995</v>
      </c>
      <c r="AC24" s="22">
        <v>-0.37180000000000002</v>
      </c>
      <c r="AD24" s="22">
        <v>0.64600000000000002</v>
      </c>
      <c r="AE24" s="22">
        <v>0.70450000000000002</v>
      </c>
    </row>
    <row r="25" spans="1:31" x14ac:dyDescent="0.25">
      <c r="A25" s="22" t="s">
        <v>315</v>
      </c>
      <c r="B25" s="22">
        <v>128</v>
      </c>
      <c r="C25" s="22">
        <v>86.898499999999999</v>
      </c>
      <c r="D25" s="22">
        <v>0.14557</v>
      </c>
      <c r="E25" s="22">
        <v>0.16678599999999999</v>
      </c>
      <c r="F25" s="22">
        <v>5.1189999999999998</v>
      </c>
      <c r="G25" s="22">
        <v>0.39069999999999999</v>
      </c>
      <c r="H25" s="22">
        <v>0.4269</v>
      </c>
      <c r="I25" s="22">
        <v>1.9517</v>
      </c>
      <c r="J25" s="22">
        <v>0.746444</v>
      </c>
      <c r="K25" s="22">
        <v>9.8999999999999994E-5</v>
      </c>
      <c r="L25" s="22">
        <v>0</v>
      </c>
      <c r="M25" s="22">
        <v>0</v>
      </c>
      <c r="N25" s="22">
        <v>89.978999999999999</v>
      </c>
      <c r="O25" s="22">
        <v>90</v>
      </c>
      <c r="P25" s="22">
        <v>-2.1000000000000001E-2</v>
      </c>
      <c r="Q25" s="22">
        <v>90</v>
      </c>
      <c r="R25" s="22">
        <v>89.978999999999999</v>
      </c>
      <c r="S25" s="22">
        <v>1.9996020000000001</v>
      </c>
      <c r="T25" s="22">
        <v>-0.99960199999999999</v>
      </c>
      <c r="U25" s="22">
        <v>-1</v>
      </c>
      <c r="V25" s="22">
        <v>-16947916.412407</v>
      </c>
      <c r="W25" s="22">
        <v>0.79760500000000001</v>
      </c>
      <c r="X25" s="22">
        <v>6.319E-3</v>
      </c>
      <c r="Y25" s="22">
        <v>102079047.81370001</v>
      </c>
      <c r="Z25" s="22">
        <v>-515511220160677</v>
      </c>
      <c r="AA25" s="22">
        <v>1.7948</v>
      </c>
      <c r="AB25" s="22">
        <v>-8.4400000000000003E-2</v>
      </c>
      <c r="AC25" s="22">
        <v>-1.1253</v>
      </c>
      <c r="AD25" s="22">
        <v>0.58979999999999999</v>
      </c>
      <c r="AE25" s="22">
        <v>0.91420000000000001</v>
      </c>
    </row>
    <row r="26" spans="1:31" x14ac:dyDescent="0.25">
      <c r="A26" s="22" t="s">
        <v>308</v>
      </c>
      <c r="B26" s="22">
        <v>128</v>
      </c>
      <c r="C26" s="22">
        <v>87.771699999999996</v>
      </c>
      <c r="D26" s="22">
        <v>0.13572699999999999</v>
      </c>
      <c r="E26" s="22">
        <v>0.168462</v>
      </c>
      <c r="F26" s="22">
        <v>5.2539999999999996</v>
      </c>
      <c r="G26" s="22">
        <v>0.38069999999999998</v>
      </c>
      <c r="H26" s="22">
        <v>0.4425</v>
      </c>
      <c r="I26" s="22">
        <v>1.8791</v>
      </c>
      <c r="J26" s="22">
        <v>1.091083</v>
      </c>
      <c r="K26" s="22">
        <v>-7.1000000000000005E-5</v>
      </c>
      <c r="L26" s="22">
        <v>0</v>
      </c>
      <c r="M26" s="22">
        <v>0</v>
      </c>
      <c r="N26" s="22">
        <v>89.921000000000006</v>
      </c>
      <c r="O26" s="22">
        <v>90</v>
      </c>
      <c r="P26" s="22">
        <v>-7.9000000000000001E-2</v>
      </c>
      <c r="Q26" s="22">
        <v>90</v>
      </c>
      <c r="R26" s="22">
        <v>89.921000000000006</v>
      </c>
      <c r="S26" s="22">
        <v>1.9998039999999999</v>
      </c>
      <c r="T26" s="22">
        <v>-0.99980400000000003</v>
      </c>
      <c r="U26" s="22">
        <v>-1</v>
      </c>
      <c r="V26" s="22">
        <v>10630458.949194999</v>
      </c>
      <c r="W26" s="22">
        <v>0.86025600000000002</v>
      </c>
      <c r="X26" s="22">
        <v>6.3410000000000003E-3</v>
      </c>
      <c r="Y26" s="22">
        <v>-196744414.75670001</v>
      </c>
      <c r="Z26" s="22">
        <v>94926636049973.703</v>
      </c>
      <c r="AA26" s="22">
        <v>0.84</v>
      </c>
      <c r="AB26" s="22">
        <v>-0.9042</v>
      </c>
      <c r="AC26" s="22">
        <v>-0.72440000000000004</v>
      </c>
      <c r="AD26" s="22">
        <v>0.60829999999999995</v>
      </c>
      <c r="AE26" s="22">
        <v>0.88260000000000005</v>
      </c>
    </row>
    <row r="27" spans="1:31" x14ac:dyDescent="0.25">
      <c r="A27" s="22" t="s">
        <v>297</v>
      </c>
      <c r="B27" s="22">
        <v>128</v>
      </c>
      <c r="C27" s="22">
        <v>71.450400000000002</v>
      </c>
      <c r="D27" s="22">
        <v>0.119514</v>
      </c>
      <c r="E27" s="22">
        <v>0.13713600000000001</v>
      </c>
      <c r="F27" s="22">
        <v>5.2720000000000002</v>
      </c>
      <c r="G27" s="22">
        <v>0.37940000000000002</v>
      </c>
      <c r="H27" s="22">
        <v>0.36149999999999999</v>
      </c>
      <c r="I27" s="22">
        <v>2.3871000000000002</v>
      </c>
      <c r="J27" s="22">
        <v>0.66379699999999997</v>
      </c>
      <c r="K27" s="22">
        <v>6.2000000000000003E-5</v>
      </c>
      <c r="L27" s="22">
        <v>0</v>
      </c>
      <c r="M27" s="22">
        <v>0</v>
      </c>
      <c r="N27" s="22">
        <v>-89.938999999999993</v>
      </c>
      <c r="O27" s="22">
        <v>90</v>
      </c>
      <c r="P27" s="22">
        <v>6.0999999999999999E-2</v>
      </c>
      <c r="Q27" s="22">
        <v>90</v>
      </c>
      <c r="R27" s="22">
        <v>90.061000000000007</v>
      </c>
      <c r="S27" s="22">
        <v>1.9997180000000001</v>
      </c>
      <c r="T27" s="22">
        <v>-0.999718</v>
      </c>
      <c r="U27" s="22">
        <v>-1</v>
      </c>
      <c r="V27" s="22">
        <v>-11103651.446767</v>
      </c>
      <c r="W27" s="22">
        <v>0.90697700000000003</v>
      </c>
      <c r="X27" s="22">
        <v>8.1049999999999994E-3</v>
      </c>
      <c r="Y27" s="22">
        <v>256751348.8073</v>
      </c>
      <c r="Z27" s="22">
        <v>-279808989023787</v>
      </c>
      <c r="AA27" s="22">
        <v>2.2694999999999999</v>
      </c>
      <c r="AB27" s="22">
        <v>0.59609999999999996</v>
      </c>
      <c r="AC27" s="22">
        <v>-0.33760000000000001</v>
      </c>
      <c r="AD27" s="22">
        <v>0.55069999999999997</v>
      </c>
      <c r="AE27" s="22">
        <v>1.0570999999999999</v>
      </c>
    </row>
    <row r="28" spans="1:31" x14ac:dyDescent="0.25">
      <c r="A28" s="22" t="s">
        <v>299</v>
      </c>
      <c r="B28" s="22">
        <v>128</v>
      </c>
      <c r="C28" s="22">
        <v>74.811700000000002</v>
      </c>
      <c r="D28" s="22">
        <v>0.130355</v>
      </c>
      <c r="E28" s="22">
        <v>0.14358799999999999</v>
      </c>
      <c r="F28" s="22">
        <v>5.3239999999999998</v>
      </c>
      <c r="G28" s="22">
        <v>0.37569999999999998</v>
      </c>
      <c r="H28" s="22">
        <v>0.38219999999999998</v>
      </c>
      <c r="I28" s="22">
        <v>2.2406000000000001</v>
      </c>
      <c r="J28" s="22">
        <v>0.75449299999999997</v>
      </c>
      <c r="K28" s="22">
        <v>-3.1599999999999998E-4</v>
      </c>
      <c r="L28" s="22">
        <v>0</v>
      </c>
      <c r="M28" s="22">
        <v>0</v>
      </c>
      <c r="N28" s="22">
        <v>90.001999999999995</v>
      </c>
      <c r="O28" s="22">
        <v>90</v>
      </c>
      <c r="P28" s="22">
        <v>2E-3</v>
      </c>
      <c r="Q28" s="22">
        <v>90</v>
      </c>
      <c r="R28" s="22">
        <v>90.001999999999995</v>
      </c>
      <c r="S28" s="22">
        <v>1.9987440000000001</v>
      </c>
      <c r="T28" s="22">
        <v>-0.99874399999999997</v>
      </c>
      <c r="U28" s="22">
        <v>-1</v>
      </c>
      <c r="V28" s="22">
        <v>56218584.060705997</v>
      </c>
      <c r="W28" s="22">
        <v>0.854437</v>
      </c>
      <c r="X28" s="22">
        <v>7.2189999999999997E-3</v>
      </c>
      <c r="Y28" s="22">
        <v>-10019165.25</v>
      </c>
      <c r="Z28" s="22">
        <v>5551998910002800</v>
      </c>
      <c r="AA28" s="22">
        <v>1.7566999999999999</v>
      </c>
      <c r="AB28" s="22">
        <v>-1.8416999999999999</v>
      </c>
      <c r="AC28" s="22">
        <v>2.8668</v>
      </c>
      <c r="AD28" s="22">
        <v>0.56910000000000005</v>
      </c>
      <c r="AE28" s="22">
        <v>1.0058</v>
      </c>
    </row>
    <row r="29" spans="1:31" x14ac:dyDescent="0.25">
      <c r="A29" s="22" t="s">
        <v>298</v>
      </c>
      <c r="B29" s="22">
        <v>128</v>
      </c>
      <c r="C29" s="22">
        <v>82.594399999999993</v>
      </c>
      <c r="D29" s="22">
        <v>0.12603700000000001</v>
      </c>
      <c r="E29" s="22">
        <v>0.158525</v>
      </c>
      <c r="F29" s="22">
        <v>5.0880000000000001</v>
      </c>
      <c r="G29" s="22">
        <v>0.3931</v>
      </c>
      <c r="H29" s="22">
        <v>0.40329999999999999</v>
      </c>
      <c r="I29" s="22">
        <v>2.0867</v>
      </c>
      <c r="J29" s="22">
        <v>0.783663</v>
      </c>
      <c r="K29" s="22">
        <v>5.3600000000000002E-4</v>
      </c>
      <c r="L29" s="22">
        <v>0</v>
      </c>
      <c r="M29" s="22">
        <v>0</v>
      </c>
      <c r="N29" s="22">
        <v>-89.995000000000005</v>
      </c>
      <c r="O29" s="22">
        <v>90</v>
      </c>
      <c r="P29" s="22">
        <v>5.0000000000000001E-3</v>
      </c>
      <c r="Q29" s="22">
        <v>90</v>
      </c>
      <c r="R29" s="22">
        <v>90.004999999999995</v>
      </c>
      <c r="S29" s="22">
        <v>1.997949</v>
      </c>
      <c r="T29" s="22">
        <v>-0.99795</v>
      </c>
      <c r="U29" s="22">
        <v>-1</v>
      </c>
      <c r="V29" s="22">
        <v>-23284362.027594998</v>
      </c>
      <c r="W29" s="22">
        <v>0.60409100000000004</v>
      </c>
      <c r="X29" s="22">
        <v>4.8960000000000002E-3</v>
      </c>
      <c r="Y29" s="22">
        <v>3480793.4501</v>
      </c>
      <c r="Z29" s="22">
        <v>-882816503140680</v>
      </c>
      <c r="AA29" s="22">
        <v>1.6283000000000001</v>
      </c>
      <c r="AB29" s="22">
        <v>-0.72650000000000003</v>
      </c>
      <c r="AC29" s="22">
        <v>0.1174</v>
      </c>
      <c r="AD29" s="22">
        <v>0.57140000000000002</v>
      </c>
      <c r="AE29" s="22">
        <v>0.96379999999999999</v>
      </c>
    </row>
    <row r="30" spans="1:31" x14ac:dyDescent="0.25">
      <c r="A30" s="22" t="s">
        <v>303</v>
      </c>
      <c r="B30" s="22">
        <v>128</v>
      </c>
      <c r="C30" s="22">
        <v>72.432299999999998</v>
      </c>
      <c r="D30" s="22">
        <v>0.11737400000000001</v>
      </c>
      <c r="E30" s="22">
        <v>0.13902100000000001</v>
      </c>
      <c r="F30" s="22">
        <v>5.7380000000000004</v>
      </c>
      <c r="G30" s="22">
        <v>0.34860000000000002</v>
      </c>
      <c r="H30" s="22">
        <v>0.39889999999999998</v>
      </c>
      <c r="I30" s="22">
        <v>2.1585999999999999</v>
      </c>
      <c r="J30" s="22">
        <v>0.70450299999999999</v>
      </c>
      <c r="K30" s="22">
        <v>-2.52E-4</v>
      </c>
      <c r="L30" s="22">
        <v>0</v>
      </c>
      <c r="M30" s="22">
        <v>0</v>
      </c>
      <c r="N30" s="22">
        <v>89.998000000000005</v>
      </c>
      <c r="O30" s="22">
        <v>90</v>
      </c>
      <c r="P30" s="22">
        <v>-2E-3</v>
      </c>
      <c r="Q30" s="22">
        <v>90</v>
      </c>
      <c r="R30" s="22">
        <v>89.998000000000005</v>
      </c>
      <c r="S30" s="22">
        <v>1.998926</v>
      </c>
      <c r="T30" s="22">
        <v>-0.99892599999999998</v>
      </c>
      <c r="U30" s="22">
        <v>-1</v>
      </c>
      <c r="V30" s="22">
        <v>23615505.190072998</v>
      </c>
      <c r="W30" s="22">
        <v>0.82404299999999997</v>
      </c>
      <c r="X30" s="22">
        <v>5.5170000000000002E-3</v>
      </c>
      <c r="Y30" s="22">
        <v>-15716129.217499999</v>
      </c>
      <c r="Z30" s="22">
        <v>1123645447369740</v>
      </c>
      <c r="AA30" s="22">
        <v>2.0148000000000001</v>
      </c>
      <c r="AB30" s="22">
        <v>-0.57099999999999995</v>
      </c>
      <c r="AC30" s="22">
        <v>-0.61150000000000004</v>
      </c>
      <c r="AD30" s="22">
        <v>0.60350000000000004</v>
      </c>
      <c r="AE30" s="22">
        <v>0.95979999999999999</v>
      </c>
    </row>
    <row r="31" spans="1:31" x14ac:dyDescent="0.25">
      <c r="A31" s="22" t="s">
        <v>307</v>
      </c>
      <c r="B31" s="22">
        <v>128</v>
      </c>
      <c r="C31" s="22">
        <v>92.719899999999996</v>
      </c>
      <c r="D31" s="22">
        <v>0.13547699999999999</v>
      </c>
      <c r="E31" s="22">
        <v>0.17795900000000001</v>
      </c>
      <c r="F31" s="22">
        <v>4.9589999999999996</v>
      </c>
      <c r="G31" s="22">
        <v>0.40329999999999999</v>
      </c>
      <c r="H31" s="22">
        <v>0.44119999999999998</v>
      </c>
      <c r="I31" s="22">
        <v>1.863</v>
      </c>
      <c r="J31" s="22">
        <v>0.80730100000000005</v>
      </c>
      <c r="K31" s="22">
        <v>-9.8799999999999995E-4</v>
      </c>
      <c r="L31" s="22">
        <v>0</v>
      </c>
      <c r="M31" s="22">
        <v>0</v>
      </c>
      <c r="N31" s="22">
        <v>-89.995999999999995</v>
      </c>
      <c r="O31" s="22">
        <v>90</v>
      </c>
      <c r="P31" s="22">
        <v>4.0000000000000001E-3</v>
      </c>
      <c r="Q31" s="22">
        <v>90</v>
      </c>
      <c r="R31" s="22">
        <v>90.004000000000005</v>
      </c>
      <c r="S31" s="22">
        <v>1.9963340000000001</v>
      </c>
      <c r="T31" s="22">
        <v>-0.99633400000000005</v>
      </c>
      <c r="U31" s="22">
        <v>-1</v>
      </c>
      <c r="V31" s="22">
        <v>-51845570.878187001</v>
      </c>
      <c r="W31" s="22">
        <v>0.72697699999999998</v>
      </c>
      <c r="X31" s="22">
        <v>3.4009999999999999E-3</v>
      </c>
      <c r="Y31" s="22">
        <v>-1024869.7544</v>
      </c>
      <c r="Z31" s="22">
        <v>-4124319466880370</v>
      </c>
      <c r="AA31" s="22">
        <v>1.5344</v>
      </c>
      <c r="AB31" s="22">
        <v>0.1061</v>
      </c>
      <c r="AC31" s="22">
        <v>0.57269999999999999</v>
      </c>
      <c r="AD31" s="22">
        <v>0.59009999999999996</v>
      </c>
      <c r="AE31" s="22">
        <v>0.88790000000000002</v>
      </c>
    </row>
    <row r="32" spans="1:31" x14ac:dyDescent="0.25">
      <c r="A32" s="22" t="s">
        <v>309</v>
      </c>
      <c r="B32" s="22">
        <v>128</v>
      </c>
      <c r="C32" s="22">
        <v>79.506900000000002</v>
      </c>
      <c r="D32" s="22">
        <v>0.116656</v>
      </c>
      <c r="E32" s="22">
        <v>0.15259900000000001</v>
      </c>
      <c r="F32" s="22">
        <v>5.6130000000000004</v>
      </c>
      <c r="G32" s="22">
        <v>0.35630000000000001</v>
      </c>
      <c r="H32" s="22">
        <v>0.42830000000000001</v>
      </c>
      <c r="I32" s="22">
        <v>1.9784999999999999</v>
      </c>
      <c r="J32" s="22">
        <v>0.73055999999999999</v>
      </c>
      <c r="K32" s="22">
        <v>-1.7899999999999999E-4</v>
      </c>
      <c r="L32" s="22">
        <v>0</v>
      </c>
      <c r="M32" s="22">
        <v>0</v>
      </c>
      <c r="N32" s="22">
        <v>89.998000000000005</v>
      </c>
      <c r="O32" s="22">
        <v>90</v>
      </c>
      <c r="P32" s="22">
        <v>-2E-3</v>
      </c>
      <c r="Q32" s="22">
        <v>90</v>
      </c>
      <c r="R32" s="22">
        <v>89.998000000000005</v>
      </c>
      <c r="S32" s="22">
        <v>1.999266</v>
      </c>
      <c r="T32" s="22">
        <v>-0.99926599999999999</v>
      </c>
      <c r="U32" s="22">
        <v>-1</v>
      </c>
      <c r="V32" s="22">
        <v>39840628.176198997</v>
      </c>
      <c r="W32" s="22">
        <v>0.91743799999999998</v>
      </c>
      <c r="X32" s="22">
        <v>1.0333E-2</v>
      </c>
      <c r="Y32" s="22">
        <v>-31316649.747200001</v>
      </c>
      <c r="Z32" s="22">
        <v>2973995671229330</v>
      </c>
      <c r="AA32" s="22">
        <v>1.8735999999999999</v>
      </c>
      <c r="AB32" s="22">
        <v>-0.89090000000000003</v>
      </c>
      <c r="AC32" s="22">
        <v>0.21659999999999999</v>
      </c>
      <c r="AD32" s="22">
        <v>0.61860000000000004</v>
      </c>
      <c r="AE32" s="22">
        <v>0.90400000000000003</v>
      </c>
    </row>
    <row r="35" spans="1:7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</row>
    <row r="36" spans="1:7" x14ac:dyDescent="0.25">
      <c r="A36" t="s">
        <v>136</v>
      </c>
      <c r="B36">
        <v>1</v>
      </c>
      <c r="C36">
        <v>0.18415500000000001</v>
      </c>
      <c r="D36">
        <v>-20</v>
      </c>
      <c r="E36">
        <v>-76.375</v>
      </c>
      <c r="F36">
        <v>-9.1742740000000005</v>
      </c>
      <c r="G36">
        <v>-35.034258999999999</v>
      </c>
    </row>
    <row r="37" spans="1:7" x14ac:dyDescent="0.25">
      <c r="A37" t="s">
        <v>122</v>
      </c>
      <c r="B37">
        <v>1</v>
      </c>
      <c r="C37">
        <v>0.25435400000000002</v>
      </c>
      <c r="D37">
        <v>-68</v>
      </c>
      <c r="E37">
        <v>-109.875</v>
      </c>
      <c r="F37">
        <v>-31.192532</v>
      </c>
      <c r="G37">
        <v>-50.401167999999998</v>
      </c>
    </row>
    <row r="38" spans="1:7" x14ac:dyDescent="0.25">
      <c r="A38" t="s">
        <v>106</v>
      </c>
      <c r="B38">
        <v>1</v>
      </c>
      <c r="C38">
        <v>0.18367800000000001</v>
      </c>
      <c r="D38">
        <v>-13</v>
      </c>
      <c r="E38">
        <v>-70.875</v>
      </c>
      <c r="F38">
        <v>-5.9632779999999999</v>
      </c>
      <c r="G38">
        <v>-32.511333999999998</v>
      </c>
    </row>
    <row r="39" spans="1:7" x14ac:dyDescent="0.25">
      <c r="A39" t="s">
        <v>161</v>
      </c>
      <c r="B39">
        <v>1</v>
      </c>
      <c r="C39">
        <v>0.22423100000000001</v>
      </c>
      <c r="D39">
        <v>-26</v>
      </c>
      <c r="E39">
        <v>-75.625</v>
      </c>
      <c r="F39">
        <v>-11.926556</v>
      </c>
      <c r="G39">
        <v>-34.690224000000001</v>
      </c>
    </row>
    <row r="40" spans="1:7" x14ac:dyDescent="0.25">
      <c r="A40" t="s">
        <v>157</v>
      </c>
      <c r="B40">
        <v>1</v>
      </c>
      <c r="C40">
        <v>0.21851300000000001</v>
      </c>
      <c r="D40">
        <v>-41</v>
      </c>
      <c r="E40">
        <v>-88.625</v>
      </c>
      <c r="F40">
        <v>-18.807262000000001</v>
      </c>
      <c r="G40">
        <v>-40.653502000000003</v>
      </c>
    </row>
    <row r="41" spans="1:7" x14ac:dyDescent="0.25">
      <c r="A41" t="s">
        <v>147</v>
      </c>
      <c r="B41">
        <v>1</v>
      </c>
      <c r="C41">
        <v>0.193713</v>
      </c>
      <c r="D41">
        <v>-15</v>
      </c>
      <c r="E41">
        <v>-69.125</v>
      </c>
      <c r="F41">
        <v>-6.880706</v>
      </c>
      <c r="G41">
        <v>-31.708584999999999</v>
      </c>
    </row>
    <row r="42" spans="1:7" x14ac:dyDescent="0.25">
      <c r="A42" t="s">
        <v>159</v>
      </c>
      <c r="B42">
        <v>1</v>
      </c>
      <c r="C42">
        <v>0.16165199999999999</v>
      </c>
      <c r="D42">
        <v>-7</v>
      </c>
      <c r="E42">
        <v>-52.875</v>
      </c>
      <c r="F42">
        <v>-3.2109960000000002</v>
      </c>
      <c r="G42">
        <v>-24.254487000000001</v>
      </c>
    </row>
    <row r="43" spans="1:7" x14ac:dyDescent="0.25">
      <c r="A43" t="s">
        <v>126</v>
      </c>
      <c r="B43">
        <v>1</v>
      </c>
      <c r="C43">
        <v>0.180566</v>
      </c>
      <c r="D43">
        <v>-37</v>
      </c>
      <c r="E43">
        <v>-91.5</v>
      </c>
      <c r="F43">
        <v>-16.972407</v>
      </c>
      <c r="G43">
        <v>-41.972304000000001</v>
      </c>
    </row>
    <row r="44" spans="1:7" x14ac:dyDescent="0.25">
      <c r="A44" t="s">
        <v>104</v>
      </c>
      <c r="B44">
        <v>1</v>
      </c>
      <c r="C44">
        <v>0.20038700000000001</v>
      </c>
      <c r="D44">
        <v>-16</v>
      </c>
      <c r="E44">
        <v>-65.625</v>
      </c>
      <c r="F44">
        <v>-7.3394190000000004</v>
      </c>
      <c r="G44">
        <v>-30.103086999999999</v>
      </c>
    </row>
    <row r="45" spans="1:7" x14ac:dyDescent="0.25">
      <c r="A45" t="s">
        <v>155</v>
      </c>
      <c r="B45">
        <v>1</v>
      </c>
      <c r="C45">
        <v>0.25068099999999999</v>
      </c>
      <c r="D45">
        <v>-65</v>
      </c>
      <c r="E45">
        <v>-110</v>
      </c>
      <c r="F45">
        <v>-29.816390999999999</v>
      </c>
      <c r="G45">
        <v>-50.458508000000002</v>
      </c>
    </row>
    <row r="46" spans="1:7" x14ac:dyDescent="0.25">
      <c r="A46" t="s">
        <v>120</v>
      </c>
      <c r="B46">
        <v>1</v>
      </c>
      <c r="C46">
        <v>0.250722</v>
      </c>
      <c r="D46">
        <v>-85</v>
      </c>
      <c r="E46">
        <v>-123.875</v>
      </c>
      <c r="F46">
        <v>-38.990665</v>
      </c>
      <c r="G46">
        <v>-56.823160000000001</v>
      </c>
    </row>
    <row r="47" spans="1:7" x14ac:dyDescent="0.25">
      <c r="A47" t="s">
        <v>112</v>
      </c>
      <c r="B47">
        <v>1</v>
      </c>
      <c r="C47">
        <v>0.24218500000000001</v>
      </c>
      <c r="D47">
        <v>-12</v>
      </c>
      <c r="E47">
        <v>-60.875</v>
      </c>
      <c r="F47">
        <v>-5.5045640000000002</v>
      </c>
      <c r="G47">
        <v>-27.924196999999999</v>
      </c>
    </row>
    <row r="48" spans="1:7" x14ac:dyDescent="0.25">
      <c r="A48" t="s">
        <v>138</v>
      </c>
      <c r="B48">
        <v>1</v>
      </c>
      <c r="C48">
        <v>0.17985699999999999</v>
      </c>
      <c r="D48">
        <v>14</v>
      </c>
      <c r="E48">
        <v>-34.625</v>
      </c>
      <c r="F48">
        <v>6.4219920000000004</v>
      </c>
      <c r="G48">
        <v>-15.882961999999999</v>
      </c>
    </row>
    <row r="49" spans="1:7" x14ac:dyDescent="0.25">
      <c r="A49" t="s">
        <v>149</v>
      </c>
      <c r="B49">
        <v>1</v>
      </c>
      <c r="C49">
        <v>0.180482</v>
      </c>
      <c r="D49">
        <v>7</v>
      </c>
      <c r="E49">
        <v>-45.625</v>
      </c>
      <c r="F49">
        <v>3.2109960000000002</v>
      </c>
      <c r="G49">
        <v>-20.928813000000002</v>
      </c>
    </row>
    <row r="50" spans="1:7" x14ac:dyDescent="0.25">
      <c r="A50" t="s">
        <v>151</v>
      </c>
      <c r="B50">
        <v>1</v>
      </c>
      <c r="C50">
        <v>0.16394300000000001</v>
      </c>
      <c r="D50">
        <v>8</v>
      </c>
      <c r="E50">
        <v>-51.125</v>
      </c>
      <c r="F50">
        <v>3.6697099999999998</v>
      </c>
      <c r="G50">
        <v>-23.451737999999999</v>
      </c>
    </row>
    <row r="51" spans="1:7" x14ac:dyDescent="0.25">
      <c r="A51" t="s">
        <v>132</v>
      </c>
      <c r="B51">
        <v>1</v>
      </c>
      <c r="C51">
        <v>0.15348500000000001</v>
      </c>
      <c r="D51">
        <v>18</v>
      </c>
      <c r="E51">
        <v>-28.625</v>
      </c>
      <c r="F51">
        <v>8.2568470000000005</v>
      </c>
      <c r="G51">
        <v>-13.13068</v>
      </c>
    </row>
    <row r="52" spans="1:7" x14ac:dyDescent="0.25">
      <c r="A52" t="s">
        <v>128</v>
      </c>
      <c r="B52">
        <v>1</v>
      </c>
      <c r="C52">
        <v>0.184535</v>
      </c>
      <c r="D52">
        <v>-3</v>
      </c>
      <c r="E52">
        <v>-58.875</v>
      </c>
      <c r="F52">
        <v>-1.3761410000000001</v>
      </c>
      <c r="G52">
        <v>-27.006768999999998</v>
      </c>
    </row>
    <row r="53" spans="1:7" x14ac:dyDescent="0.25">
      <c r="A53" t="s">
        <v>163</v>
      </c>
      <c r="B53">
        <v>1</v>
      </c>
      <c r="C53">
        <v>0.17650399999999999</v>
      </c>
      <c r="D53">
        <v>9</v>
      </c>
      <c r="E53">
        <v>-39.625</v>
      </c>
      <c r="F53">
        <v>4.1284229999999997</v>
      </c>
      <c r="G53">
        <v>-18.176531000000001</v>
      </c>
    </row>
    <row r="54" spans="1:7" x14ac:dyDescent="0.25">
      <c r="A54" t="s">
        <v>143</v>
      </c>
      <c r="B54">
        <v>1</v>
      </c>
      <c r="C54">
        <v>0.19719800000000001</v>
      </c>
      <c r="D54">
        <v>8</v>
      </c>
      <c r="E54">
        <v>-42.875</v>
      </c>
      <c r="F54">
        <v>3.6697099999999998</v>
      </c>
      <c r="G54">
        <v>-19.667349999999999</v>
      </c>
    </row>
    <row r="55" spans="1:7" x14ac:dyDescent="0.25">
      <c r="A55" t="s">
        <v>130</v>
      </c>
      <c r="B55">
        <v>1</v>
      </c>
      <c r="C55">
        <v>0.179891</v>
      </c>
      <c r="D55">
        <v>28</v>
      </c>
      <c r="E55">
        <v>-17.625</v>
      </c>
      <c r="F55">
        <v>12.843984000000001</v>
      </c>
      <c r="G55">
        <v>-8.0848289999999992</v>
      </c>
    </row>
    <row r="56" spans="1:7" x14ac:dyDescent="0.25">
      <c r="A56" t="s">
        <v>145</v>
      </c>
      <c r="B56">
        <v>1</v>
      </c>
      <c r="C56">
        <v>0.16212099999999999</v>
      </c>
      <c r="D56">
        <v>37</v>
      </c>
      <c r="E56">
        <v>-23.375</v>
      </c>
      <c r="F56">
        <v>16.972407</v>
      </c>
      <c r="G56">
        <v>-10.722433000000001</v>
      </c>
    </row>
    <row r="57" spans="1:7" x14ac:dyDescent="0.25">
      <c r="A57" t="s">
        <v>142</v>
      </c>
      <c r="B57">
        <v>1</v>
      </c>
      <c r="C57">
        <v>0.16389100000000001</v>
      </c>
      <c r="D57">
        <v>14</v>
      </c>
      <c r="E57">
        <v>-59.625</v>
      </c>
      <c r="F57">
        <v>6.4219920000000004</v>
      </c>
      <c r="G57">
        <v>-27.350805000000001</v>
      </c>
    </row>
    <row r="58" spans="1:7" x14ac:dyDescent="0.25">
      <c r="A58" t="s">
        <v>116</v>
      </c>
      <c r="B58">
        <v>1</v>
      </c>
      <c r="C58">
        <v>0.207092</v>
      </c>
      <c r="D58">
        <v>-32</v>
      </c>
      <c r="E58">
        <v>-79.375</v>
      </c>
      <c r="F58">
        <v>-14.678839</v>
      </c>
      <c r="G58">
        <v>-36.410400000000003</v>
      </c>
    </row>
    <row r="59" spans="1:7" x14ac:dyDescent="0.25">
      <c r="A59" t="s">
        <v>140</v>
      </c>
      <c r="B59">
        <v>1</v>
      </c>
      <c r="C59">
        <v>0.20987500000000001</v>
      </c>
      <c r="D59">
        <v>-63</v>
      </c>
      <c r="E59">
        <v>-112.5</v>
      </c>
      <c r="F59">
        <v>-28.898962999999998</v>
      </c>
      <c r="G59">
        <v>-51.605291999999999</v>
      </c>
    </row>
    <row r="60" spans="1:7" x14ac:dyDescent="0.25">
      <c r="A60" t="s">
        <v>164</v>
      </c>
      <c r="B60">
        <v>1</v>
      </c>
      <c r="C60">
        <v>0.17149900000000001</v>
      </c>
      <c r="D60">
        <v>-2</v>
      </c>
      <c r="E60">
        <v>-51.625</v>
      </c>
      <c r="F60">
        <v>-0.91742699999999999</v>
      </c>
      <c r="G60">
        <v>-23.681094999999999</v>
      </c>
    </row>
    <row r="61" spans="1:7" x14ac:dyDescent="0.25">
      <c r="A61" t="s">
        <v>118</v>
      </c>
      <c r="B61">
        <v>1</v>
      </c>
      <c r="C61">
        <v>0.17045399999999999</v>
      </c>
      <c r="D61">
        <v>14</v>
      </c>
      <c r="E61">
        <v>-42.125</v>
      </c>
      <c r="F61">
        <v>6.4219920000000004</v>
      </c>
      <c r="G61">
        <v>-19.323315000000001</v>
      </c>
    </row>
    <row r="62" spans="1:7" x14ac:dyDescent="0.25">
      <c r="A62" t="s">
        <v>166</v>
      </c>
      <c r="B62">
        <v>1</v>
      </c>
      <c r="C62">
        <v>0.170097</v>
      </c>
      <c r="D62">
        <v>-31</v>
      </c>
      <c r="E62">
        <v>-74.125</v>
      </c>
      <c r="F62">
        <v>-14.220124999999999</v>
      </c>
      <c r="G62">
        <v>-34.002153</v>
      </c>
    </row>
    <row r="63" spans="1:7" x14ac:dyDescent="0.25">
      <c r="A63" t="s">
        <v>134</v>
      </c>
      <c r="B63">
        <v>1</v>
      </c>
      <c r="C63">
        <v>0.170681</v>
      </c>
      <c r="D63">
        <v>31</v>
      </c>
      <c r="E63">
        <v>-32.125</v>
      </c>
      <c r="F63">
        <v>14.220124999999999</v>
      </c>
      <c r="G63">
        <v>-14.736178000000001</v>
      </c>
    </row>
    <row r="64" spans="1:7" x14ac:dyDescent="0.25">
      <c r="A64" t="s">
        <v>108</v>
      </c>
      <c r="B64">
        <v>1</v>
      </c>
      <c r="C64">
        <v>0.15240000000000001</v>
      </c>
      <c r="D64">
        <v>16</v>
      </c>
      <c r="E64">
        <v>-27.25</v>
      </c>
      <c r="F64">
        <v>7.3394190000000004</v>
      </c>
      <c r="G64">
        <v>-12.499948</v>
      </c>
    </row>
    <row r="65" spans="1:7" x14ac:dyDescent="0.25">
      <c r="A65" t="s">
        <v>153</v>
      </c>
      <c r="B65">
        <v>1</v>
      </c>
      <c r="C65">
        <v>0.196156</v>
      </c>
      <c r="D65">
        <v>9</v>
      </c>
      <c r="E65">
        <v>-39.625</v>
      </c>
      <c r="F65">
        <v>4.1284229999999997</v>
      </c>
      <c r="G65">
        <v>-18.176531000000001</v>
      </c>
    </row>
    <row r="66" spans="1:7" x14ac:dyDescent="0.25">
      <c r="A66" t="s">
        <v>110</v>
      </c>
      <c r="B66">
        <v>1</v>
      </c>
      <c r="C66">
        <v>0.24784700000000001</v>
      </c>
      <c r="D66">
        <v>-49</v>
      </c>
      <c r="E66">
        <v>-94.625</v>
      </c>
      <c r="F66">
        <v>-22.476972</v>
      </c>
      <c r="G66">
        <v>-43.405783999999997</v>
      </c>
    </row>
    <row r="67" spans="1:7" x14ac:dyDescent="0.25">
      <c r="A67" t="s">
        <v>114</v>
      </c>
      <c r="B67">
        <v>1</v>
      </c>
      <c r="C67">
        <v>0.17144699999999999</v>
      </c>
      <c r="D67">
        <v>8</v>
      </c>
      <c r="E67">
        <v>-52.375</v>
      </c>
      <c r="F67">
        <v>3.6697099999999998</v>
      </c>
      <c r="G67">
        <v>-24.025130000000001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638</vt:i4>
      </vt:variant>
    </vt:vector>
  </HeadingPairs>
  <TitlesOfParts>
    <vt:vector size="654" baseType="lpstr">
      <vt:lpstr>euler_threshold_data</vt:lpstr>
      <vt:lpstr>mil3D_threshold_data</vt:lpstr>
      <vt:lpstr>comp_par_threshold</vt:lpstr>
      <vt:lpstr>Rapport_comp_IRM_Threshold</vt:lpstr>
      <vt:lpstr>data_CR_256x256</vt:lpstr>
      <vt:lpstr>Rapport_comp_IRM_CR_256</vt:lpstr>
      <vt:lpstr>data_CR_BIN_128x128 New</vt:lpstr>
      <vt:lpstr>Rapport_comp_IRM_BIN_128 New</vt:lpstr>
      <vt:lpstr>data_CR_EROD_128x128 New</vt:lpstr>
      <vt:lpstr>Rapport_comp_IRM_EROD_128new</vt:lpstr>
      <vt:lpstr>data_SEG_CR_128x128 New </vt:lpstr>
      <vt:lpstr>Rapport_comp_IRM_SEG_CR_128 New</vt:lpstr>
      <vt:lpstr>etude IRM</vt:lpstr>
      <vt:lpstr>IRM S1-Seg CR_publi-ICIP</vt:lpstr>
      <vt:lpstr>Data IRM Synthese SR</vt:lpstr>
      <vt:lpstr>IRM-SEGCR_meme_result_PubliICIP</vt:lpstr>
      <vt:lpstr>data_CR_256x256!euler</vt:lpstr>
      <vt:lpstr>'etude IRM'!euler</vt:lpstr>
      <vt:lpstr>euler_threshold_data!euler</vt:lpstr>
      <vt:lpstr>'data_CR_BIN_128x128 New'!euler_1</vt:lpstr>
      <vt:lpstr>'data_CR_EROD_128x128 New'!euler_1</vt:lpstr>
      <vt:lpstr>'data_SEG_CR_128x128 New '!euler_1</vt:lpstr>
      <vt:lpstr>'data_SEG_CR_128x128 New '!euler_2</vt:lpstr>
      <vt:lpstr>'etude IRM'!euler_irm_src</vt:lpstr>
      <vt:lpstr>'IRM S1-Seg CR_publi-ICIP'!euler_s2</vt:lpstr>
      <vt:lpstr>'Data IRM Synthese SR'!eulerS3</vt:lpstr>
      <vt:lpstr>comp_par_threshold!fileout</vt:lpstr>
      <vt:lpstr>mil3D_threshold_data!fileout</vt:lpstr>
      <vt:lpstr>data_CR_256x256!mil3D</vt:lpstr>
      <vt:lpstr>'data_CR_BIN_128x128 New'!mil3D_plus</vt:lpstr>
      <vt:lpstr>'data_CR_EROD_128x128 New'!mil3D_plus</vt:lpstr>
      <vt:lpstr>'etude IRM'!mil3D_plus</vt:lpstr>
      <vt:lpstr>'data_SEG_CR_128x128 New '!mil3D_plus_1</vt:lpstr>
      <vt:lpstr>'etude IRM'!mil3D_plus_irm_src</vt:lpstr>
      <vt:lpstr>'Data IRM Synthese SR'!mil3D_S3</vt:lpstr>
      <vt:lpstr>'etude IRM'!SprkR10C35</vt:lpstr>
      <vt:lpstr>'IRM S1-Seg CR_publi-ICIP'!SprkR10C35</vt:lpstr>
      <vt:lpstr>'IRM-SEGCR_meme_result_PubliICIP'!SprkR10C35</vt:lpstr>
      <vt:lpstr>'etude IRM'!SprkR10C38</vt:lpstr>
      <vt:lpstr>'IRM S1-Seg CR_publi-ICIP'!SprkR10C38</vt:lpstr>
      <vt:lpstr>'IRM-SEGCR_meme_result_PubliICIP'!SprkR10C38</vt:lpstr>
      <vt:lpstr>'IRM S1-Seg CR_publi-ICIP'!SprkR10C43</vt:lpstr>
      <vt:lpstr>'IRM S1-Seg CR_publi-ICIP'!SprkR10C46</vt:lpstr>
      <vt:lpstr>'etude IRM'!SprkR11C41</vt:lpstr>
      <vt:lpstr>'etude IRM'!SprkR11C42</vt:lpstr>
      <vt:lpstr>'IRM S1-Seg CR_publi-ICIP'!SprkR11C42</vt:lpstr>
      <vt:lpstr>'IRM-SEGCR_meme_result_PubliICIP'!SprkR11C42</vt:lpstr>
      <vt:lpstr>'IRM S1-Seg CR_publi-ICIP'!SprkR11C50</vt:lpstr>
      <vt:lpstr>'etude IRM'!SprkR12C35</vt:lpstr>
      <vt:lpstr>'IRM S1-Seg CR_publi-ICIP'!SprkR12C35</vt:lpstr>
      <vt:lpstr>'IRM-SEGCR_meme_result_PubliICIP'!SprkR12C35</vt:lpstr>
      <vt:lpstr>'etude IRM'!SprkR12C38</vt:lpstr>
      <vt:lpstr>'IRM S1-Seg CR_publi-ICIP'!SprkR12C38</vt:lpstr>
      <vt:lpstr>'IRM-SEGCR_meme_result_PubliICIP'!SprkR12C38</vt:lpstr>
      <vt:lpstr>'etude IRM'!SprkR12C41</vt:lpstr>
      <vt:lpstr>'etude IRM'!SprkR12C42</vt:lpstr>
      <vt:lpstr>'IRM S1-Seg CR_publi-ICIP'!SprkR12C42</vt:lpstr>
      <vt:lpstr>'IRM-SEGCR_meme_result_PubliICIP'!SprkR12C42</vt:lpstr>
      <vt:lpstr>'IRM S1-Seg CR_publi-ICIP'!SprkR12C43</vt:lpstr>
      <vt:lpstr>'etude IRM'!SprkR13C35</vt:lpstr>
      <vt:lpstr>'IRM S1-Seg CR_publi-ICIP'!SprkR13C35</vt:lpstr>
      <vt:lpstr>'IRM-SEGCR_meme_result_PubliICIP'!SprkR13C35</vt:lpstr>
      <vt:lpstr>'etude IRM'!SprkR13C38</vt:lpstr>
      <vt:lpstr>'IRM S1-Seg CR_publi-ICIP'!SprkR13C38</vt:lpstr>
      <vt:lpstr>'IRM-SEGCR_meme_result_PubliICIP'!SprkR13C38</vt:lpstr>
      <vt:lpstr>'etude IRM'!SprkR13C41</vt:lpstr>
      <vt:lpstr>'etude IRM'!SprkR13C42</vt:lpstr>
      <vt:lpstr>'IRM S1-Seg CR_publi-ICIP'!SprkR13C42</vt:lpstr>
      <vt:lpstr>'IRM-SEGCR_meme_result_PubliICIP'!SprkR13C42</vt:lpstr>
      <vt:lpstr>'IRM S1-Seg CR_publi-ICIP'!SprkR13C43</vt:lpstr>
      <vt:lpstr>'IRM S1-Seg CR_publi-ICIP'!SprkR13C46</vt:lpstr>
      <vt:lpstr>'etude IRM'!SprkR15C35</vt:lpstr>
      <vt:lpstr>'IRM S1-Seg CR_publi-ICIP'!SprkR15C35</vt:lpstr>
      <vt:lpstr>'IRM-SEGCR_meme_result_PubliICIP'!SprkR15C35</vt:lpstr>
      <vt:lpstr>'etude IRM'!SprkR15C38</vt:lpstr>
      <vt:lpstr>'IRM S1-Seg CR_publi-ICIP'!SprkR15C38</vt:lpstr>
      <vt:lpstr>'IRM-SEGCR_meme_result_PubliICIP'!SprkR15C38</vt:lpstr>
      <vt:lpstr>'etude IRM'!SprkR15C41</vt:lpstr>
      <vt:lpstr>'etude IRM'!SprkR15C42</vt:lpstr>
      <vt:lpstr>'IRM S1-Seg CR_publi-ICIP'!SprkR15C42</vt:lpstr>
      <vt:lpstr>'IRM-SEGCR_meme_result_PubliICIP'!SprkR15C42</vt:lpstr>
      <vt:lpstr>'IRM S1-Seg CR_publi-ICIP'!SprkR15C43</vt:lpstr>
      <vt:lpstr>'IRM S1-Seg CR_publi-ICIP'!SprkR15C50</vt:lpstr>
      <vt:lpstr>'etude IRM'!SprkR16C35</vt:lpstr>
      <vt:lpstr>'IRM S1-Seg CR_publi-ICIP'!SprkR16C35</vt:lpstr>
      <vt:lpstr>'IRM-SEGCR_meme_result_PubliICIP'!SprkR16C35</vt:lpstr>
      <vt:lpstr>'etude IRM'!SprkR16C38</vt:lpstr>
      <vt:lpstr>'IRM S1-Seg CR_publi-ICIP'!SprkR16C38</vt:lpstr>
      <vt:lpstr>'IRM-SEGCR_meme_result_PubliICIP'!SprkR16C38</vt:lpstr>
      <vt:lpstr>'etude IRM'!SprkR16C41</vt:lpstr>
      <vt:lpstr>'etude IRM'!SprkR16C42</vt:lpstr>
      <vt:lpstr>'IRM S1-Seg CR_publi-ICIP'!SprkR16C42</vt:lpstr>
      <vt:lpstr>'IRM-SEGCR_meme_result_PubliICIP'!SprkR16C42</vt:lpstr>
      <vt:lpstr>'IRM S1-Seg CR_publi-ICIP'!SprkR16C43</vt:lpstr>
      <vt:lpstr>'IRM S1-Seg CR_publi-ICIP'!SprkR16C46</vt:lpstr>
      <vt:lpstr>'etude IRM'!SprkR17C41</vt:lpstr>
      <vt:lpstr>'etude IRM'!SprkR17C42</vt:lpstr>
      <vt:lpstr>'IRM S1-Seg CR_publi-ICIP'!SprkR17C42</vt:lpstr>
      <vt:lpstr>'IRM-SEGCR_meme_result_PubliICIP'!SprkR17C42</vt:lpstr>
      <vt:lpstr>'etude IRM'!SprkR18C35</vt:lpstr>
      <vt:lpstr>'IRM S1-Seg CR_publi-ICIP'!SprkR18C35</vt:lpstr>
      <vt:lpstr>'etude IRM'!SprkR18C38</vt:lpstr>
      <vt:lpstr>'IRM S1-Seg CR_publi-ICIP'!SprkR18C38</vt:lpstr>
      <vt:lpstr>'Rapport_comp_IRM_BIN_128 New'!SprkR19C12</vt:lpstr>
      <vt:lpstr>Rapport_comp_IRM_CR_256!SprkR19C12</vt:lpstr>
      <vt:lpstr>Rapport_comp_IRM_EROD_128new!SprkR19C12</vt:lpstr>
      <vt:lpstr>'Rapport_comp_IRM_SEG_CR_128 New'!SprkR19C12</vt:lpstr>
      <vt:lpstr>'etude IRM'!SprkR19C35</vt:lpstr>
      <vt:lpstr>'IRM S1-Seg CR_publi-ICIP'!SprkR19C35</vt:lpstr>
      <vt:lpstr>'IRM-SEGCR_meme_result_PubliICIP'!SprkR19C35</vt:lpstr>
      <vt:lpstr>'etude IRM'!SprkR19C38</vt:lpstr>
      <vt:lpstr>'IRM S1-Seg CR_publi-ICIP'!SprkR19C38</vt:lpstr>
      <vt:lpstr>'IRM-SEGCR_meme_result_PubliICIP'!SprkR19C38</vt:lpstr>
      <vt:lpstr>'etude IRM'!SprkR19C41</vt:lpstr>
      <vt:lpstr>'etude IRM'!SprkR19C42</vt:lpstr>
      <vt:lpstr>'IRM S1-Seg CR_publi-ICIP'!SprkR19C42</vt:lpstr>
      <vt:lpstr>'IRM-SEGCR_meme_result_PubliICIP'!SprkR19C42</vt:lpstr>
      <vt:lpstr>'IRM S1-Seg CR_publi-ICIP'!SprkR19C43</vt:lpstr>
      <vt:lpstr>'IRM S1-Seg CR_publi-ICIP'!SprkR20C35</vt:lpstr>
      <vt:lpstr>'IRM-SEGCR_meme_result_PubliICIP'!SprkR20C35</vt:lpstr>
      <vt:lpstr>'IRM S1-Seg CR_publi-ICIP'!SprkR20C38</vt:lpstr>
      <vt:lpstr>'IRM-SEGCR_meme_result_PubliICIP'!SprkR20C38</vt:lpstr>
      <vt:lpstr>'etude IRM'!SprkR20C41</vt:lpstr>
      <vt:lpstr>'etude IRM'!SprkR20C42</vt:lpstr>
      <vt:lpstr>'IRM S1-Seg CR_publi-ICIP'!SprkR20C42</vt:lpstr>
      <vt:lpstr>'IRM-SEGCR_meme_result_PubliICIP'!SprkR20C42</vt:lpstr>
      <vt:lpstr>'IRM S1-Seg CR_publi-ICIP'!SprkR20C43</vt:lpstr>
      <vt:lpstr>'IRM S1-Seg CR_publi-ICIP'!SprkR20C46</vt:lpstr>
      <vt:lpstr>'IRM S1-Seg CR_publi-ICIP'!SprkR20C50</vt:lpstr>
      <vt:lpstr>'Rapport_comp_IRM_BIN_128 New'!SprkR21C12</vt:lpstr>
      <vt:lpstr>Rapport_comp_IRM_CR_256!SprkR21C12</vt:lpstr>
      <vt:lpstr>Rapport_comp_IRM_EROD_128new!SprkR21C12</vt:lpstr>
      <vt:lpstr>'Rapport_comp_IRM_SEG_CR_128 New'!SprkR21C12</vt:lpstr>
      <vt:lpstr>'etude IRM'!SprkR21C35</vt:lpstr>
      <vt:lpstr>'IRM S1-Seg CR_publi-ICIP'!SprkR21C35</vt:lpstr>
      <vt:lpstr>'etude IRM'!SprkR21C38</vt:lpstr>
      <vt:lpstr>'IRM S1-Seg CR_publi-ICIP'!SprkR21C38</vt:lpstr>
      <vt:lpstr>'etude IRM'!SprkR21C41</vt:lpstr>
      <vt:lpstr>'etude IRM'!SprkR21C42</vt:lpstr>
      <vt:lpstr>'IRM S1-Seg CR_publi-ICIP'!SprkR21C42</vt:lpstr>
      <vt:lpstr>'IRM-SEGCR_meme_result_PubliICIP'!SprkR21C42</vt:lpstr>
      <vt:lpstr>'etude IRM'!SprkR22C35</vt:lpstr>
      <vt:lpstr>'IRM S1-Seg CR_publi-ICIP'!SprkR22C35</vt:lpstr>
      <vt:lpstr>'IRM-SEGCR_meme_result_PubliICIP'!SprkR22C35</vt:lpstr>
      <vt:lpstr>'etude IRM'!SprkR22C38</vt:lpstr>
      <vt:lpstr>'IRM S1-Seg CR_publi-ICIP'!SprkR22C38</vt:lpstr>
      <vt:lpstr>'IRM-SEGCR_meme_result_PubliICIP'!SprkR22C38</vt:lpstr>
      <vt:lpstr>'IRM S1-Seg CR_publi-ICIP'!SprkR22C42</vt:lpstr>
      <vt:lpstr>'IRM S1-Seg CR_publi-ICIP'!SprkR22C43</vt:lpstr>
      <vt:lpstr>'IRM S1-Seg CR_publi-ICIP'!SprkR23C35</vt:lpstr>
      <vt:lpstr>'IRM-SEGCR_meme_result_PubliICIP'!SprkR23C35</vt:lpstr>
      <vt:lpstr>'IRM S1-Seg CR_publi-ICIP'!SprkR23C38</vt:lpstr>
      <vt:lpstr>'IRM-SEGCR_meme_result_PubliICIP'!SprkR23C38</vt:lpstr>
      <vt:lpstr>'etude IRM'!SprkR23C41</vt:lpstr>
      <vt:lpstr>'etude IRM'!SprkR23C42</vt:lpstr>
      <vt:lpstr>'IRM S1-Seg CR_publi-ICIP'!SprkR23C42</vt:lpstr>
      <vt:lpstr>'IRM-SEGCR_meme_result_PubliICIP'!SprkR23C42</vt:lpstr>
      <vt:lpstr>'IRM S1-Seg CR_publi-ICIP'!SprkR23C43</vt:lpstr>
      <vt:lpstr>'IRM S1-Seg CR_publi-ICIP'!SprkR23C46</vt:lpstr>
      <vt:lpstr>'etude IRM'!SprkR24C41</vt:lpstr>
      <vt:lpstr>'etude IRM'!SprkR24C42</vt:lpstr>
      <vt:lpstr>'IRM S1-Seg CR_publi-ICIP'!SprkR24C42</vt:lpstr>
      <vt:lpstr>'IRM-SEGCR_meme_result_PubliICIP'!SprkR24C42</vt:lpstr>
      <vt:lpstr>'IRM S1-Seg CR_publi-ICIP'!SprkR24C50</vt:lpstr>
      <vt:lpstr>'Rapport_comp_IRM_BIN_128 New'!SprkR25C12</vt:lpstr>
      <vt:lpstr>Rapport_comp_IRM_CR_256!SprkR25C12</vt:lpstr>
      <vt:lpstr>Rapport_comp_IRM_EROD_128new!SprkR25C12</vt:lpstr>
      <vt:lpstr>'Rapport_comp_IRM_SEG_CR_128 New'!SprkR25C12</vt:lpstr>
      <vt:lpstr>Rapport_comp_IRM_Threshold!SprkR25C12</vt:lpstr>
      <vt:lpstr>'Rapport_comp_IRM_BIN_128 New'!SprkR25C15</vt:lpstr>
      <vt:lpstr>Rapport_comp_IRM_CR_256!SprkR25C15</vt:lpstr>
      <vt:lpstr>Rapport_comp_IRM_EROD_128new!SprkR25C15</vt:lpstr>
      <vt:lpstr>'Rapport_comp_IRM_SEG_CR_128 New'!SprkR25C15</vt:lpstr>
      <vt:lpstr>Rapport_comp_IRM_Threshold!SprkR25C15</vt:lpstr>
      <vt:lpstr>'Rapport_comp_IRM_BIN_128 New'!SprkR25C16</vt:lpstr>
      <vt:lpstr>Rapport_comp_IRM_CR_256!SprkR25C16</vt:lpstr>
      <vt:lpstr>Rapport_comp_IRM_EROD_128new!SprkR25C16</vt:lpstr>
      <vt:lpstr>'Rapport_comp_IRM_SEG_CR_128 New'!SprkR25C16</vt:lpstr>
      <vt:lpstr>Rapport_comp_IRM_Threshold!SprkR25C16</vt:lpstr>
      <vt:lpstr>'Rapport_comp_IRM_BIN_128 New'!SprkR25C21</vt:lpstr>
      <vt:lpstr>Rapport_comp_IRM_CR_256!SprkR25C21</vt:lpstr>
      <vt:lpstr>Rapport_comp_IRM_EROD_128new!SprkR25C21</vt:lpstr>
      <vt:lpstr>'Rapport_comp_IRM_SEG_CR_128 New'!SprkR25C21</vt:lpstr>
      <vt:lpstr>Rapport_comp_IRM_Threshold!SprkR25C21</vt:lpstr>
      <vt:lpstr>'Rapport_comp_IRM_BIN_128 New'!SprkR25C25</vt:lpstr>
      <vt:lpstr>Rapport_comp_IRM_CR_256!SprkR25C25</vt:lpstr>
      <vt:lpstr>Rapport_comp_IRM_EROD_128new!SprkR25C25</vt:lpstr>
      <vt:lpstr>'Rapport_comp_IRM_SEG_CR_128 New'!SprkR25C25</vt:lpstr>
      <vt:lpstr>Rapport_comp_IRM_Threshold!SprkR25C25</vt:lpstr>
      <vt:lpstr>'etude IRM'!SprkR25C41</vt:lpstr>
      <vt:lpstr>'etude IRM'!SprkR25C42</vt:lpstr>
      <vt:lpstr>'IRM S1-Seg CR_publi-ICIP'!SprkR25C42</vt:lpstr>
      <vt:lpstr>'IRM-SEGCR_meme_result_PubliICIP'!SprkR25C42</vt:lpstr>
      <vt:lpstr>'Rapport_comp_IRM_BIN_128 New'!SprkR26C12</vt:lpstr>
      <vt:lpstr>Rapport_comp_IRM_CR_256!SprkR26C12</vt:lpstr>
      <vt:lpstr>Rapport_comp_IRM_EROD_128new!SprkR26C12</vt:lpstr>
      <vt:lpstr>'Rapport_comp_IRM_SEG_CR_128 New'!SprkR26C12</vt:lpstr>
      <vt:lpstr>Rapport_comp_IRM_Threshold!SprkR26C12</vt:lpstr>
      <vt:lpstr>'Rapport_comp_IRM_BIN_128 New'!SprkR26C16</vt:lpstr>
      <vt:lpstr>Rapport_comp_IRM_CR_256!SprkR26C16</vt:lpstr>
      <vt:lpstr>Rapport_comp_IRM_EROD_128new!SprkR26C16</vt:lpstr>
      <vt:lpstr>'Rapport_comp_IRM_SEG_CR_128 New'!SprkR26C16</vt:lpstr>
      <vt:lpstr>Rapport_comp_IRM_Threshold!SprkR26C16</vt:lpstr>
      <vt:lpstr>'Rapport_comp_IRM_BIN_128 New'!SprkR26C21</vt:lpstr>
      <vt:lpstr>Rapport_comp_IRM_CR_256!SprkR26C21</vt:lpstr>
      <vt:lpstr>Rapport_comp_IRM_EROD_128new!SprkR26C21</vt:lpstr>
      <vt:lpstr>'Rapport_comp_IRM_SEG_CR_128 New'!SprkR26C21</vt:lpstr>
      <vt:lpstr>Rapport_comp_IRM_Threshold!SprkR26C21</vt:lpstr>
      <vt:lpstr>'Rapport_comp_IRM_BIN_128 New'!SprkR26C25</vt:lpstr>
      <vt:lpstr>Rapport_comp_IRM_CR_256!SprkR26C25</vt:lpstr>
      <vt:lpstr>Rapport_comp_IRM_EROD_128new!SprkR26C25</vt:lpstr>
      <vt:lpstr>'Rapport_comp_IRM_SEG_CR_128 New'!SprkR26C25</vt:lpstr>
      <vt:lpstr>Rapport_comp_IRM_Threshold!SprkR26C25</vt:lpstr>
      <vt:lpstr>'IRM S1-Seg CR_publi-ICIP'!SprkR26C42</vt:lpstr>
      <vt:lpstr>'Rapport_comp_IRM_BIN_128 New'!SprkR27C12</vt:lpstr>
      <vt:lpstr>Rapport_comp_IRM_CR_256!SprkR27C12</vt:lpstr>
      <vt:lpstr>Rapport_comp_IRM_EROD_128new!SprkR27C12</vt:lpstr>
      <vt:lpstr>'Rapport_comp_IRM_SEG_CR_128 New'!SprkR27C12</vt:lpstr>
      <vt:lpstr>'etude IRM'!SprkR27C41</vt:lpstr>
      <vt:lpstr>'etude IRM'!SprkR27C42</vt:lpstr>
      <vt:lpstr>'IRM S1-Seg CR_publi-ICIP'!SprkR27C42</vt:lpstr>
      <vt:lpstr>'IRM-SEGCR_meme_result_PubliICIP'!SprkR27C42</vt:lpstr>
      <vt:lpstr>'Rapport_comp_IRM_BIN_128 New'!SprkR28C12</vt:lpstr>
      <vt:lpstr>Rapport_comp_IRM_CR_256!SprkR28C12</vt:lpstr>
      <vt:lpstr>Rapport_comp_IRM_EROD_128new!SprkR28C12</vt:lpstr>
      <vt:lpstr>'Rapport_comp_IRM_SEG_CR_128 New'!SprkR28C12</vt:lpstr>
      <vt:lpstr>'etude IRM'!SprkR28C41</vt:lpstr>
      <vt:lpstr>'etude IRM'!SprkR28C42</vt:lpstr>
      <vt:lpstr>'IRM S1-Seg CR_publi-ICIP'!SprkR28C42</vt:lpstr>
      <vt:lpstr>'IRM-SEGCR_meme_result_PubliICIP'!SprkR28C42</vt:lpstr>
      <vt:lpstr>'Rapport_comp_IRM_BIN_128 New'!SprkR29C12</vt:lpstr>
      <vt:lpstr>Rapport_comp_IRM_CR_256!SprkR29C12</vt:lpstr>
      <vt:lpstr>Rapport_comp_IRM_EROD_128new!SprkR29C12</vt:lpstr>
      <vt:lpstr>'Rapport_comp_IRM_SEG_CR_128 New'!SprkR29C12</vt:lpstr>
      <vt:lpstr>Rapport_comp_IRM_Threshold!SprkR29C12</vt:lpstr>
      <vt:lpstr>'Rapport_comp_IRM_BIN_128 New'!SprkR29C16</vt:lpstr>
      <vt:lpstr>Rapport_comp_IRM_CR_256!SprkR29C16</vt:lpstr>
      <vt:lpstr>Rapport_comp_IRM_EROD_128new!SprkR29C16</vt:lpstr>
      <vt:lpstr>'Rapport_comp_IRM_SEG_CR_128 New'!SprkR29C16</vt:lpstr>
      <vt:lpstr>Rapport_comp_IRM_Threshold!SprkR29C16</vt:lpstr>
      <vt:lpstr>'Rapport_comp_IRM_BIN_128 New'!SprkR29C4</vt:lpstr>
      <vt:lpstr>Rapport_comp_IRM_CR_256!SprkR29C4</vt:lpstr>
      <vt:lpstr>Rapport_comp_IRM_EROD_128new!SprkR29C4</vt:lpstr>
      <vt:lpstr>'Rapport_comp_IRM_SEG_CR_128 New'!SprkR29C4</vt:lpstr>
      <vt:lpstr>Rapport_comp_IRM_Threshold!SprkR29C4</vt:lpstr>
      <vt:lpstr>'etude IRM'!SprkR29C41</vt:lpstr>
      <vt:lpstr>'etude IRM'!SprkR29C42</vt:lpstr>
      <vt:lpstr>'IRM S1-Seg CR_publi-ICIP'!SprkR29C42</vt:lpstr>
      <vt:lpstr>'IRM-SEGCR_meme_result_PubliICIP'!SprkR29C42</vt:lpstr>
      <vt:lpstr>'Rapport_comp_IRM_BIN_128 New'!SprkR30C12</vt:lpstr>
      <vt:lpstr>Rapport_comp_IRM_CR_256!SprkR30C12</vt:lpstr>
      <vt:lpstr>Rapport_comp_IRM_EROD_128new!SprkR30C12</vt:lpstr>
      <vt:lpstr>'Rapport_comp_IRM_SEG_CR_128 New'!SprkR30C12</vt:lpstr>
      <vt:lpstr>Rapport_comp_IRM_Threshold!SprkR30C12</vt:lpstr>
      <vt:lpstr>'Rapport_comp_IRM_BIN_128 New'!SprkR30C16</vt:lpstr>
      <vt:lpstr>Rapport_comp_IRM_CR_256!SprkR30C16</vt:lpstr>
      <vt:lpstr>Rapport_comp_IRM_EROD_128new!SprkR30C16</vt:lpstr>
      <vt:lpstr>'Rapport_comp_IRM_SEG_CR_128 New'!SprkR30C16</vt:lpstr>
      <vt:lpstr>Rapport_comp_IRM_Threshold!SprkR30C16</vt:lpstr>
      <vt:lpstr>'Rapport_comp_IRM_BIN_128 New'!SprkR30C21</vt:lpstr>
      <vt:lpstr>Rapport_comp_IRM_CR_256!SprkR30C21</vt:lpstr>
      <vt:lpstr>Rapport_comp_IRM_EROD_128new!SprkR30C21</vt:lpstr>
      <vt:lpstr>'Rapport_comp_IRM_SEG_CR_128 New'!SprkR30C21</vt:lpstr>
      <vt:lpstr>Rapport_comp_IRM_Threshold!SprkR30C21</vt:lpstr>
      <vt:lpstr>'Rapport_comp_IRM_BIN_128 New'!SprkR30C25</vt:lpstr>
      <vt:lpstr>Rapport_comp_IRM_CR_256!SprkR30C25</vt:lpstr>
      <vt:lpstr>Rapport_comp_IRM_EROD_128new!SprkR30C25</vt:lpstr>
      <vt:lpstr>'Rapport_comp_IRM_SEG_CR_128 New'!SprkR30C25</vt:lpstr>
      <vt:lpstr>Rapport_comp_IRM_Threshold!SprkR30C25</vt:lpstr>
      <vt:lpstr>'Rapport_comp_IRM_BIN_128 New'!SprkR30C4</vt:lpstr>
      <vt:lpstr>Rapport_comp_IRM_CR_256!SprkR30C4</vt:lpstr>
      <vt:lpstr>Rapport_comp_IRM_EROD_128new!SprkR30C4</vt:lpstr>
      <vt:lpstr>'Rapport_comp_IRM_SEG_CR_128 New'!SprkR30C4</vt:lpstr>
      <vt:lpstr>Rapport_comp_IRM_Threshold!SprkR30C4</vt:lpstr>
      <vt:lpstr>'IRM S1-Seg CR_publi-ICIP'!SprkR30C42</vt:lpstr>
      <vt:lpstr>'IRM-SEGCR_meme_result_PubliICIP'!SprkR30C42</vt:lpstr>
      <vt:lpstr>'Rapport_comp_IRM_BIN_128 New'!SprkR30C5</vt:lpstr>
      <vt:lpstr>Rapport_comp_IRM_CR_256!SprkR30C5</vt:lpstr>
      <vt:lpstr>Rapport_comp_IRM_EROD_128new!SprkR30C5</vt:lpstr>
      <vt:lpstr>'Rapport_comp_IRM_SEG_CR_128 New'!SprkR30C5</vt:lpstr>
      <vt:lpstr>Rapport_comp_IRM_Threshold!SprkR30C5</vt:lpstr>
      <vt:lpstr>'Rapport_comp_IRM_BIN_128 New'!SprkR30C6</vt:lpstr>
      <vt:lpstr>Rapport_comp_IRM_CR_256!SprkR30C6</vt:lpstr>
      <vt:lpstr>Rapport_comp_IRM_EROD_128new!SprkR30C6</vt:lpstr>
      <vt:lpstr>'Rapport_comp_IRM_SEG_CR_128 New'!SprkR30C6</vt:lpstr>
      <vt:lpstr>Rapport_comp_IRM_Threshold!SprkR30C6</vt:lpstr>
      <vt:lpstr>'Rapport_comp_IRM_BIN_128 New'!SprkR30C7</vt:lpstr>
      <vt:lpstr>Rapport_comp_IRM_CR_256!SprkR30C7</vt:lpstr>
      <vt:lpstr>Rapport_comp_IRM_EROD_128new!SprkR30C7</vt:lpstr>
      <vt:lpstr>'Rapport_comp_IRM_SEG_CR_128 New'!SprkR30C7</vt:lpstr>
      <vt:lpstr>Rapport_comp_IRM_Threshold!SprkR30C7</vt:lpstr>
      <vt:lpstr>'Rapport_comp_IRM_BIN_128 New'!SprkR31C12</vt:lpstr>
      <vt:lpstr>Rapport_comp_IRM_CR_256!SprkR31C12</vt:lpstr>
      <vt:lpstr>Rapport_comp_IRM_EROD_128new!SprkR31C12</vt:lpstr>
      <vt:lpstr>'Rapport_comp_IRM_SEG_CR_128 New'!SprkR31C12</vt:lpstr>
      <vt:lpstr>Rapport_comp_IRM_Threshold!SprkR31C12</vt:lpstr>
      <vt:lpstr>'Rapport_comp_IRM_BIN_128 New'!SprkR31C16</vt:lpstr>
      <vt:lpstr>Rapport_comp_IRM_CR_256!SprkR31C16</vt:lpstr>
      <vt:lpstr>Rapport_comp_IRM_EROD_128new!SprkR31C16</vt:lpstr>
      <vt:lpstr>'Rapport_comp_IRM_SEG_CR_128 New'!SprkR31C16</vt:lpstr>
      <vt:lpstr>Rapport_comp_IRM_Threshold!SprkR31C16</vt:lpstr>
      <vt:lpstr>'Rapport_comp_IRM_BIN_128 New'!SprkR31C21</vt:lpstr>
      <vt:lpstr>Rapport_comp_IRM_CR_256!SprkR31C21</vt:lpstr>
      <vt:lpstr>Rapport_comp_IRM_EROD_128new!SprkR31C21</vt:lpstr>
      <vt:lpstr>'Rapport_comp_IRM_SEG_CR_128 New'!SprkR31C21</vt:lpstr>
      <vt:lpstr>Rapport_comp_IRM_Threshold!SprkR31C21</vt:lpstr>
      <vt:lpstr>'Rapport_comp_IRM_BIN_128 New'!SprkR31C25</vt:lpstr>
      <vt:lpstr>Rapport_comp_IRM_CR_256!SprkR31C25</vt:lpstr>
      <vt:lpstr>Rapport_comp_IRM_EROD_128new!SprkR31C25</vt:lpstr>
      <vt:lpstr>'Rapport_comp_IRM_SEG_CR_128 New'!SprkR31C25</vt:lpstr>
      <vt:lpstr>Rapport_comp_IRM_Threshold!SprkR31C25</vt:lpstr>
      <vt:lpstr>'Rapport_comp_IRM_BIN_128 New'!SprkR31C4</vt:lpstr>
      <vt:lpstr>Rapport_comp_IRM_CR_256!SprkR31C4</vt:lpstr>
      <vt:lpstr>Rapport_comp_IRM_EROD_128new!SprkR31C4</vt:lpstr>
      <vt:lpstr>'Rapport_comp_IRM_SEG_CR_128 New'!SprkR31C4</vt:lpstr>
      <vt:lpstr>Rapport_comp_IRM_Threshold!SprkR31C4</vt:lpstr>
      <vt:lpstr>'Rapport_comp_IRM_BIN_128 New'!SprkR31C6</vt:lpstr>
      <vt:lpstr>Rapport_comp_IRM_CR_256!SprkR31C6</vt:lpstr>
      <vt:lpstr>Rapport_comp_IRM_EROD_128new!SprkR31C6</vt:lpstr>
      <vt:lpstr>'Rapport_comp_IRM_SEG_CR_128 New'!SprkR31C6</vt:lpstr>
      <vt:lpstr>Rapport_comp_IRM_Threshold!SprkR31C6</vt:lpstr>
      <vt:lpstr>'Rapport_comp_IRM_BIN_128 New'!SprkR31C7</vt:lpstr>
      <vt:lpstr>Rapport_comp_IRM_CR_256!SprkR31C7</vt:lpstr>
      <vt:lpstr>Rapport_comp_IRM_EROD_128new!SprkR31C7</vt:lpstr>
      <vt:lpstr>'Rapport_comp_IRM_SEG_CR_128 New'!SprkR31C7</vt:lpstr>
      <vt:lpstr>Rapport_comp_IRM_Threshold!SprkR31C7</vt:lpstr>
      <vt:lpstr>'Rapport_comp_IRM_BIN_128 New'!SprkR32C5</vt:lpstr>
      <vt:lpstr>Rapport_comp_IRM_CR_256!SprkR32C5</vt:lpstr>
      <vt:lpstr>Rapport_comp_IRM_EROD_128new!SprkR32C5</vt:lpstr>
      <vt:lpstr>'Rapport_comp_IRM_SEG_CR_128 New'!SprkR32C5</vt:lpstr>
      <vt:lpstr>Rapport_comp_IRM_Threshold!SprkR32C5</vt:lpstr>
      <vt:lpstr>'Rapport_comp_IRM_BIN_128 New'!SprkR32C6</vt:lpstr>
      <vt:lpstr>Rapport_comp_IRM_CR_256!SprkR32C6</vt:lpstr>
      <vt:lpstr>Rapport_comp_IRM_EROD_128new!SprkR32C6</vt:lpstr>
      <vt:lpstr>'Rapport_comp_IRM_SEG_CR_128 New'!SprkR32C6</vt:lpstr>
      <vt:lpstr>Rapport_comp_IRM_Threshold!SprkR32C6</vt:lpstr>
      <vt:lpstr>'Rapport_comp_IRM_BIN_128 New'!SprkR32C7</vt:lpstr>
      <vt:lpstr>Rapport_comp_IRM_CR_256!SprkR32C7</vt:lpstr>
      <vt:lpstr>Rapport_comp_IRM_EROD_128new!SprkR32C7</vt:lpstr>
      <vt:lpstr>'Rapport_comp_IRM_SEG_CR_128 New'!SprkR32C7</vt:lpstr>
      <vt:lpstr>Rapport_comp_IRM_Threshold!SprkR32C7</vt:lpstr>
      <vt:lpstr>'Rapport_comp_IRM_BIN_128 New'!SprkR33C10</vt:lpstr>
      <vt:lpstr>Rapport_comp_IRM_CR_256!SprkR33C10</vt:lpstr>
      <vt:lpstr>Rapport_comp_IRM_EROD_128new!SprkR33C10</vt:lpstr>
      <vt:lpstr>'Rapport_comp_IRM_SEG_CR_128 New'!SprkR33C10</vt:lpstr>
      <vt:lpstr>Rapport_comp_IRM_Threshold!SprkR33C10</vt:lpstr>
      <vt:lpstr>'Rapport_comp_IRM_BIN_128 New'!SprkR33C12</vt:lpstr>
      <vt:lpstr>Rapport_comp_IRM_CR_256!SprkR33C12</vt:lpstr>
      <vt:lpstr>Rapport_comp_IRM_EROD_128new!SprkR33C12</vt:lpstr>
      <vt:lpstr>'Rapport_comp_IRM_SEG_CR_128 New'!SprkR33C12</vt:lpstr>
      <vt:lpstr>Rapport_comp_IRM_Threshold!SprkR33C12</vt:lpstr>
      <vt:lpstr>'Rapport_comp_IRM_BIN_128 New'!SprkR33C16</vt:lpstr>
      <vt:lpstr>Rapport_comp_IRM_CR_256!SprkR33C16</vt:lpstr>
      <vt:lpstr>Rapport_comp_IRM_EROD_128new!SprkR33C16</vt:lpstr>
      <vt:lpstr>'Rapport_comp_IRM_SEG_CR_128 New'!SprkR33C16</vt:lpstr>
      <vt:lpstr>Rapport_comp_IRM_Threshold!SprkR33C16</vt:lpstr>
      <vt:lpstr>'Rapport_comp_IRM_BIN_128 New'!SprkR33C4</vt:lpstr>
      <vt:lpstr>Rapport_comp_IRM_CR_256!SprkR33C4</vt:lpstr>
      <vt:lpstr>Rapport_comp_IRM_EROD_128new!SprkR33C4</vt:lpstr>
      <vt:lpstr>'Rapport_comp_IRM_SEG_CR_128 New'!SprkR33C4</vt:lpstr>
      <vt:lpstr>Rapport_comp_IRM_Threshold!SprkR33C4</vt:lpstr>
      <vt:lpstr>'Rapport_comp_IRM_BIN_128 New'!SprkR33C5</vt:lpstr>
      <vt:lpstr>Rapport_comp_IRM_CR_256!SprkR33C5</vt:lpstr>
      <vt:lpstr>Rapport_comp_IRM_EROD_128new!SprkR33C5</vt:lpstr>
      <vt:lpstr>'Rapport_comp_IRM_SEG_CR_128 New'!SprkR33C5</vt:lpstr>
      <vt:lpstr>Rapport_comp_IRM_Threshold!SprkR33C5</vt:lpstr>
      <vt:lpstr>'Rapport_comp_IRM_BIN_128 New'!SprkR33C6</vt:lpstr>
      <vt:lpstr>Rapport_comp_IRM_CR_256!SprkR33C6</vt:lpstr>
      <vt:lpstr>Rapport_comp_IRM_EROD_128new!SprkR33C6</vt:lpstr>
      <vt:lpstr>'Rapport_comp_IRM_SEG_CR_128 New'!SprkR33C6</vt:lpstr>
      <vt:lpstr>Rapport_comp_IRM_Threshold!SprkR33C6</vt:lpstr>
      <vt:lpstr>'Rapport_comp_IRM_BIN_128 New'!SprkR33C7</vt:lpstr>
      <vt:lpstr>Rapport_comp_IRM_CR_256!SprkR33C7</vt:lpstr>
      <vt:lpstr>Rapport_comp_IRM_EROD_128new!SprkR33C7</vt:lpstr>
      <vt:lpstr>'Rapport_comp_IRM_SEG_CR_128 New'!SprkR33C7</vt:lpstr>
      <vt:lpstr>Rapport_comp_IRM_Threshold!SprkR33C7</vt:lpstr>
      <vt:lpstr>'Rapport_comp_IRM_BIN_128 New'!SprkR33C8</vt:lpstr>
      <vt:lpstr>Rapport_comp_IRM_CR_256!SprkR33C8</vt:lpstr>
      <vt:lpstr>Rapport_comp_IRM_EROD_128new!SprkR33C8</vt:lpstr>
      <vt:lpstr>'Rapport_comp_IRM_SEG_CR_128 New'!SprkR33C8</vt:lpstr>
      <vt:lpstr>Rapport_comp_IRM_Threshold!SprkR33C8</vt:lpstr>
      <vt:lpstr>'Rapport_comp_IRM_BIN_128 New'!SprkR33C9</vt:lpstr>
      <vt:lpstr>Rapport_comp_IRM_CR_256!SprkR33C9</vt:lpstr>
      <vt:lpstr>Rapport_comp_IRM_EROD_128new!SprkR33C9</vt:lpstr>
      <vt:lpstr>'Rapport_comp_IRM_SEG_CR_128 New'!SprkR33C9</vt:lpstr>
      <vt:lpstr>Rapport_comp_IRM_Threshold!SprkR33C9</vt:lpstr>
      <vt:lpstr>'Rapport_comp_IRM_BIN_128 New'!SprkR34C10</vt:lpstr>
      <vt:lpstr>Rapport_comp_IRM_CR_256!SprkR34C10</vt:lpstr>
      <vt:lpstr>Rapport_comp_IRM_EROD_128new!SprkR34C10</vt:lpstr>
      <vt:lpstr>'Rapport_comp_IRM_SEG_CR_128 New'!SprkR34C10</vt:lpstr>
      <vt:lpstr>Rapport_comp_IRM_Threshold!SprkR34C10</vt:lpstr>
      <vt:lpstr>'Rapport_comp_IRM_BIN_128 New'!SprkR34C12</vt:lpstr>
      <vt:lpstr>Rapport_comp_IRM_CR_256!SprkR34C12</vt:lpstr>
      <vt:lpstr>Rapport_comp_IRM_EROD_128new!SprkR34C12</vt:lpstr>
      <vt:lpstr>'Rapport_comp_IRM_SEG_CR_128 New'!SprkR34C12</vt:lpstr>
      <vt:lpstr>Rapport_comp_IRM_Threshold!SprkR34C12</vt:lpstr>
      <vt:lpstr>'Rapport_comp_IRM_BIN_128 New'!SprkR34C16</vt:lpstr>
      <vt:lpstr>Rapport_comp_IRM_CR_256!SprkR34C16</vt:lpstr>
      <vt:lpstr>Rapport_comp_IRM_EROD_128new!SprkR34C16</vt:lpstr>
      <vt:lpstr>'Rapport_comp_IRM_SEG_CR_128 New'!SprkR34C16</vt:lpstr>
      <vt:lpstr>Rapport_comp_IRM_Threshold!SprkR34C16</vt:lpstr>
      <vt:lpstr>'Rapport_comp_IRM_BIN_128 New'!SprkR34C4</vt:lpstr>
      <vt:lpstr>Rapport_comp_IRM_CR_256!SprkR34C4</vt:lpstr>
      <vt:lpstr>Rapport_comp_IRM_EROD_128new!SprkR34C4</vt:lpstr>
      <vt:lpstr>'Rapport_comp_IRM_SEG_CR_128 New'!SprkR34C4</vt:lpstr>
      <vt:lpstr>Rapport_comp_IRM_Threshold!SprkR34C4</vt:lpstr>
      <vt:lpstr>'Rapport_comp_IRM_BIN_128 New'!SprkR34C5</vt:lpstr>
      <vt:lpstr>Rapport_comp_IRM_CR_256!SprkR34C5</vt:lpstr>
      <vt:lpstr>Rapport_comp_IRM_EROD_128new!SprkR34C5</vt:lpstr>
      <vt:lpstr>'Rapport_comp_IRM_SEG_CR_128 New'!SprkR34C5</vt:lpstr>
      <vt:lpstr>Rapport_comp_IRM_Threshold!SprkR34C5</vt:lpstr>
      <vt:lpstr>'Rapport_comp_IRM_BIN_128 New'!SprkR34C6</vt:lpstr>
      <vt:lpstr>Rapport_comp_IRM_CR_256!SprkR34C6</vt:lpstr>
      <vt:lpstr>Rapport_comp_IRM_EROD_128new!SprkR34C6</vt:lpstr>
      <vt:lpstr>'Rapport_comp_IRM_SEG_CR_128 New'!SprkR34C6</vt:lpstr>
      <vt:lpstr>Rapport_comp_IRM_Threshold!SprkR34C6</vt:lpstr>
      <vt:lpstr>'Rapport_comp_IRM_BIN_128 New'!SprkR34C7</vt:lpstr>
      <vt:lpstr>Rapport_comp_IRM_CR_256!SprkR34C7</vt:lpstr>
      <vt:lpstr>Rapport_comp_IRM_EROD_128new!SprkR34C7</vt:lpstr>
      <vt:lpstr>'Rapport_comp_IRM_SEG_CR_128 New'!SprkR34C7</vt:lpstr>
      <vt:lpstr>Rapport_comp_IRM_Threshold!SprkR34C7</vt:lpstr>
      <vt:lpstr>'Rapport_comp_IRM_BIN_128 New'!SprkR34C8</vt:lpstr>
      <vt:lpstr>Rapport_comp_IRM_CR_256!SprkR34C8</vt:lpstr>
      <vt:lpstr>Rapport_comp_IRM_EROD_128new!SprkR34C8</vt:lpstr>
      <vt:lpstr>'Rapport_comp_IRM_SEG_CR_128 New'!SprkR34C8</vt:lpstr>
      <vt:lpstr>Rapport_comp_IRM_Threshold!SprkR34C8</vt:lpstr>
      <vt:lpstr>'Rapport_comp_IRM_BIN_128 New'!SprkR34C9</vt:lpstr>
      <vt:lpstr>Rapport_comp_IRM_CR_256!SprkR34C9</vt:lpstr>
      <vt:lpstr>Rapport_comp_IRM_EROD_128new!SprkR34C9</vt:lpstr>
      <vt:lpstr>'Rapport_comp_IRM_SEG_CR_128 New'!SprkR34C9</vt:lpstr>
      <vt:lpstr>Rapport_comp_IRM_Threshold!SprkR34C9</vt:lpstr>
      <vt:lpstr>'Rapport_comp_IRM_BIN_128 New'!SprkR35C10</vt:lpstr>
      <vt:lpstr>Rapport_comp_IRM_CR_256!SprkR35C10</vt:lpstr>
      <vt:lpstr>Rapport_comp_IRM_EROD_128new!SprkR35C10</vt:lpstr>
      <vt:lpstr>'Rapport_comp_IRM_SEG_CR_128 New'!SprkR35C10</vt:lpstr>
      <vt:lpstr>Rapport_comp_IRM_Threshold!SprkR35C10</vt:lpstr>
      <vt:lpstr>'Rapport_comp_IRM_BIN_128 New'!SprkR35C12</vt:lpstr>
      <vt:lpstr>Rapport_comp_IRM_CR_256!SprkR35C12</vt:lpstr>
      <vt:lpstr>Rapport_comp_IRM_EROD_128new!SprkR35C12</vt:lpstr>
      <vt:lpstr>'Rapport_comp_IRM_SEG_CR_128 New'!SprkR35C12</vt:lpstr>
      <vt:lpstr>Rapport_comp_IRM_Threshold!SprkR35C12</vt:lpstr>
      <vt:lpstr>'Rapport_comp_IRM_BIN_128 New'!SprkR35C16</vt:lpstr>
      <vt:lpstr>Rapport_comp_IRM_CR_256!SprkR35C16</vt:lpstr>
      <vt:lpstr>Rapport_comp_IRM_EROD_128new!SprkR35C16</vt:lpstr>
      <vt:lpstr>'Rapport_comp_IRM_SEG_CR_128 New'!SprkR35C16</vt:lpstr>
      <vt:lpstr>Rapport_comp_IRM_Threshold!SprkR35C16</vt:lpstr>
      <vt:lpstr>'Rapport_comp_IRM_BIN_128 New'!SprkR35C21</vt:lpstr>
      <vt:lpstr>Rapport_comp_IRM_CR_256!SprkR35C21</vt:lpstr>
      <vt:lpstr>Rapport_comp_IRM_EROD_128new!SprkR35C21</vt:lpstr>
      <vt:lpstr>'Rapport_comp_IRM_SEG_CR_128 New'!SprkR35C21</vt:lpstr>
      <vt:lpstr>Rapport_comp_IRM_Threshold!SprkR35C21</vt:lpstr>
      <vt:lpstr>'Rapport_comp_IRM_BIN_128 New'!SprkR35C25</vt:lpstr>
      <vt:lpstr>Rapport_comp_IRM_CR_256!SprkR35C25</vt:lpstr>
      <vt:lpstr>Rapport_comp_IRM_EROD_128new!SprkR35C25</vt:lpstr>
      <vt:lpstr>'Rapport_comp_IRM_SEG_CR_128 New'!SprkR35C25</vt:lpstr>
      <vt:lpstr>Rapport_comp_IRM_Threshold!SprkR35C25</vt:lpstr>
      <vt:lpstr>'Rapport_comp_IRM_BIN_128 New'!SprkR35C4</vt:lpstr>
      <vt:lpstr>Rapport_comp_IRM_CR_256!SprkR35C4</vt:lpstr>
      <vt:lpstr>Rapport_comp_IRM_EROD_128new!SprkR35C4</vt:lpstr>
      <vt:lpstr>'Rapport_comp_IRM_SEG_CR_128 New'!SprkR35C4</vt:lpstr>
      <vt:lpstr>Rapport_comp_IRM_Threshold!SprkR35C4</vt:lpstr>
      <vt:lpstr>'Rapport_comp_IRM_BIN_128 New'!SprkR35C5</vt:lpstr>
      <vt:lpstr>Rapport_comp_IRM_CR_256!SprkR35C5</vt:lpstr>
      <vt:lpstr>Rapport_comp_IRM_EROD_128new!SprkR35C5</vt:lpstr>
      <vt:lpstr>'Rapport_comp_IRM_SEG_CR_128 New'!SprkR35C5</vt:lpstr>
      <vt:lpstr>Rapport_comp_IRM_Threshold!SprkR35C5</vt:lpstr>
      <vt:lpstr>'Rapport_comp_IRM_BIN_128 New'!SprkR35C6</vt:lpstr>
      <vt:lpstr>Rapport_comp_IRM_CR_256!SprkR35C6</vt:lpstr>
      <vt:lpstr>Rapport_comp_IRM_EROD_128new!SprkR35C6</vt:lpstr>
      <vt:lpstr>'Rapport_comp_IRM_SEG_CR_128 New'!SprkR35C6</vt:lpstr>
      <vt:lpstr>Rapport_comp_IRM_Threshold!SprkR35C6</vt:lpstr>
      <vt:lpstr>'Rapport_comp_IRM_BIN_128 New'!SprkR35C7</vt:lpstr>
      <vt:lpstr>Rapport_comp_IRM_CR_256!SprkR35C7</vt:lpstr>
      <vt:lpstr>Rapport_comp_IRM_EROD_128new!SprkR35C7</vt:lpstr>
      <vt:lpstr>'Rapport_comp_IRM_SEG_CR_128 New'!SprkR35C7</vt:lpstr>
      <vt:lpstr>Rapport_comp_IRM_Threshold!SprkR35C7</vt:lpstr>
      <vt:lpstr>'Rapport_comp_IRM_BIN_128 New'!SprkR35C8</vt:lpstr>
      <vt:lpstr>Rapport_comp_IRM_CR_256!SprkR35C8</vt:lpstr>
      <vt:lpstr>Rapport_comp_IRM_EROD_128new!SprkR35C8</vt:lpstr>
      <vt:lpstr>'Rapport_comp_IRM_SEG_CR_128 New'!SprkR35C8</vt:lpstr>
      <vt:lpstr>Rapport_comp_IRM_Threshold!SprkR35C8</vt:lpstr>
      <vt:lpstr>'Rapport_comp_IRM_BIN_128 New'!SprkR35C9</vt:lpstr>
      <vt:lpstr>Rapport_comp_IRM_CR_256!SprkR35C9</vt:lpstr>
      <vt:lpstr>Rapport_comp_IRM_EROD_128new!SprkR35C9</vt:lpstr>
      <vt:lpstr>'Rapport_comp_IRM_SEG_CR_128 New'!SprkR35C9</vt:lpstr>
      <vt:lpstr>Rapport_comp_IRM_Threshold!SprkR35C9</vt:lpstr>
      <vt:lpstr>'Rapport_comp_IRM_BIN_128 New'!SprkR36C10</vt:lpstr>
      <vt:lpstr>Rapport_comp_IRM_CR_256!SprkR36C10</vt:lpstr>
      <vt:lpstr>Rapport_comp_IRM_EROD_128new!SprkR36C10</vt:lpstr>
      <vt:lpstr>'Rapport_comp_IRM_SEG_CR_128 New'!SprkR36C10</vt:lpstr>
      <vt:lpstr>Rapport_comp_IRM_Threshold!SprkR36C10</vt:lpstr>
      <vt:lpstr>'Rapport_comp_IRM_BIN_128 New'!SprkR36C12</vt:lpstr>
      <vt:lpstr>Rapport_comp_IRM_CR_256!SprkR36C12</vt:lpstr>
      <vt:lpstr>Rapport_comp_IRM_EROD_128new!SprkR36C12</vt:lpstr>
      <vt:lpstr>'Rapport_comp_IRM_SEG_CR_128 New'!SprkR36C12</vt:lpstr>
      <vt:lpstr>Rapport_comp_IRM_Threshold!SprkR36C12</vt:lpstr>
      <vt:lpstr>'Rapport_comp_IRM_BIN_128 New'!SprkR36C16</vt:lpstr>
      <vt:lpstr>Rapport_comp_IRM_CR_256!SprkR36C16</vt:lpstr>
      <vt:lpstr>Rapport_comp_IRM_EROD_128new!SprkR36C16</vt:lpstr>
      <vt:lpstr>'Rapport_comp_IRM_SEG_CR_128 New'!SprkR36C16</vt:lpstr>
      <vt:lpstr>Rapport_comp_IRM_Threshold!SprkR36C16</vt:lpstr>
      <vt:lpstr>'Rapport_comp_IRM_BIN_128 New'!SprkR36C21</vt:lpstr>
      <vt:lpstr>Rapport_comp_IRM_CR_256!SprkR36C21</vt:lpstr>
      <vt:lpstr>Rapport_comp_IRM_EROD_128new!SprkR36C21</vt:lpstr>
      <vt:lpstr>'Rapport_comp_IRM_SEG_CR_128 New'!SprkR36C21</vt:lpstr>
      <vt:lpstr>Rapport_comp_IRM_Threshold!SprkR36C21</vt:lpstr>
      <vt:lpstr>'Rapport_comp_IRM_BIN_128 New'!SprkR36C25</vt:lpstr>
      <vt:lpstr>Rapport_comp_IRM_CR_256!SprkR36C25</vt:lpstr>
      <vt:lpstr>Rapport_comp_IRM_EROD_128new!SprkR36C25</vt:lpstr>
      <vt:lpstr>'Rapport_comp_IRM_SEG_CR_128 New'!SprkR36C25</vt:lpstr>
      <vt:lpstr>Rapport_comp_IRM_Threshold!SprkR36C25</vt:lpstr>
      <vt:lpstr>'Rapport_comp_IRM_BIN_128 New'!SprkR36C4</vt:lpstr>
      <vt:lpstr>Rapport_comp_IRM_CR_256!SprkR36C4</vt:lpstr>
      <vt:lpstr>Rapport_comp_IRM_EROD_128new!SprkR36C4</vt:lpstr>
      <vt:lpstr>'Rapport_comp_IRM_SEG_CR_128 New'!SprkR36C4</vt:lpstr>
      <vt:lpstr>Rapport_comp_IRM_Threshold!SprkR36C4</vt:lpstr>
      <vt:lpstr>'Rapport_comp_IRM_BIN_128 New'!SprkR36C5</vt:lpstr>
      <vt:lpstr>Rapport_comp_IRM_CR_256!SprkR36C5</vt:lpstr>
      <vt:lpstr>Rapport_comp_IRM_EROD_128new!SprkR36C5</vt:lpstr>
      <vt:lpstr>'Rapport_comp_IRM_SEG_CR_128 New'!SprkR36C5</vt:lpstr>
      <vt:lpstr>Rapport_comp_IRM_Threshold!SprkR36C5</vt:lpstr>
      <vt:lpstr>'Rapport_comp_IRM_BIN_128 New'!SprkR36C6</vt:lpstr>
      <vt:lpstr>Rapport_comp_IRM_CR_256!SprkR36C6</vt:lpstr>
      <vt:lpstr>Rapport_comp_IRM_EROD_128new!SprkR36C6</vt:lpstr>
      <vt:lpstr>'Rapport_comp_IRM_SEG_CR_128 New'!SprkR36C6</vt:lpstr>
      <vt:lpstr>Rapport_comp_IRM_Threshold!SprkR36C6</vt:lpstr>
      <vt:lpstr>'Rapport_comp_IRM_BIN_128 New'!SprkR36C7</vt:lpstr>
      <vt:lpstr>Rapport_comp_IRM_CR_256!SprkR36C7</vt:lpstr>
      <vt:lpstr>Rapport_comp_IRM_EROD_128new!SprkR36C7</vt:lpstr>
      <vt:lpstr>'Rapport_comp_IRM_SEG_CR_128 New'!SprkR36C7</vt:lpstr>
      <vt:lpstr>Rapport_comp_IRM_Threshold!SprkR36C7</vt:lpstr>
      <vt:lpstr>'Rapport_comp_IRM_BIN_128 New'!SprkR36C8</vt:lpstr>
      <vt:lpstr>Rapport_comp_IRM_CR_256!SprkR36C8</vt:lpstr>
      <vt:lpstr>Rapport_comp_IRM_EROD_128new!SprkR36C8</vt:lpstr>
      <vt:lpstr>'Rapport_comp_IRM_SEG_CR_128 New'!SprkR36C8</vt:lpstr>
      <vt:lpstr>Rapport_comp_IRM_Threshold!SprkR36C8</vt:lpstr>
      <vt:lpstr>'Rapport_comp_IRM_BIN_128 New'!SprkR36C9</vt:lpstr>
      <vt:lpstr>Rapport_comp_IRM_CR_256!SprkR36C9</vt:lpstr>
      <vt:lpstr>Rapport_comp_IRM_EROD_128new!SprkR36C9</vt:lpstr>
      <vt:lpstr>'Rapport_comp_IRM_SEG_CR_128 New'!SprkR36C9</vt:lpstr>
      <vt:lpstr>Rapport_comp_IRM_Threshold!SprkR36C9</vt:lpstr>
      <vt:lpstr>'Rapport_comp_IRM_BIN_128 New'!SprkR37C12</vt:lpstr>
      <vt:lpstr>Rapport_comp_IRM_CR_256!SprkR37C12</vt:lpstr>
      <vt:lpstr>Rapport_comp_IRM_EROD_128new!SprkR37C12</vt:lpstr>
      <vt:lpstr>'Rapport_comp_IRM_SEG_CR_128 New'!SprkR37C12</vt:lpstr>
      <vt:lpstr>'Rapport_comp_IRM_BIN_128 New'!SprkR38C12</vt:lpstr>
      <vt:lpstr>Rapport_comp_IRM_CR_256!SprkR38C12</vt:lpstr>
      <vt:lpstr>Rapport_comp_IRM_EROD_128new!SprkR38C12</vt:lpstr>
      <vt:lpstr>'Rapport_comp_IRM_SEG_CR_128 New'!SprkR38C12</vt:lpstr>
      <vt:lpstr>'etude IRM'!SprkR3C34</vt:lpstr>
      <vt:lpstr>'etude IRM'!SprkR3C35</vt:lpstr>
      <vt:lpstr>'IRM S1-Seg CR_publi-ICIP'!SprkR3C35</vt:lpstr>
      <vt:lpstr>'IRM-SEGCR_meme_result_PubliICIP'!SprkR3C35</vt:lpstr>
      <vt:lpstr>'etude IRM'!SprkR3C38</vt:lpstr>
      <vt:lpstr>'IRM S1-Seg CR_publi-ICIP'!SprkR3C38</vt:lpstr>
      <vt:lpstr>'IRM-SEGCR_meme_result_PubliICIP'!SprkR3C38</vt:lpstr>
      <vt:lpstr>'etude IRM'!SprkR3C41</vt:lpstr>
      <vt:lpstr>'etude IRM'!SprkR3C42</vt:lpstr>
      <vt:lpstr>'IRM S1-Seg CR_publi-ICIP'!SprkR3C42</vt:lpstr>
      <vt:lpstr>'IRM-SEGCR_meme_result_PubliICIP'!SprkR3C42</vt:lpstr>
      <vt:lpstr>'IRM S1-Seg CR_publi-ICIP'!SprkR3C43</vt:lpstr>
      <vt:lpstr>'IRM S1-Seg CR_publi-ICIP'!SprkR3C50</vt:lpstr>
      <vt:lpstr>'etude IRM'!SprkR4C35</vt:lpstr>
      <vt:lpstr>'IRM S1-Seg CR_publi-ICIP'!SprkR4C35</vt:lpstr>
      <vt:lpstr>'IRM-SEGCR_meme_result_PubliICIP'!SprkR4C35</vt:lpstr>
      <vt:lpstr>'etude IRM'!SprkR4C38</vt:lpstr>
      <vt:lpstr>'IRM S1-Seg CR_publi-ICIP'!SprkR4C38</vt:lpstr>
      <vt:lpstr>'IRM-SEGCR_meme_result_PubliICIP'!SprkR4C38</vt:lpstr>
      <vt:lpstr>'etude IRM'!SprkR4C41</vt:lpstr>
      <vt:lpstr>'etude IRM'!SprkR4C42</vt:lpstr>
      <vt:lpstr>'IRM S1-Seg CR_publi-ICIP'!SprkR4C42</vt:lpstr>
      <vt:lpstr>'IRM-SEGCR_meme_result_PubliICIP'!SprkR4C42</vt:lpstr>
      <vt:lpstr>'IRM S1-Seg CR_publi-ICIP'!SprkR4C43</vt:lpstr>
      <vt:lpstr>'IRM S1-Seg CR_publi-ICIP'!SprkR4C46</vt:lpstr>
      <vt:lpstr>'Rapport_comp_IRM_BIN_128 New'!SprkR58C4</vt:lpstr>
      <vt:lpstr>Rapport_comp_IRM_CR_256!SprkR58C4</vt:lpstr>
      <vt:lpstr>Rapport_comp_IRM_EROD_128new!SprkR58C4</vt:lpstr>
      <vt:lpstr>'Rapport_comp_IRM_SEG_CR_128 New'!SprkR58C4</vt:lpstr>
      <vt:lpstr>Rapport_comp_IRM_Threshold!SprkR58C4</vt:lpstr>
      <vt:lpstr>'Rapport_comp_IRM_BIN_128 New'!SprkR59C4</vt:lpstr>
      <vt:lpstr>Rapport_comp_IRM_CR_256!SprkR59C4</vt:lpstr>
      <vt:lpstr>Rapport_comp_IRM_EROD_128new!SprkR59C4</vt:lpstr>
      <vt:lpstr>'Rapport_comp_IRM_SEG_CR_128 New'!SprkR59C4</vt:lpstr>
      <vt:lpstr>Rapport_comp_IRM_Threshold!SprkR59C4</vt:lpstr>
      <vt:lpstr>'etude IRM'!SprkR5C41</vt:lpstr>
      <vt:lpstr>'etude IRM'!SprkR5C42</vt:lpstr>
      <vt:lpstr>'IRM S1-Seg CR_publi-ICIP'!SprkR5C42</vt:lpstr>
      <vt:lpstr>'IRM-SEGCR_meme_result_PubliICIP'!SprkR5C42</vt:lpstr>
      <vt:lpstr>'IRM S1-Seg CR_publi-ICIP'!SprkR5C50</vt:lpstr>
      <vt:lpstr>'Rapport_comp_IRM_BIN_128 New'!SprkR60C4</vt:lpstr>
      <vt:lpstr>Rapport_comp_IRM_CR_256!SprkR60C4</vt:lpstr>
      <vt:lpstr>Rapport_comp_IRM_EROD_128new!SprkR60C4</vt:lpstr>
      <vt:lpstr>'Rapport_comp_IRM_SEG_CR_128 New'!SprkR60C4</vt:lpstr>
      <vt:lpstr>Rapport_comp_IRM_Threshold!SprkR60C4</vt:lpstr>
      <vt:lpstr>'Rapport_comp_IRM_BIN_128 New'!SprkR61C4</vt:lpstr>
      <vt:lpstr>Rapport_comp_IRM_CR_256!SprkR61C4</vt:lpstr>
      <vt:lpstr>Rapport_comp_IRM_EROD_128new!SprkR61C4</vt:lpstr>
      <vt:lpstr>'Rapport_comp_IRM_SEG_CR_128 New'!SprkR61C4</vt:lpstr>
      <vt:lpstr>Rapport_comp_IRM_Threshold!SprkR61C4</vt:lpstr>
      <vt:lpstr>'Rapport_comp_IRM_BIN_128 New'!SprkR62C4</vt:lpstr>
      <vt:lpstr>Rapport_comp_IRM_CR_256!SprkR62C4</vt:lpstr>
      <vt:lpstr>Rapport_comp_IRM_EROD_128new!SprkR62C4</vt:lpstr>
      <vt:lpstr>'Rapport_comp_IRM_SEG_CR_128 New'!SprkR62C4</vt:lpstr>
      <vt:lpstr>Rapport_comp_IRM_Threshold!SprkR62C4</vt:lpstr>
      <vt:lpstr>'etude IRM'!SprkR6C35</vt:lpstr>
      <vt:lpstr>'IRM S1-Seg CR_publi-ICIP'!SprkR6C35</vt:lpstr>
      <vt:lpstr>'IRM-SEGCR_meme_result_PubliICIP'!SprkR6C35</vt:lpstr>
      <vt:lpstr>'etude IRM'!SprkR6C38</vt:lpstr>
      <vt:lpstr>'IRM S1-Seg CR_publi-ICIP'!SprkR6C38</vt:lpstr>
      <vt:lpstr>'IRM-SEGCR_meme_result_PubliICIP'!SprkR6C38</vt:lpstr>
      <vt:lpstr>'IRM S1-Seg CR_publi-ICIP'!SprkR6C43</vt:lpstr>
      <vt:lpstr>'Rapport_comp_IRM_SEG_CR_128 New'!SprkR79C4</vt:lpstr>
      <vt:lpstr>'etude IRM'!SprkR7C35</vt:lpstr>
      <vt:lpstr>'IRM S1-Seg CR_publi-ICIP'!SprkR7C35</vt:lpstr>
      <vt:lpstr>'IRM-SEGCR_meme_result_PubliICIP'!SprkR7C35</vt:lpstr>
      <vt:lpstr>'etude IRM'!SprkR7C38</vt:lpstr>
      <vt:lpstr>'IRM S1-Seg CR_publi-ICIP'!SprkR7C38</vt:lpstr>
      <vt:lpstr>'IRM-SEGCR_meme_result_PubliICIP'!SprkR7C38</vt:lpstr>
      <vt:lpstr>'etude IRM'!SprkR7C41</vt:lpstr>
      <vt:lpstr>'etude IRM'!SprkR7C42</vt:lpstr>
      <vt:lpstr>'IRM S1-Seg CR_publi-ICIP'!SprkR7C42</vt:lpstr>
      <vt:lpstr>'IRM-SEGCR_meme_result_PubliICIP'!SprkR7C42</vt:lpstr>
      <vt:lpstr>'IRM S1-Seg CR_publi-ICIP'!SprkR7C43</vt:lpstr>
      <vt:lpstr>'IRM S1-Seg CR_publi-ICIP'!SprkR7C46</vt:lpstr>
      <vt:lpstr>'IRM S1-Seg CR_publi-ICIP'!SprkR7C50</vt:lpstr>
      <vt:lpstr>'Rapport_comp_IRM_BIN_128 New'!SprkR82C4</vt:lpstr>
      <vt:lpstr>Rapport_comp_IRM_EROD_128new!SprkR82C4</vt:lpstr>
      <vt:lpstr>'Rapport_comp_IRM_SEG_CR_128 New'!SprkR82C4</vt:lpstr>
      <vt:lpstr>'etude IRM'!SprkR8C41</vt:lpstr>
      <vt:lpstr>'etude IRM'!SprkR8C42</vt:lpstr>
      <vt:lpstr>'IRM S1-Seg CR_publi-ICIP'!SprkR8C42</vt:lpstr>
      <vt:lpstr>'IRM-SEGCR_meme_result_PubliICIP'!SprkR8C42</vt:lpstr>
      <vt:lpstr>'Rapport_comp_IRM_BIN_128 New'!SprkR92C4</vt:lpstr>
      <vt:lpstr>Rapport_comp_IRM_EROD_128new!SprkR92C4</vt:lpstr>
      <vt:lpstr>'Rapport_comp_IRM_SEG_CR_128 New'!SprkR92C4</vt:lpstr>
      <vt:lpstr>'Rapport_comp_IRM_BIN_128 New'!SprkR93C4</vt:lpstr>
      <vt:lpstr>Rapport_comp_IRM_EROD_128new!SprkR93C4</vt:lpstr>
      <vt:lpstr>'Rapport_comp_IRM_SEG_CR_128 New'!SprkR93C4</vt:lpstr>
      <vt:lpstr>'etude IRM'!SprkR9C35</vt:lpstr>
      <vt:lpstr>'IRM S1-Seg CR_publi-ICIP'!SprkR9C35</vt:lpstr>
      <vt:lpstr>'IRM-SEGCR_meme_result_PubliICIP'!SprkR9C35</vt:lpstr>
      <vt:lpstr>'etude IRM'!SprkR9C38</vt:lpstr>
      <vt:lpstr>'IRM S1-Seg CR_publi-ICIP'!SprkR9C38</vt:lpstr>
      <vt:lpstr>'IRM-SEGCR_meme_result_PubliICIP'!SprkR9C38</vt:lpstr>
      <vt:lpstr>'Rapport_comp_IRM_BIN_128 New'!SprkR9C4</vt:lpstr>
      <vt:lpstr>Rapport_comp_IRM_CR_256!SprkR9C4</vt:lpstr>
      <vt:lpstr>Rapport_comp_IRM_EROD_128new!SprkR9C4</vt:lpstr>
      <vt:lpstr>'Rapport_comp_IRM_SEG_CR_128 New'!SprkR9C4</vt:lpstr>
      <vt:lpstr>Rapport_comp_IRM_Threshold!SprkR9C4</vt:lpstr>
      <vt:lpstr>'etude IRM'!SprkR9C41</vt:lpstr>
      <vt:lpstr>'etude IRM'!SprkR9C42</vt:lpstr>
      <vt:lpstr>'IRM S1-Seg CR_publi-ICIP'!SprkR9C42</vt:lpstr>
      <vt:lpstr>'IRM-SEGCR_meme_result_PubliICIP'!SprkR9C42</vt:lpstr>
      <vt:lpstr>'IRM S1-Seg CR_publi-ICIP'!SprkR9C43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cmuller</dc:creator>
  <cp:lastModifiedBy>JCprieto</cp:lastModifiedBy>
  <cp:lastPrinted>2011-11-19T22:22:52Z</cp:lastPrinted>
  <dcterms:created xsi:type="dcterms:W3CDTF">2011-10-10T10:22:26Z</dcterms:created>
  <dcterms:modified xsi:type="dcterms:W3CDTF">2012-05-14T15:02:20Z</dcterms:modified>
</cp:coreProperties>
</file>