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2048_98" sheetId="1" r:id="rId4"/>
    <sheet state="visible" name="N2048_76" sheetId="2" r:id="rId5"/>
    <sheet state="visible" name="N2048_50" sheetId="3" r:id="rId6"/>
    <sheet state="visible" name="N1024_76" sheetId="4" r:id="rId7"/>
    <sheet state="visible" name="N0512_50" sheetId="5" r:id="rId8"/>
    <sheet state="visible" name="N0512_24" sheetId="6" r:id="rId9"/>
    <sheet state="visible" name="N0512_10" sheetId="7" r:id="rId10"/>
    <sheet state="visible" name="Finished" sheetId="8" r:id="rId11"/>
    <sheet state="visible" name="N2048_24" sheetId="9" r:id="rId12"/>
    <sheet state="visible" name="N2048_10" sheetId="10" r:id="rId13"/>
    <sheet state="visible" name="N1024_24" sheetId="11" r:id="rId14"/>
    <sheet state="visible" name="N1024_10" sheetId="12" r:id="rId15"/>
  </sheets>
  <definedNames/>
  <calcPr/>
</workbook>
</file>

<file path=xl/sharedStrings.xml><?xml version="1.0" encoding="utf-8"?>
<sst xmlns="http://schemas.openxmlformats.org/spreadsheetml/2006/main" count="5145" uniqueCount="2396">
  <si>
    <t>Tests To run</t>
  </si>
  <si>
    <t>Theoretic Values</t>
  </si>
  <si>
    <t>ID</t>
  </si>
  <si>
    <t>N</t>
  </si>
  <si>
    <t>p = 1/N</t>
  </si>
  <si>
    <t>n (attacks p period)</t>
  </si>
  <si>
    <t>Attack Speed (msec)</t>
  </si>
  <si>
    <t>T=Period Time (sec)</t>
  </si>
  <si>
    <t>P Not Att</t>
  </si>
  <si>
    <t>Mean Att (n . p)</t>
  </si>
  <si>
    <t>n</t>
  </si>
  <si>
    <t>Not Attack</t>
  </si>
  <si>
    <t>Not Att STD</t>
  </si>
  <si>
    <t>Total Periods to Test (E)</t>
  </si>
  <si>
    <t>Time Min</t>
  </si>
  <si>
    <t>Hours</t>
  </si>
  <si>
    <t>Expected Periods Without Attack (NA)</t>
  </si>
  <si>
    <t>76_N2048_T0281_AS500_E050_NA38</t>
  </si>
  <si>
    <t>98_N2048_T0021_AS500_E100_NA98</t>
  </si>
  <si>
    <t>PERIODS</t>
  </si>
  <si>
    <t>ATTAK</t>
  </si>
  <si>
    <t>NOT ATTAK</t>
  </si>
  <si>
    <t>02-26 17h40</t>
  </si>
  <si>
    <t>B</t>
  </si>
  <si>
    <t>Found the network</t>
  </si>
  <si>
    <t>WLAN connection to IMTIIoT succeeded!</t>
  </si>
  <si>
    <t>IP-address: 192.168.1.85</t>
  </si>
  <si>
    <t>Updating internal clock.</t>
  </si>
  <si>
    <t>N=2048, T(seg)=281 , Repeat=50</t>
  </si>
  <si>
    <t>BEGIN: (2020, 2, 26, 16, 38, 32, 2, 57)</t>
  </si>
  <si>
    <t>KEY: b'74657374746573747465737474657374'</t>
  </si>
  <si>
    <t>MTDPort-Range: 10001-12048</t>
  </si>
  <si>
    <t>[0] port: 10429</t>
  </si>
  <si>
    <t>[0] attk: 0</t>
  </si>
  <si>
    <t>[1] port: 10012</t>
  </si>
  <si>
    <t>[1] attk: 0</t>
  </si>
  <si>
    <t>02-26 20h20</t>
  </si>
  <si>
    <t>[2] port: 10931</t>
  </si>
  <si>
    <t>A</t>
  </si>
  <si>
    <t>02-26 22h30</t>
  </si>
  <si>
    <t>[2] attk: 0</t>
  </si>
  <si>
    <t>[3] port: 11925</t>
  </si>
  <si>
    <t>[3] attk: 0</t>
  </si>
  <si>
    <t>[4] port: 10219</t>
  </si>
  <si>
    <t>[4] attk: 1</t>
  </si>
  <si>
    <t>[5] port: 10480</t>
  </si>
  <si>
    <t>IP-address: 192.168.1.84</t>
  </si>
  <si>
    <t>[5] attk: 0</t>
  </si>
  <si>
    <t>[6] port: 10324</t>
  </si>
  <si>
    <t>[6] attk: 0</t>
  </si>
  <si>
    <t>[7] port: 11226</t>
  </si>
  <si>
    <t>[7] attk: 0</t>
  </si>
  <si>
    <t>[8] port: 11663</t>
  </si>
  <si>
    <t>N=2048, T(seg)=21 , Repeat=100</t>
  </si>
  <si>
    <t>[8] attk: 1</t>
  </si>
  <si>
    <t>[9] port: 12022</t>
  </si>
  <si>
    <t>[9] attk: 0</t>
  </si>
  <si>
    <t>BEGIN: (2020, 2, 26, 19, 19, 51, 2, 57)</t>
  </si>
  <si>
    <t>[10] port: 11544</t>
  </si>
  <si>
    <t>BEGIN: (2020, 2, 26, 21, 30, 7, 2, 57)</t>
  </si>
  <si>
    <t>[10] attk: 0</t>
  </si>
  <si>
    <t>[11] port: 10653</t>
  </si>
  <si>
    <t>[11] attk: 0</t>
  </si>
  <si>
    <t>[12] port: 11198</t>
  </si>
  <si>
    <t>[12] attk: 0</t>
  </si>
  <si>
    <t>[13] port: 10654</t>
  </si>
  <si>
    <t>[13] attk: 0</t>
  </si>
  <si>
    <t>[14] port: 10594</t>
  </si>
  <si>
    <t>[0] port: 11034</t>
  </si>
  <si>
    <t>[14] attk: 0</t>
  </si>
  <si>
    <t>[0] port: 10249</t>
  </si>
  <si>
    <t>[15] port: 11532</t>
  </si>
  <si>
    <t>[15] attk: 1</t>
  </si>
  <si>
    <t>[16] port: 10691</t>
  </si>
  <si>
    <t>[16] attk: 0</t>
  </si>
  <si>
    <t>[1] port: 10043</t>
  </si>
  <si>
    <t>[17] port: 10710</t>
  </si>
  <si>
    <t>[1] port: 11311</t>
  </si>
  <si>
    <t>[17] attk: 0</t>
  </si>
  <si>
    <t>[18] port: 12007</t>
  </si>
  <si>
    <t>[18] attk: 0</t>
  </si>
  <si>
    <t>[19] port: 11327</t>
  </si>
  <si>
    <t>[19] attk: 1</t>
  </si>
  <si>
    <t>[2] port: 11362</t>
  </si>
  <si>
    <t>[20] port: 10953</t>
  </si>
  <si>
    <t>[2] port: 11043</t>
  </si>
  <si>
    <t>[20] attk: 1</t>
  </si>
  <si>
    <t>[21] port: 11039</t>
  </si>
  <si>
    <t>[21] attk: 0</t>
  </si>
  <si>
    <t>[3] port: 10990</t>
  </si>
  <si>
    <t>[3] port: 10455</t>
  </si>
  <si>
    <t>[22] port: 10303</t>
  </si>
  <si>
    <t>[22] attk: 0</t>
  </si>
  <si>
    <t>[23] port: 11572</t>
  </si>
  <si>
    <t>[23] attk: 0</t>
  </si>
  <si>
    <t>[24] port: 10845</t>
  </si>
  <si>
    <t>[4] port: 11364</t>
  </si>
  <si>
    <t>[24] attk: 0</t>
  </si>
  <si>
    <t>[25] port: 10681</t>
  </si>
  <si>
    <t>[4] port: 10302</t>
  </si>
  <si>
    <t>[25] attk: 2</t>
  </si>
  <si>
    <t>[4] attk: 0</t>
  </si>
  <si>
    <t>[26] port: 10353</t>
  </si>
  <si>
    <t>[26] attk: 2</t>
  </si>
  <si>
    <t>[27] port: 10313</t>
  </si>
  <si>
    <t>[27] attk: 0</t>
  </si>
  <si>
    <t>[5] port: 11163</t>
  </si>
  <si>
    <t>[28] port: 10767</t>
  </si>
  <si>
    <t>[5] port: 11541</t>
  </si>
  <si>
    <t>[28] attk: 1</t>
  </si>
  <si>
    <t>[29] port: 10796</t>
  </si>
  <si>
    <t>[29] attk: 0</t>
  </si>
  <si>
    <t>[30] port: 11479</t>
  </si>
  <si>
    <t>[6] port: 10103</t>
  </si>
  <si>
    <t>[30] attk: 1</t>
  </si>
  <si>
    <t>[6] port: 10779</t>
  </si>
  <si>
    <t>[7] port: 11777</t>
  </si>
  <si>
    <t>[7] port: 10681</t>
  </si>
  <si>
    <t>[31] port: 10322</t>
  </si>
  <si>
    <t>[31] attk: 0</t>
  </si>
  <si>
    <t>[32] port: 11690</t>
  </si>
  <si>
    <t>[32] attk: 0</t>
  </si>
  <si>
    <t>[8] port: 11617</t>
  </si>
  <si>
    <t>[33] port: 10440</t>
  </si>
  <si>
    <t>[8] port: 10861</t>
  </si>
  <si>
    <t>[33] attk: 0</t>
  </si>
  <si>
    <t>[8] attk: 0</t>
  </si>
  <si>
    <t>[34] port: 10563</t>
  </si>
  <si>
    <t>[34] attk: 0</t>
  </si>
  <si>
    <t>[9] port: 11273</t>
  </si>
  <si>
    <t>[35] port: 11665</t>
  </si>
  <si>
    <t>[9] port: 10739</t>
  </si>
  <si>
    <t>[35] attk: 0</t>
  </si>
  <si>
    <t>[36] port: 10630</t>
  </si>
  <si>
    <t>[36] attk: 0</t>
  </si>
  <si>
    <t>[37] port: 10524</t>
  </si>
  <si>
    <t>[10] port: 11523</t>
  </si>
  <si>
    <t>[10] port: 10886</t>
  </si>
  <si>
    <t>[37] attk: 0</t>
  </si>
  <si>
    <t>[38] port: 10974</t>
  </si>
  <si>
    <t>[38] attk: 0</t>
  </si>
  <si>
    <t>[39] port: 11139</t>
  </si>
  <si>
    <t>[11] port: 11117</t>
  </si>
  <si>
    <t>[39] attk: 0</t>
  </si>
  <si>
    <t>[11] port: 10660</t>
  </si>
  <si>
    <t>[40] port: 10378</t>
  </si>
  <si>
    <t>[40] attk: 1</t>
  </si>
  <si>
    <t>[41] port: 10552</t>
  </si>
  <si>
    <t>[41] attk: 1</t>
  </si>
  <si>
    <t>[12] port: 10337</t>
  </si>
  <si>
    <t>[42] port: 11290</t>
  </si>
  <si>
    <t>[12] port: 10530</t>
  </si>
  <si>
    <t>[42] attk: 1</t>
  </si>
  <si>
    <t>[43] port: 11977</t>
  </si>
  <si>
    <t>[43] attk: 0</t>
  </si>
  <si>
    <t>[44] port: 11589</t>
  </si>
  <si>
    <t>[13] port: 10880</t>
  </si>
  <si>
    <t>[44] attk: 0</t>
  </si>
  <si>
    <t>[13] port: 11933</t>
  </si>
  <si>
    <t>[45] port: 10812</t>
  </si>
  <si>
    <t>[45] attk: 0</t>
  </si>
  <si>
    <t>[46] port: 10349</t>
  </si>
  <si>
    <t>[46] attk: 0</t>
  </si>
  <si>
    <t>[14] port: 10509</t>
  </si>
  <si>
    <t>[47] port: 10636</t>
  </si>
  <si>
    <t>[14] port: 11617</t>
  </si>
  <si>
    <t>[47] attk: 0</t>
  </si>
  <si>
    <t>[48] port: 11386</t>
  </si>
  <si>
    <t>[48] attk: 0</t>
  </si>
  <si>
    <t>[49] port: 10604</t>
  </si>
  <si>
    <t>[15] port: 11997</t>
  </si>
  <si>
    <t>[49] attk: 0</t>
  </si>
  <si>
    <t>[15] port: 10389</t>
  </si>
  <si>
    <t>END: (2020, 2, 26, 20, 32, 51, 2, 57)</t>
  </si>
  <si>
    <t>[15] attk: 0</t>
  </si>
  <si>
    <t>Pycom MicroPython 1.19.0.b4 [v1.9.4-50f84dd] on 2018-07-13; LoPy4 with ESP32</t>
  </si>
  <si>
    <t>&gt;&gt;&gt;</t>
  </si>
  <si>
    <t>[16] port: 10142</t>
  </si>
  <si>
    <t>[16] port: 10098</t>
  </si>
  <si>
    <t>[17] port: 10550</t>
  </si>
  <si>
    <t>[17] port: 10531</t>
  </si>
  <si>
    <t>[17] attk: 1</t>
  </si>
  <si>
    <t>[18] port: 11481</t>
  </si>
  <si>
    <t>[18] port: 10714</t>
  </si>
  <si>
    <t>Single Periods (for time consuming experiments)</t>
  </si>
  <si>
    <t>[19] port: 10104</t>
  </si>
  <si>
    <t>[19] port: 11153</t>
  </si>
  <si>
    <t>[19] attk: 0</t>
  </si>
  <si>
    <t>[20] port: 10379</t>
  </si>
  <si>
    <t>[20] port: 10444</t>
  </si>
  <si>
    <t>[20] attk: 0</t>
  </si>
  <si>
    <t>[21] port: 11175</t>
  </si>
  <si>
    <t>[21] port: 11046</t>
  </si>
  <si>
    <t>[22] port: 11334</t>
  </si>
  <si>
    <t>[22] port: 10962</t>
  </si>
  <si>
    <t>[23] port: 12043</t>
  </si>
  <si>
    <t>[23] port: 10492</t>
  </si>
  <si>
    <t>[24] port: 11337</t>
  </si>
  <si>
    <t>[24] port: 11790</t>
  </si>
  <si>
    <t>[25] port: 11373</t>
  </si>
  <si>
    <t>[25] attk: 0</t>
  </si>
  <si>
    <t>[26] port: 11603</t>
  </si>
  <si>
    <t>[26] port: 11374</t>
  </si>
  <si>
    <t>[26] attk: 0</t>
  </si>
  <si>
    <t>[27] port: 11202</t>
  </si>
  <si>
    <t>[27] port: 11396</t>
  </si>
  <si>
    <t>[28] port: 11655</t>
  </si>
  <si>
    <t>[28] port: 10362</t>
  </si>
  <si>
    <t>[28] attk: 0</t>
  </si>
  <si>
    <t>[29] port: 11208</t>
  </si>
  <si>
    <t>[29] port: 10190</t>
  </si>
  <si>
    <t>[30] port: 10593</t>
  </si>
  <si>
    <t>[30] port: 10802</t>
  </si>
  <si>
    <t>[30] attk: 0</t>
  </si>
  <si>
    <t>[31] port: 10937</t>
  </si>
  <si>
    <t>[31] port: 10249</t>
  </si>
  <si>
    <t>[32] port: 11708</t>
  </si>
  <si>
    <t>[32] port: 11395</t>
  </si>
  <si>
    <t>[32] attk: 1</t>
  </si>
  <si>
    <t>[33] port: 11134</t>
  </si>
  <si>
    <t>[33] port: 11807</t>
  </si>
  <si>
    <t>[34] port: 11077</t>
  </si>
  <si>
    <t>[34] port: 11458</t>
  </si>
  <si>
    <t>[35] port: 11145</t>
  </si>
  <si>
    <t>[35] port: 11454</t>
  </si>
  <si>
    <t>[36] port: 10372</t>
  </si>
  <si>
    <t>[36] port: 11623</t>
  </si>
  <si>
    <t>[37] port: 10377</t>
  </si>
  <si>
    <t>Periods WITH At least 1 attack</t>
  </si>
  <si>
    <t>[37] port: 10779</t>
  </si>
  <si>
    <t>50_N2048_T0710_AS500_E030_NA15</t>
  </si>
  <si>
    <t>[38] port: 10278</t>
  </si>
  <si>
    <t>[38] port: 11305</t>
  </si>
  <si>
    <t>[39] port: 10934</t>
  </si>
  <si>
    <t>[39] port: 10485</t>
  </si>
  <si>
    <t>[40] port: 10987</t>
  </si>
  <si>
    <t>[40] port: 10590</t>
  </si>
  <si>
    <t>[40] attk: 0</t>
  </si>
  <si>
    <t>[41] port: 11415</t>
  </si>
  <si>
    <t>[41] port: 11134</t>
  </si>
  <si>
    <t>[41] attk: 0</t>
  </si>
  <si>
    <t>[42] port: 10998</t>
  </si>
  <si>
    <t>[42] port: 11958</t>
  </si>
  <si>
    <t>[42] attk: 0</t>
  </si>
  <si>
    <t>[43] port: 11710</t>
  </si>
  <si>
    <t>[43] port: 11847</t>
  </si>
  <si>
    <t>[44] port: 11628</t>
  </si>
  <si>
    <t>[44] port: 10287</t>
  </si>
  <si>
    <t>[45] port: 10789</t>
  </si>
  <si>
    <t>[45] port: 11892</t>
  </si>
  <si>
    <t>[46] port: 11045</t>
  </si>
  <si>
    <t>[46] port: 11144</t>
  </si>
  <si>
    <t>[47] port: 10411</t>
  </si>
  <si>
    <t>[47] port: 11827</t>
  </si>
  <si>
    <t>[48] port: 11015</t>
  </si>
  <si>
    <t>[48] port: 10553</t>
  </si>
  <si>
    <t>[49] port: 10620</t>
  </si>
  <si>
    <t>[49] port: 10634</t>
  </si>
  <si>
    <t>[50] port: 11914</t>
  </si>
  <si>
    <t>[50] port: 10527</t>
  </si>
  <si>
    <t>[50] attk: 0</t>
  </si>
  <si>
    <t>[51] port: 10998</t>
  </si>
  <si>
    <t>76_N1024_T0140_AS500_E050_NA38</t>
  </si>
  <si>
    <t>[51] port: 11160</t>
  </si>
  <si>
    <t>[51] attk: 0</t>
  </si>
  <si>
    <t>[52] port: 11148</t>
  </si>
  <si>
    <t>[52] port: 11796</t>
  </si>
  <si>
    <t>[52] attk: 0</t>
  </si>
  <si>
    <t>[53] port: 11687</t>
  </si>
  <si>
    <t>[53] port: 11994</t>
  </si>
  <si>
    <t>[53] attk: 0</t>
  </si>
  <si>
    <t>[54] port: 10437</t>
  </si>
  <si>
    <t>[54] port: 11525</t>
  </si>
  <si>
    <t>[54] attk: 0</t>
  </si>
  <si>
    <t>[55] port: 12036</t>
  </si>
  <si>
    <t>[55] port: 11616</t>
  </si>
  <si>
    <t>[55] attk: 0</t>
  </si>
  <si>
    <t>[56] port: 11401</t>
  </si>
  <si>
    <t>[56] port: 11182</t>
  </si>
  <si>
    <t>[56] attk: 0</t>
  </si>
  <si>
    <t>[57] port: 11622</t>
  </si>
  <si>
    <t>[57] port: 11151</t>
  </si>
  <si>
    <t>[57] attk: 0</t>
  </si>
  <si>
    <t>[58] port: 10668</t>
  </si>
  <si>
    <t>[58] port: 10508</t>
  </si>
  <si>
    <t>[58] attk: 0</t>
  </si>
  <si>
    <t>[59] port: 10811</t>
  </si>
  <si>
    <t>[59] port: 11748</t>
  </si>
  <si>
    <t>[59] attk: 0</t>
  </si>
  <si>
    <t>rare</t>
  </si>
  <si>
    <t>[60] port: 10972</t>
  </si>
  <si>
    <t>[60] port: 10425</t>
  </si>
  <si>
    <t>[60] attk: 0</t>
  </si>
  <si>
    <t>[61] port: 11052</t>
  </si>
  <si>
    <t>[61] port: 11226</t>
  </si>
  <si>
    <t>[61] attk: 0</t>
  </si>
  <si>
    <t>[62] port: 10657</t>
  </si>
  <si>
    <t>[62] port: 10891</t>
  </si>
  <si>
    <t>[62] attk: 0</t>
  </si>
  <si>
    <t>[63] port: 11893</t>
  </si>
  <si>
    <t>[63] port: 11917</t>
  </si>
  <si>
    <t>[63] attk: 0</t>
  </si>
  <si>
    <t>[64] port: 11827</t>
  </si>
  <si>
    <t>[64] port: 11528</t>
  </si>
  <si>
    <t>[64] attk: 0</t>
  </si>
  <si>
    <t>[65] port: 12040</t>
  </si>
  <si>
    <t>[65] port: 10431</t>
  </si>
  <si>
    <t>[65] attk: 0</t>
  </si>
  <si>
    <t>[66] port: 11850</t>
  </si>
  <si>
    <t>[66] port: 11208</t>
  </si>
  <si>
    <t>Time</t>
  </si>
  <si>
    <t>Py</t>
  </si>
  <si>
    <t>[66] attk: 0</t>
  </si>
  <si>
    <t>Succesful Attacks (1 Max per period)</t>
  </si>
  <si>
    <t>Total Attacks</t>
  </si>
  <si>
    <t>Cumulative Period</t>
  </si>
  <si>
    <t>[67] port: 10450</t>
  </si>
  <si>
    <t>Cumulativ Attacks (max 1 per period)</t>
  </si>
  <si>
    <t>[67] port: 11465</t>
  </si>
  <si>
    <t>Notes</t>
  </si>
  <si>
    <t>[67] attk: 0</t>
  </si>
  <si>
    <t>[68] port: 10868</t>
  </si>
  <si>
    <t>[68] port: 10423</t>
  </si>
  <si>
    <t>[68] attk: 0</t>
  </si>
  <si>
    <t>[69] port: 11935</t>
  </si>
  <si>
    <t>[69] port: 12012</t>
  </si>
  <si>
    <t>[69] attk: 0</t>
  </si>
  <si>
    <t>[70] port: 11470</t>
  </si>
  <si>
    <t>[70] port: 11923</t>
  </si>
  <si>
    <t>[70] attk: 0</t>
  </si>
  <si>
    <t>[71] port: 10281</t>
  </si>
  <si>
    <t>[71] port: 10408</t>
  </si>
  <si>
    <t>[71] attk: 0</t>
  </si>
  <si>
    <t>[72] port: 11133</t>
  </si>
  <si>
    <t>[72] port: 10201</t>
  </si>
  <si>
    <t>[72] attk: 0</t>
  </si>
  <si>
    <t>[73] port: 10062</t>
  </si>
  <si>
    <t>[73] port: 11246</t>
  </si>
  <si>
    <t>Periods</t>
  </si>
  <si>
    <t>[73] attk: 0</t>
  </si>
  <si>
    <t>[74] port: 11591</t>
  </si>
  <si>
    <t>[74] port: 10422</t>
  </si>
  <si>
    <t>[74] attk: 0</t>
  </si>
  <si>
    <t>[75] port: 11083</t>
  </si>
  <si>
    <t>Successful Attacks</t>
  </si>
  <si>
    <t>[75] port: 11639</t>
  </si>
  <si>
    <t>[75] attk: 0</t>
  </si>
  <si>
    <t>[76] port: 11379</t>
  </si>
  <si>
    <t>[76] port: 11885</t>
  </si>
  <si>
    <t>[76] attk: 0</t>
  </si>
  <si>
    <t>[77] port: 11672</t>
  </si>
  <si>
    <t>[77] port: 10804</t>
  </si>
  <si>
    <t>[77] attk: 0</t>
  </si>
  <si>
    <t>[78] port: 11010</t>
  </si>
  <si>
    <t>[78] port: 11121</t>
  </si>
  <si>
    <t>Aggregate 30</t>
  </si>
  <si>
    <t>[78] attk: 0</t>
  </si>
  <si>
    <t>[79] port: 11989</t>
  </si>
  <si>
    <t>[79] port: 10872</t>
  </si>
  <si>
    <t>[79] attk: 0</t>
  </si>
  <si>
    <t>[80] port: 10107</t>
  </si>
  <si>
    <t>[80] port: 10253</t>
  </si>
  <si>
    <t>[80] attk: 0</t>
  </si>
  <si>
    <t>02-25 15h55</t>
  </si>
  <si>
    <t>02-25 20h00</t>
  </si>
  <si>
    <t>[81] port: 11624</t>
  </si>
  <si>
    <t>[81] port: 11064</t>
  </si>
  <si>
    <t>02-26 10h00</t>
  </si>
  <si>
    <t>[81] attk: 1</t>
  </si>
  <si>
    <t>02-26 12h35</t>
  </si>
  <si>
    <t>[81] attk: 0</t>
  </si>
  <si>
    <t>02-26 15h00</t>
  </si>
  <si>
    <t>02-27 21h38</t>
  </si>
  <si>
    <t>[82] port: 11857</t>
  </si>
  <si>
    <t>[82] port: 11216</t>
  </si>
  <si>
    <t>[82] attk: 0</t>
  </si>
  <si>
    <t>[82] attk: 1</t>
  </si>
  <si>
    <t>[83] port: 10679</t>
  </si>
  <si>
    <t>[83] port: 11479</t>
  </si>
  <si>
    <t>[83] attk: 0</t>
  </si>
  <si>
    <t>[84] port: 11072</t>
  </si>
  <si>
    <t>[84] port: 10123</t>
  </si>
  <si>
    <t>[84] attk: 0</t>
  </si>
  <si>
    <t>[85] port: 10443</t>
  </si>
  <si>
    <t>[85] port: 10763</t>
  </si>
  <si>
    <t>[85] attk: 0</t>
  </si>
  <si>
    <t>N=1024, T(seg)=140 , Repeat=50</t>
  </si>
  <si>
    <t>[86] port: 11608</t>
  </si>
  <si>
    <t>[86] port: 11996</t>
  </si>
  <si>
    <t>[86] attk: 0</t>
  </si>
  <si>
    <t>BEGIN: (2020, 2, 25, 14, 53, 57, 1, 56)</t>
  </si>
  <si>
    <t>[87] port: 10947</t>
  </si>
  <si>
    <t>BEGIN: (2020, 2, 25, 19, 9, 8, 1, 56)</t>
  </si>
  <si>
    <t>[87] port: 10793</t>
  </si>
  <si>
    <t>BEGIN: (2020, 2, 25, 19, 14, 1, 1, 56)</t>
  </si>
  <si>
    <t>BEGIN: (2020, 2, 26, 9, 13, 38, 2, 57)</t>
  </si>
  <si>
    <t>[87] attk: 0</t>
  </si>
  <si>
    <t>BEGIN: (2020, 2, 26, 11, 34, 15, 2, 57)</t>
  </si>
  <si>
    <t>BEGIN: (2020, 2, 26, 14, 8, 35, 2, 57)</t>
  </si>
  <si>
    <t>BEGIN: (2020, 2, 27, 20, 38, 29, 3, 58)</t>
  </si>
  <si>
    <t>[88] port: 11596</t>
  </si>
  <si>
    <t>[88] port: 11744</t>
  </si>
  <si>
    <t>[88] attk: 0</t>
  </si>
  <si>
    <t>[89] port: 10420</t>
  </si>
  <si>
    <t>[89] port: 10649</t>
  </si>
  <si>
    <t>MTDPort-Range: 10001-11024</t>
  </si>
  <si>
    <t>[89] attk: 0</t>
  </si>
  <si>
    <t>[90] port: 11066</t>
  </si>
  <si>
    <t>[90] port: 10311</t>
  </si>
  <si>
    <t>[0] port: 10816</t>
  </si>
  <si>
    <t>[0] port: 10352</t>
  </si>
  <si>
    <t>[90] attk: 0</t>
  </si>
  <si>
    <t>[0] port: 10195</t>
  </si>
  <si>
    <t>[0] port: 10343</t>
  </si>
  <si>
    <t>[0] port: 10357</t>
  </si>
  <si>
    <t>[0] port: 10169</t>
  </si>
  <si>
    <t>[91] port: 11406</t>
  </si>
  <si>
    <t>[0] attk: 1</t>
  </si>
  <si>
    <t>[91] port: 11911</t>
  </si>
  <si>
    <t>[0] port: 10130</t>
  </si>
  <si>
    <t>[91] attk: 0</t>
  </si>
  <si>
    <t>[1] port: 10508</t>
  </si>
  <si>
    <t>[92] port: 10672</t>
  </si>
  <si>
    <t>[1] port: 10407</t>
  </si>
  <si>
    <t>[92] port: 11740</t>
  </si>
  <si>
    <t>[1] port: 10325</t>
  </si>
  <si>
    <t>[1] port: 10802</t>
  </si>
  <si>
    <t>[92] attk: 0</t>
  </si>
  <si>
    <t>[1] port: 10243</t>
  </si>
  <si>
    <t>[1] port: 10287</t>
  </si>
  <si>
    <t>[1] attk: 1</t>
  </si>
  <si>
    <t>[93] port: 11764</t>
  </si>
  <si>
    <t>[1] port: 10322</t>
  </si>
  <si>
    <t>[93] port: 11255</t>
  </si>
  <si>
    <t>[93] attk: 1</t>
  </si>
  <si>
    <t>[2] port: 10861</t>
  </si>
  <si>
    <t>[93] attk: 0</t>
  </si>
  <si>
    <t>[94] port: 10620</t>
  </si>
  <si>
    <t>[94] port: 10546</t>
  </si>
  <si>
    <t>[94] attk: 0</t>
  </si>
  <si>
    <t>[2] port: 10130</t>
  </si>
  <si>
    <t>[94] attk: 1</t>
  </si>
  <si>
    <t>[2] port: 10386</t>
  </si>
  <si>
    <t>[95] port: 10534</t>
  </si>
  <si>
    <t>[2] port: 10107</t>
  </si>
  <si>
    <t>[95] port: 10488</t>
  </si>
  <si>
    <t>[2] port: 10929</t>
  </si>
  <si>
    <t>[2] port: 10325</t>
  </si>
  <si>
    <t>[95] attk: 0</t>
  </si>
  <si>
    <t>[2] port: 11018</t>
  </si>
  <si>
    <t>[96] port: 10404</t>
  </si>
  <si>
    <t>[2] attk: 1</t>
  </si>
  <si>
    <t>[96] port: 10137</t>
  </si>
  <si>
    <t>[96] attk: 0</t>
  </si>
  <si>
    <t>[3] port: 10897</t>
  </si>
  <si>
    <t>[3] port: 10322</t>
  </si>
  <si>
    <t>[2] attk: 3</t>
  </si>
  <si>
    <t>binomial</t>
  </si>
  <si>
    <t>[3] port: 10883</t>
  </si>
  <si>
    <t>[97] port: 11567</t>
  </si>
  <si>
    <t>[3] port: 10613</t>
  </si>
  <si>
    <t>[3] port: 10034</t>
  </si>
  <si>
    <t>[97] port: 10347</t>
  </si>
  <si>
    <t>[3] port: 10857</t>
  </si>
  <si>
    <t>[97] attk: 0</t>
  </si>
  <si>
    <t>[3] port: 10785</t>
  </si>
  <si>
    <t>[98] port: 10178</t>
  </si>
  <si>
    <t>[98] port: 10678</t>
  </si>
  <si>
    <t>[98] attk: 0</t>
  </si>
  <si>
    <t>[4] port: 10617</t>
  </si>
  <si>
    <t>[4] port: 11018</t>
  </si>
  <si>
    <t>Number of Attacks</t>
  </si>
  <si>
    <t>[4] port: 10889</t>
  </si>
  <si>
    <t>[99] port: 11994</t>
  </si>
  <si>
    <t>Theoretical</t>
  </si>
  <si>
    <t>[4] port: 10859</t>
  </si>
  <si>
    <t>[99] port: 10145</t>
  </si>
  <si>
    <t>Empirical</t>
  </si>
  <si>
    <t>[4] port: 10326</t>
  </si>
  <si>
    <t>[99] attk: 0</t>
  </si>
  <si>
    <t>[4] port: 10466</t>
  </si>
  <si>
    <t>END: (2020, 2, 26, 19, 55, 5, 2, 57)</t>
  </si>
  <si>
    <t>END: (2020, 2, 26, 22, 5, 21, 2, 57)</t>
  </si>
  <si>
    <t>[4] port: 10364</t>
  </si>
  <si>
    <t>Pycom MicroPython 1.18.2.r7 [v1.8.6-849-df9f237] on 2019-05-14; LoPy4 with ESP32</t>
  </si>
  <si>
    <t>[5] port: 10965</t>
  </si>
  <si>
    <t>Type "help()" for more information.</t>
  </si>
  <si>
    <t>[5] port: 10785</t>
  </si>
  <si>
    <t>[5] port: 10458</t>
  </si>
  <si>
    <t>[5] port: 10941</t>
  </si>
  <si>
    <t>[5] port: 10340</t>
  </si>
  <si>
    <t>[5] port: 10098</t>
  </si>
  <si>
    <t>[5] attk: 1</t>
  </si>
  <si>
    <t>[5] port: 10060</t>
  </si>
  <si>
    <t>[5] attk: 2</t>
  </si>
  <si>
    <t>[6] port: 10836</t>
  </si>
  <si>
    <t>[6] port: 10364</t>
  </si>
  <si>
    <t>[6] port: 10263</t>
  </si>
  <si>
    <t>[6] port: 10203</t>
  </si>
  <si>
    <t>[6] port: 10633</t>
  </si>
  <si>
    <t>[6] port: 10719</t>
  </si>
  <si>
    <t>[6] port: 10979</t>
  </si>
  <si>
    <t>[6] attk: 1</t>
  </si>
  <si>
    <t>[7] port: 10608</t>
  </si>
  <si>
    <t>[7] port: 10060</t>
  </si>
  <si>
    <t>[7] port: 10901</t>
  </si>
  <si>
    <t>[7] port: 10729</t>
  </si>
  <si>
    <t>[7] port: 10862</t>
  </si>
  <si>
    <t>[7] port: 10220</t>
  </si>
  <si>
    <t>[7] attk: 1</t>
  </si>
  <si>
    <t>[7] port: 10718</t>
  </si>
  <si>
    <t>[8] port: 10489</t>
  </si>
  <si>
    <t>[8] port: 10979</t>
  </si>
  <si>
    <t>[8] port: 10420</t>
  </si>
  <si>
    <t>[8] port: 10078</t>
  </si>
  <si>
    <t>[8] port: 10062</t>
  </si>
  <si>
    <t>[8] port: 10736</t>
  </si>
  <si>
    <t>[8] port: 11021</t>
  </si>
  <si>
    <t>[9] port: 10175</t>
  </si>
  <si>
    <t>[9] port: 10718</t>
  </si>
  <si>
    <t>[9] port: 10374</t>
  </si>
  <si>
    <t>[9] port: 10214</t>
  </si>
  <si>
    <t>[9] port: 10865</t>
  </si>
  <si>
    <t>[9] port: 10983</t>
  </si>
  <si>
    <t>[9] port: 10472</t>
  </si>
  <si>
    <t>[10] port: 10046</t>
  </si>
  <si>
    <t>[10] port: 11021</t>
  </si>
  <si>
    <t>[10] port: 10518</t>
  </si>
  <si>
    <t>[10] port: 10197</t>
  </si>
  <si>
    <t>[10] port: 10405</t>
  </si>
  <si>
    <t>[10] port: 10816</t>
  </si>
  <si>
    <t>[10] attk: 1</t>
  </si>
  <si>
    <t>[10] port: 10280</t>
  </si>
  <si>
    <t>[11] port: 10400</t>
  </si>
  <si>
    <t>[11] port: 10472</t>
  </si>
  <si>
    <t>[11] port: 10186</t>
  </si>
  <si>
    <t>[11] port: 10782</t>
  </si>
  <si>
    <t>[11] port: 10511</t>
  </si>
  <si>
    <t>[11] port: 10662</t>
  </si>
  <si>
    <t>[11] attk: 1</t>
  </si>
  <si>
    <t>[11] port: 10395</t>
  </si>
  <si>
    <t>[11] attk: 2</t>
  </si>
  <si>
    <t>[12] port: 10038</t>
  </si>
  <si>
    <t>[12] port: 10280</t>
  </si>
  <si>
    <t>[12] port: 10435</t>
  </si>
  <si>
    <t>[12] port: 10760</t>
  </si>
  <si>
    <t>[12] port: 10961</t>
  </si>
  <si>
    <t>[12] port: 10910</t>
  </si>
  <si>
    <t>[12] attk: 1</t>
  </si>
  <si>
    <t>[12] port: 10677</t>
  </si>
  <si>
    <t>[13] port: 10009</t>
  </si>
  <si>
    <t>[13] port: 10395</t>
  </si>
  <si>
    <t>[13] port: 10837</t>
  </si>
  <si>
    <t>[13] port: 10813</t>
  </si>
  <si>
    <t>[13] port: 10006</t>
  </si>
  <si>
    <t>[13] port: 10416</t>
  </si>
  <si>
    <t>[13] port: 10518</t>
  </si>
  <si>
    <t>[13] attk: 2</t>
  </si>
  <si>
    <t>[14] port: 10341</t>
  </si>
  <si>
    <t>[14] port: 10677</t>
  </si>
  <si>
    <t>[14] port: 10926</t>
  </si>
  <si>
    <t>[14] port: 10627</t>
  </si>
  <si>
    <t>[14] port: 10510</t>
  </si>
  <si>
    <t>[14] port: 10158</t>
  </si>
  <si>
    <t>[14] port: 10986</t>
  </si>
  <si>
    <t>[14] attk: 1</t>
  </si>
  <si>
    <t>[15] port: 10160</t>
  </si>
  <si>
    <t>[15] port: 10518</t>
  </si>
  <si>
    <t>[15] port: 10951</t>
  </si>
  <si>
    <t>[15] port: 10118</t>
  </si>
  <si>
    <t>[15] port: 10994</t>
  </si>
  <si>
    <t>[15] port: 10644</t>
  </si>
  <si>
    <t>[15] port: 10458</t>
  </si>
  <si>
    <t>[16] port: 10309</t>
  </si>
  <si>
    <t>[16] port: 10986</t>
  </si>
  <si>
    <t>[16] port: 10473</t>
  </si>
  <si>
    <t>[16] port: 10287</t>
  </si>
  <si>
    <t>[16] port: 10088</t>
  </si>
  <si>
    <t>[16] port: 10572</t>
  </si>
  <si>
    <t>[16] attk: 1</t>
  </si>
  <si>
    <t>[16] port: 10991</t>
  </si>
  <si>
    <t>[17] port: 10028</t>
  </si>
  <si>
    <t>[17] port: 10458</t>
  </si>
  <si>
    <t>[16] attk: 2</t>
  </si>
  <si>
    <t>[17] port: 10282</t>
  </si>
  <si>
    <t>[17] port: 10631</t>
  </si>
  <si>
    <t>[17] port: 10832</t>
  </si>
  <si>
    <t>[17] port: 10308</t>
  </si>
  <si>
    <t>[17] port: 10799</t>
  </si>
  <si>
    <t>[18] port: 10750</t>
  </si>
  <si>
    <t>[18] port: 10991</t>
  </si>
  <si>
    <t>[18] port: 10836</t>
  </si>
  <si>
    <t>[18] port: 10402</t>
  </si>
  <si>
    <t>[18] port: 10498</t>
  </si>
  <si>
    <t>[18] port: 10451</t>
  </si>
  <si>
    <t>[18] attk: 1</t>
  </si>
  <si>
    <t>[18] port: 10364</t>
  </si>
  <si>
    <t>[19] port: 10394</t>
  </si>
  <si>
    <t>[19] port: 10799</t>
  </si>
  <si>
    <t>[19] port: 10375</t>
  </si>
  <si>
    <t>[19] port: 10407</t>
  </si>
  <si>
    <t>[19] port: 10483</t>
  </si>
  <si>
    <t>[19] port: 10515</t>
  </si>
  <si>
    <t>[19] port: 10197</t>
  </si>
  <si>
    <t>[19] attk: 2</t>
  </si>
  <si>
    <t>[20] port: 10508</t>
  </si>
  <si>
    <t>[20] port: 10364</t>
  </si>
  <si>
    <t>[20] port: 10447</t>
  </si>
  <si>
    <t>[20] port: 10872</t>
  </si>
  <si>
    <t>[20] port: 10184</t>
  </si>
  <si>
    <t>[20] port: 10609</t>
  </si>
  <si>
    <t>[20] port: 10173</t>
  </si>
  <si>
    <t>[21] port: 10949</t>
  </si>
  <si>
    <t>[21] port: 10197</t>
  </si>
  <si>
    <t>[21] port: 10097</t>
  </si>
  <si>
    <t>[21] port: 10766</t>
  </si>
  <si>
    <t>[21] port: 10933</t>
  </si>
  <si>
    <t>[21] port: 10755</t>
  </si>
  <si>
    <t>[21] port: 10987</t>
  </si>
  <si>
    <t>[22] port: 10483</t>
  </si>
  <si>
    <t>[22] port: 10173</t>
  </si>
  <si>
    <t>[22] port: 10387</t>
  </si>
  <si>
    <t>[22] port: 10566</t>
  </si>
  <si>
    <t>[22] port: 10415</t>
  </si>
  <si>
    <t>[22] port: 10072</t>
  </si>
  <si>
    <t>[22] attk: 1</t>
  </si>
  <si>
    <t>[22] port: 10787</t>
  </si>
  <si>
    <t>[23] port: 10946</t>
  </si>
  <si>
    <t>[23] port: 10987</t>
  </si>
  <si>
    <t>[23] port: 10450</t>
  </si>
  <si>
    <t>[23] port: 10643</t>
  </si>
  <si>
    <t>[23] port: 10091</t>
  </si>
  <si>
    <t>[23] port: 10357</t>
  </si>
  <si>
    <t>[23] port: 10076</t>
  </si>
  <si>
    <t>[23] attk: 1</t>
  </si>
  <si>
    <t>[24] port: 10438</t>
  </si>
  <si>
    <t>[24] port: 10787</t>
  </si>
  <si>
    <t>[24] port: 10796</t>
  </si>
  <si>
    <t>[24] port: 10939</t>
  </si>
  <si>
    <t>[24] port: 10664</t>
  </si>
  <si>
    <t>[24] port: 10746</t>
  </si>
  <si>
    <t>[24] attk: 1</t>
  </si>
  <si>
    <t>[24] port: 10305</t>
  </si>
  <si>
    <t>[25] port: 10570</t>
  </si>
  <si>
    <t>[25] port: 10076</t>
  </si>
  <si>
    <t>02-24 13h45</t>
  </si>
  <si>
    <t>[25] port: 10913</t>
  </si>
  <si>
    <t>[25] port: 10901</t>
  </si>
  <si>
    <t>02-25 00h05</t>
  </si>
  <si>
    <t>[25] port: 10577</t>
  </si>
  <si>
    <t>[25] port: 10651</t>
  </si>
  <si>
    <t>02-25 11h00</t>
  </si>
  <si>
    <t>[25] port: 10015</t>
  </si>
  <si>
    <t>[25] attk: 1</t>
  </si>
  <si>
    <t>[26] port: 10548</t>
  </si>
  <si>
    <t>[26] port: 10305</t>
  </si>
  <si>
    <t>[26] port: 10983</t>
  </si>
  <si>
    <t>[26] port: 10183</t>
  </si>
  <si>
    <t>[26] port: 11023</t>
  </si>
  <si>
    <t>[26] port: 10911</t>
  </si>
  <si>
    <t>N=2048, T(seg)=710 , Repeat=30</t>
  </si>
  <si>
    <t>[26] port: 10123</t>
  </si>
  <si>
    <t>BEGIN: (2020, 2, 24, 12, 47, 49, 0, 55)</t>
  </si>
  <si>
    <t>BEGIN: (2020, 2, 24, 22, 24, 13, 0, 55)</t>
  </si>
  <si>
    <t>BEGIN: (2020, 2, 25, 9, 58, 25, 1, 56)</t>
  </si>
  <si>
    <t>[27] port: 10233</t>
  </si>
  <si>
    <t>[27] port: 10015</t>
  </si>
  <si>
    <t>[26] attk: 1</t>
  </si>
  <si>
    <t>[27] port: 10472</t>
  </si>
  <si>
    <t>[27] port: 10160</t>
  </si>
  <si>
    <t>[27] port: 10471</t>
  </si>
  <si>
    <t>[27] port: 10600</t>
  </si>
  <si>
    <t>[0] port: 11035</t>
  </si>
  <si>
    <t>[0] port: 10895</t>
  </si>
  <si>
    <t>[27] port: 10383</t>
  </si>
  <si>
    <t>[0] port: 10672</t>
  </si>
  <si>
    <t>[27] attk: 1</t>
  </si>
  <si>
    <t>[28] port: 10711</t>
  </si>
  <si>
    <t>[28] port: 10123</t>
  </si>
  <si>
    <t>[1] port: 11626</t>
  </si>
  <si>
    <t>[28] port: 10440</t>
  </si>
  <si>
    <t>[1] port: 11371</t>
  </si>
  <si>
    <t>[28] port: 10687</t>
  </si>
  <si>
    <t>[28] port: 10674</t>
  </si>
  <si>
    <t>[1] port: 10341</t>
  </si>
  <si>
    <t>[28] port: 10862</t>
  </si>
  <si>
    <t>[28] port: 10883</t>
  </si>
  <si>
    <t>[28] attk: 2</t>
  </si>
  <si>
    <t>[2] port: 10591</t>
  </si>
  <si>
    <t>[2] port: 10237</t>
  </si>
  <si>
    <t>[2] port: 11604</t>
  </si>
  <si>
    <t>[29] port: 10260</t>
  </si>
  <si>
    <t>[29] port: 10383</t>
  </si>
  <si>
    <t>[29] port: 10132</t>
  </si>
  <si>
    <t>[3] port: 10535</t>
  </si>
  <si>
    <t>[29] port: 10437</t>
  </si>
  <si>
    <t>[3] port: 10623</t>
  </si>
  <si>
    <t>[29] port: 10105</t>
  </si>
  <si>
    <t>[3] port: 11146</t>
  </si>
  <si>
    <t>[29] port: 10914</t>
  </si>
  <si>
    <t>[3] attk: 1</t>
  </si>
  <si>
    <t>[29] attk: 1</t>
  </si>
  <si>
    <t>[29] port: 10360</t>
  </si>
  <si>
    <t>[4] port: 10693</t>
  </si>
  <si>
    <t>[4] port: 10497</t>
  </si>
  <si>
    <t>[4] port: 10171</t>
  </si>
  <si>
    <t>[30] port: 10161</t>
  </si>
  <si>
    <t>[30] port: 10883</t>
  </si>
  <si>
    <t>[30] port: 10352</t>
  </si>
  <si>
    <t>[30] port: 10410</t>
  </si>
  <si>
    <t>[5] port: 11338</t>
  </si>
  <si>
    <t>[5] port: 10345</t>
  </si>
  <si>
    <t>[30] port: 10516</t>
  </si>
  <si>
    <t>[5] port: 11625</t>
  </si>
  <si>
    <t>[30] port: 11003</t>
  </si>
  <si>
    <t>[31] port: 10040</t>
  </si>
  <si>
    <t>[31] port: 10360</t>
  </si>
  <si>
    <t>[31] port: 10941</t>
  </si>
  <si>
    <t>[31] port: 10976</t>
  </si>
  <si>
    <t>[31] port: 10251</t>
  </si>
  <si>
    <t>[31] port: 10673</t>
  </si>
  <si>
    <t>50_N0512_T0177_AS500_E100_NA50</t>
  </si>
  <si>
    <t>[6] port: 11614</t>
  </si>
  <si>
    <t>[6] port: 11131</t>
  </si>
  <si>
    <t>[6] port: 11869</t>
  </si>
  <si>
    <t>[31] port: 10353</t>
  </si>
  <si>
    <t>[31] attk: 1</t>
  </si>
  <si>
    <t>[32] port: 10208</t>
  </si>
  <si>
    <t>[32] port: 11003</t>
  </si>
  <si>
    <t>[7] port: 10491</t>
  </si>
  <si>
    <t>[32] port: 10701</t>
  </si>
  <si>
    <t>[7] port: 11659</t>
  </si>
  <si>
    <t>[32] port: 10066</t>
  </si>
  <si>
    <t>[32] port: 10506</t>
  </si>
  <si>
    <t>[7] port: 11260</t>
  </si>
  <si>
    <t>[32] port: 10114</t>
  </si>
  <si>
    <t>[7] attk: 2</t>
  </si>
  <si>
    <t>[32] port: 10571</t>
  </si>
  <si>
    <t>[8] port: 10570</t>
  </si>
  <si>
    <t>[8] port: 10296</t>
  </si>
  <si>
    <t>[33] port: 10968</t>
  </si>
  <si>
    <t>[33] port: 10353</t>
  </si>
  <si>
    <t>[8] port: 11340</t>
  </si>
  <si>
    <t>[33] port: 10643</t>
  </si>
  <si>
    <t>[33] port: 10611</t>
  </si>
  <si>
    <t>[8] attk: 2</t>
  </si>
  <si>
    <t>[33] port: 10233</t>
  </si>
  <si>
    <t>[33] port: 10658</t>
  </si>
  <si>
    <t>[9] port: 11144</t>
  </si>
  <si>
    <t>[33] port: 10579</t>
  </si>
  <si>
    <t>[9] port: 10167</t>
  </si>
  <si>
    <t>[9] port: 10960</t>
  </si>
  <si>
    <t>[33] attk: 1</t>
  </si>
  <si>
    <t>[34] port: 11009</t>
  </si>
  <si>
    <t>[9] attk: 1</t>
  </si>
  <si>
    <t>[34] port: 10571</t>
  </si>
  <si>
    <t>[34] port: 10840</t>
  </si>
  <si>
    <t>[34] port: 10972</t>
  </si>
  <si>
    <t>[10] port: 10704</t>
  </si>
  <si>
    <t>[34] port: 10453</t>
  </si>
  <si>
    <t>[10] port: 10067</t>
  </si>
  <si>
    <t>[34] port: 10849</t>
  </si>
  <si>
    <t>[10] port: 11048</t>
  </si>
  <si>
    <t>[34] port: 10309</t>
  </si>
  <si>
    <t>[10] attk: 2</t>
  </si>
  <si>
    <t>[35] port: 10190</t>
  </si>
  <si>
    <t>[11] port: 10606</t>
  </si>
  <si>
    <t>[35] port: 10579</t>
  </si>
  <si>
    <t>[11] port: 11465</t>
  </si>
  <si>
    <t>[34] attk: 1</t>
  </si>
  <si>
    <t>[35] port: 10354</t>
  </si>
  <si>
    <t>[35] port: 10624</t>
  </si>
  <si>
    <t>[11] port: 10596</t>
  </si>
  <si>
    <t>[35] port: 10950</t>
  </si>
  <si>
    <t>[35] port: 11017</t>
  </si>
  <si>
    <t>[35] attk: 1</t>
  </si>
  <si>
    <t>[35] port: 10440</t>
  </si>
  <si>
    <t>[35] attk: 2</t>
  </si>
  <si>
    <t>[36] port: 10581</t>
  </si>
  <si>
    <t>[36] port: 10309</t>
  </si>
  <si>
    <t>[36] port: 10422</t>
  </si>
  <si>
    <t>[12] port: 11291</t>
  </si>
  <si>
    <t>[36] port: 10339</t>
  </si>
  <si>
    <t>[12] port: 10650</t>
  </si>
  <si>
    <t>[36] port: 10356</t>
  </si>
  <si>
    <t>[12] port: 10764</t>
  </si>
  <si>
    <t>[36] port: 10243</t>
  </si>
  <si>
    <t>[36] port: 10191</t>
  </si>
  <si>
    <t>[13] port: 11377</t>
  </si>
  <si>
    <t>[37] port: 10106</t>
  </si>
  <si>
    <t>[13] port: 11232</t>
  </si>
  <si>
    <t>[37] port: 10440</t>
  </si>
  <si>
    <t>[13] port: 10310</t>
  </si>
  <si>
    <t>[37] port: 10416</t>
  </si>
  <si>
    <t>[37] port: 10354</t>
  </si>
  <si>
    <t>[13] attk: 1</t>
  </si>
  <si>
    <t>[37] port: 10795</t>
  </si>
  <si>
    <t>[14] port: 11662</t>
  </si>
  <si>
    <t>[37] port: 10877</t>
  </si>
  <si>
    <t>[14] port: 11982</t>
  </si>
  <si>
    <t>[14] port: 10591</t>
  </si>
  <si>
    <t>[37] port: 10364</t>
  </si>
  <si>
    <t>[15] port: 11691</t>
  </si>
  <si>
    <t>[38] port: 10710</t>
  </si>
  <si>
    <t>[15] port: 11501</t>
  </si>
  <si>
    <t>[38] port: 10191</t>
  </si>
  <si>
    <t>[15] port: 10963</t>
  </si>
  <si>
    <t>[38] port: 10855</t>
  </si>
  <si>
    <t>[38] port: 11016</t>
  </si>
  <si>
    <t>[38] port: 10816</t>
  </si>
  <si>
    <t>[38] port: 10113</t>
  </si>
  <si>
    <t>[38] attk: 1</t>
  </si>
  <si>
    <t>[38] port: 10042</t>
  </si>
  <si>
    <t>[16] port: 11779</t>
  </si>
  <si>
    <t>[16] port: 10574</t>
  </si>
  <si>
    <t>[16] port: 10182</t>
  </si>
  <si>
    <t>[39] port: 10631</t>
  </si>
  <si>
    <t>[39] port: 10364</t>
  </si>
  <si>
    <t>[39] port: 10692</t>
  </si>
  <si>
    <t>[39] port: 10144</t>
  </si>
  <si>
    <t>[39] port: 10797</t>
  </si>
  <si>
    <t>[39] port: 10994</t>
  </si>
  <si>
    <t>[17] port: 10087</t>
  </si>
  <si>
    <t>[17] port: 10973</t>
  </si>
  <si>
    <t>[17] port: 10697</t>
  </si>
  <si>
    <t>[17] attk: 2</t>
  </si>
  <si>
    <t>[39] port: 10287</t>
  </si>
  <si>
    <t>[18] port: 10043</t>
  </si>
  <si>
    <t>[18] port: 11474</t>
  </si>
  <si>
    <t>[39] attk: 1</t>
  </si>
  <si>
    <t>[18] port: 10551</t>
  </si>
  <si>
    <t>[40] port: 10972</t>
  </si>
  <si>
    <t>[40] port: 10042</t>
  </si>
  <si>
    <t>[40] port: 10525</t>
  </si>
  <si>
    <t>[40] port: 10912</t>
  </si>
  <si>
    <t>[19] port: 10205</t>
  </si>
  <si>
    <t>[40] port: 10610</t>
  </si>
  <si>
    <t>[19] port: 10088</t>
  </si>
  <si>
    <t>[40] port: 10963</t>
  </si>
  <si>
    <t>[19] port: 10620</t>
  </si>
  <si>
    <t>[40] port: 10048</t>
  </si>
  <si>
    <t>[20] port: 11554</t>
  </si>
  <si>
    <t>[20] port: 11848</t>
  </si>
  <si>
    <t>[41] port: 10222</t>
  </si>
  <si>
    <t>[41] port: 10287</t>
  </si>
  <si>
    <t>[20] port: 10232</t>
  </si>
  <si>
    <t>[41] port: 10302</t>
  </si>
  <si>
    <t>[41] port: 10800</t>
  </si>
  <si>
    <t>[20] attk: 2</t>
  </si>
  <si>
    <t>[41] port: 10999</t>
  </si>
  <si>
    <t>[41] port: 10509</t>
  </si>
  <si>
    <t>[21] port: 11078</t>
  </si>
  <si>
    <t>[41] port: 10031</t>
  </si>
  <si>
    <t>[21] port: 10754</t>
  </si>
  <si>
    <t>[21] port: 11375</t>
  </si>
  <si>
    <t>[21] attk: 2</t>
  </si>
  <si>
    <t>[42] port: 10947</t>
  </si>
  <si>
    <t>[21] attk: 5</t>
  </si>
  <si>
    <t>[42] port: 10048</t>
  </si>
  <si>
    <t>[42] port: 10693</t>
  </si>
  <si>
    <t>[42] port: 10692</t>
  </si>
  <si>
    <t>[22] port: 10627</t>
  </si>
  <si>
    <t>[42] port: 10050</t>
  </si>
  <si>
    <t>[22] port: 10731</t>
  </si>
  <si>
    <t>[42] port: 10248</t>
  </si>
  <si>
    <t>[22] port: 10530</t>
  </si>
  <si>
    <t>[42] port: 10842</t>
  </si>
  <si>
    <t>[22] attk: 2</t>
  </si>
  <si>
    <t>[43] port: 10652</t>
  </si>
  <si>
    <t>[43] port: 10031</t>
  </si>
  <si>
    <t>[23] port: 11357</t>
  </si>
  <si>
    <t>[23] port: 11439</t>
  </si>
  <si>
    <t>[43] port: 10228</t>
  </si>
  <si>
    <t>[43] port: 10799</t>
  </si>
  <si>
    <t>[23] port: 10407</t>
  </si>
  <si>
    <t>[43] port: 10321</t>
  </si>
  <si>
    <t>[43] port: 10637</t>
  </si>
  <si>
    <t>02-28 00h50 B</t>
  </si>
  <si>
    <t>[43] port: 10225</t>
  </si>
  <si>
    <t>[43] attk: 1</t>
  </si>
  <si>
    <t>[43] attk: 2</t>
  </si>
  <si>
    <t>[24] port: 11008</t>
  </si>
  <si>
    <t>[44] port: 10922</t>
  </si>
  <si>
    <t>[44] port: 10842</t>
  </si>
  <si>
    <t>[24] port: 11642</t>
  </si>
  <si>
    <t>[44] port: 10876</t>
  </si>
  <si>
    <t>[24] port: 11838</t>
  </si>
  <si>
    <t>[44] port: 10861</t>
  </si>
  <si>
    <t>[44] port: 10020</t>
  </si>
  <si>
    <t>[44] port: 10531</t>
  </si>
  <si>
    <t>[44] port: 10333</t>
  </si>
  <si>
    <t>[25] port: 11994</t>
  </si>
  <si>
    <t>[25] port: 11728</t>
  </si>
  <si>
    <t>[44] attk: 1</t>
  </si>
  <si>
    <t>RN</t>
  </si>
  <si>
    <t>[25] port: 11633</t>
  </si>
  <si>
    <t>[45] port: 10164</t>
  </si>
  <si>
    <t>[45] port: 10225</t>
  </si>
  <si>
    <t>[45] port: 10207</t>
  </si>
  <si>
    <t>[45] port: 10167</t>
  </si>
  <si>
    <t>[45] port: 10989</t>
  </si>
  <si>
    <t>[45] port: 10535</t>
  </si>
  <si>
    <t>[45] attk: 1</t>
  </si>
  <si>
    <t>[45] port: 10941</t>
  </si>
  <si>
    <t>[26] port: 10064</t>
  </si>
  <si>
    <t>[26] port: 10393</t>
  </si>
  <si>
    <t>[26] port: 11660</t>
  </si>
  <si>
    <t>[46] port: 10981</t>
  </si>
  <si>
    <t>[46] port: 10333</t>
  </si>
  <si>
    <t>[46] port: 10955</t>
  </si>
  <si>
    <t>[46] port: 10647</t>
  </si>
  <si>
    <t>[46] port: 10419</t>
  </si>
  <si>
    <t>[46] port: 10044</t>
  </si>
  <si>
    <t>[27] port: 10869</t>
  </si>
  <si>
    <t>[27] port: 10209</t>
  </si>
  <si>
    <t>[27] port: 11388</t>
  </si>
  <si>
    <t>[46] port: 10901</t>
  </si>
  <si>
    <t>[27] attk: 3</t>
  </si>
  <si>
    <t>[46] attk: 1</t>
  </si>
  <si>
    <t>[47] port: 10672</t>
  </si>
  <si>
    <t>[47] port: 10941</t>
  </si>
  <si>
    <t>[28] port: 11492</t>
  </si>
  <si>
    <t>[28] port: 11098</t>
  </si>
  <si>
    <t>[47] port: 11019</t>
  </si>
  <si>
    <t>[47] port: 10356</t>
  </si>
  <si>
    <t>[28] port: 11420</t>
  </si>
  <si>
    <t>[47] port: 10075</t>
  </si>
  <si>
    <t>[47] port: 10006</t>
  </si>
  <si>
    <t>[47] attk: 1</t>
  </si>
  <si>
    <t>[28] attk: 3</t>
  </si>
  <si>
    <t>[47] port: 10983</t>
  </si>
  <si>
    <t>[29] port: 10691</t>
  </si>
  <si>
    <t>[29] port: 11788</t>
  </si>
  <si>
    <t>[48] port: 10468</t>
  </si>
  <si>
    <t>[29] port: 11361</t>
  </si>
  <si>
    <t>[48] port: 10901</t>
  </si>
  <si>
    <t>[48] port: 10097</t>
  </si>
  <si>
    <t>[48] port: 10118</t>
  </si>
  <si>
    <t>[48] port: 10662</t>
  </si>
  <si>
    <t>[48] port: 10996</t>
  </si>
  <si>
    <t>END: (2020, 2, 24, 18, 42, 55, 0, 55)</t>
  </si>
  <si>
    <t>[48] port: 10989</t>
  </si>
  <si>
    <t>END: (2020, 2, 25, 4, 19, 20, 1, 56)</t>
  </si>
  <si>
    <t>[48] attk: 1</t>
  </si>
  <si>
    <t>END: (2020, 2, 25, 15, 53, 31, 1, 56)</t>
  </si>
  <si>
    <t>[49] port: 10923</t>
  </si>
  <si>
    <t>[49] port: 10983</t>
  </si>
  <si>
    <t>[49] port: 10085</t>
  </si>
  <si>
    <t>[49] port: 10949</t>
  </si>
  <si>
    <t>[49] port: 10075</t>
  </si>
  <si>
    <t>[49] port: 10110</t>
  </si>
  <si>
    <t>[49] port: 10736</t>
  </si>
  <si>
    <t>[49] attk: 1</t>
  </si>
  <si>
    <t>END: (2020, 2, 25, 16, 50, 46, 1, 56)</t>
  </si>
  <si>
    <t>END: (2020, 2, 25, 21, 5, 59, 1, 56)</t>
  </si>
  <si>
    <t>END: (2020, 2, 26, 11, 10, 28, 2, 57)</t>
  </si>
  <si>
    <t>END: (2020, 2, 26, 13, 31, 6, 2, 57)</t>
  </si>
  <si>
    <t>END: (2020, 2, 26, 16, 5, 27, 2, 57)</t>
  </si>
  <si>
    <t>END: (2020, 2, 27, 22, 35, 18, 3, 58)</t>
  </si>
  <si>
    <t>END: (2020, 2, 25, 21, 10, 51, 1, 56)</t>
  </si>
  <si>
    <t>Not so good</t>
  </si>
  <si>
    <t>failed in 94!!</t>
  </si>
  <si>
    <t>02-28 00h50</t>
  </si>
  <si>
    <t>03-01  00h58</t>
  </si>
  <si>
    <t>N=512, T(seg)=177 , Repeat=100</t>
  </si>
  <si>
    <t>BEGIN: (2020, 2, 27, 23, 50, 25, 3, 58)</t>
  </si>
  <si>
    <t>BEGIN: (2020, 2, 28, 7, 42, 46, 4, 59)</t>
  </si>
  <si>
    <t>BEGIN: (2020, 2, 28, 23, 59, 7, 4, 59)</t>
  </si>
  <si>
    <t>MTDPort-Range: 10001-10512</t>
  </si>
  <si>
    <t>[0] port: 10104</t>
  </si>
  <si>
    <t>[0] port: 10418</t>
  </si>
  <si>
    <t>[0] port: 10294</t>
  </si>
  <si>
    <t>24_N0512_T0365_AS500_E050_NA12</t>
  </si>
  <si>
    <t>[1] port: 10026</t>
  </si>
  <si>
    <t>[1] port: 10006</t>
  </si>
  <si>
    <t>[1] port: 10324</t>
  </si>
  <si>
    <t>[2] port: 10028</t>
  </si>
  <si>
    <t>[2] port: 10032</t>
  </si>
  <si>
    <t>[2] port: 10321</t>
  </si>
  <si>
    <t>[3] port: 10176</t>
  </si>
  <si>
    <t>[3] port: 10335</t>
  </si>
  <si>
    <t>[3] port: 10107</t>
  </si>
  <si>
    <t>10_N0512_T0589_AS500_E050_NA05</t>
  </si>
  <si>
    <t>[4] port: 10240</t>
  </si>
  <si>
    <t>[4] port: 10284</t>
  </si>
  <si>
    <t>[4] port: 10427</t>
  </si>
  <si>
    <t>[5] port: 10353</t>
  </si>
  <si>
    <t>[5] port: 10010</t>
  </si>
  <si>
    <t>[5] port: 10106</t>
  </si>
  <si>
    <t>[6] port: 10294</t>
  </si>
  <si>
    <t>[6] port: 10199</t>
  </si>
  <si>
    <t>[6] port: 10035</t>
  </si>
  <si>
    <t>[7] port: 10193</t>
  </si>
  <si>
    <t>[7] port: 10164</t>
  </si>
  <si>
    <t>[7] port: 10228</t>
  </si>
  <si>
    <t>[8] port: 10269</t>
  </si>
  <si>
    <t>24-02 07h45</t>
  </si>
  <si>
    <t>[8] port: 10457</t>
  </si>
  <si>
    <t>25-02 23h00</t>
  </si>
  <si>
    <t>[8] port: 10355</t>
  </si>
  <si>
    <t>25-02 23h05</t>
  </si>
  <si>
    <t>26-02 9h30</t>
  </si>
  <si>
    <t>26-02 15h00</t>
  </si>
  <si>
    <t>27-02 00h05</t>
  </si>
  <si>
    <t>[9] port: 10296</t>
  </si>
  <si>
    <t>[9] port: 10181</t>
  </si>
  <si>
    <t>[9] port: 10054</t>
  </si>
  <si>
    <t>FAILED CORE DUMP</t>
  </si>
  <si>
    <t>N=512, T(seg)=365 , Repeat=50</t>
  </si>
  <si>
    <t>BEGIN: (2020, 2, 24, 6, 44, 6, 0, 55)</t>
  </si>
  <si>
    <t>BEGIN: (2020, 2, 25, 22, 32, 57, 1, 56)</t>
  </si>
  <si>
    <t>BEGIN: (2020, 2, 25, 22, 41, 57, 1, 56)</t>
  </si>
  <si>
    <t>BEGIN: (2020, 2, 26, 8, 27, 1, 2, 57)</t>
  </si>
  <si>
    <t>BEGIN: (2020, 2, 26, 14, 4, 6, 2, 57)</t>
  </si>
  <si>
    <t>BEGIN: (2020, 2, 26, 22, 15, 12, 2, 57)</t>
  </si>
  <si>
    <t>[10] port: 10087</t>
  </si>
  <si>
    <t>[0] port: 10213</t>
  </si>
  <si>
    <t>[10] port: 10308</t>
  </si>
  <si>
    <t>[0] port: 10250</t>
  </si>
  <si>
    <t>[0] port: 10255</t>
  </si>
  <si>
    <t>[0] port: 10158</t>
  </si>
  <si>
    <t>[10] port: 10080</t>
  </si>
  <si>
    <t>[0] port: 10302</t>
  </si>
  <si>
    <t>[0] port: 10157</t>
  </si>
  <si>
    <t>[0] attk: 2</t>
  </si>
  <si>
    <t>[1] port: 10465</t>
  </si>
  <si>
    <t>[1] port: 10255</t>
  </si>
  <si>
    <t>[1] port: 10342</t>
  </si>
  <si>
    <t>[1] port: 10378</t>
  </si>
  <si>
    <t>[1] port: 10035</t>
  </si>
  <si>
    <t>[1] port: 10441</t>
  </si>
  <si>
    <t>[2] port: 10038</t>
  </si>
  <si>
    <t>[2] port: 10342</t>
  </si>
  <si>
    <t>[2] port: 10131</t>
  </si>
  <si>
    <t>[2] port: 10223</t>
  </si>
  <si>
    <t>[11] port: 10422</t>
  </si>
  <si>
    <t>[2] port: 10413</t>
  </si>
  <si>
    <t>[2] port: 10164</t>
  </si>
  <si>
    <t>[11] port: 10086</t>
  </si>
  <si>
    <t>[2] attk: 2</t>
  </si>
  <si>
    <t>[11] port: 10356</t>
  </si>
  <si>
    <t>[3] port: 10399</t>
  </si>
  <si>
    <t>[3] port: 10131</t>
  </si>
  <si>
    <t>[3] port: 10316</t>
  </si>
  <si>
    <t>[3] port: 10031</t>
  </si>
  <si>
    <t>[3] port: 10237</t>
  </si>
  <si>
    <t>[3] port: 10172</t>
  </si>
  <si>
    <t>[11] attk: 3</t>
  </si>
  <si>
    <t>[3] attk: 3</t>
  </si>
  <si>
    <t>[3] attk: 4</t>
  </si>
  <si>
    <t>[3] attk: 2</t>
  </si>
  <si>
    <t>[4] port: 10106</t>
  </si>
  <si>
    <t>[4] port: 10316</t>
  </si>
  <si>
    <t>[4] port: 10504</t>
  </si>
  <si>
    <t>[4] port: 10434</t>
  </si>
  <si>
    <t>[4] port: 10014</t>
  </si>
  <si>
    <t>[4] port: 10153</t>
  </si>
  <si>
    <t>[4] attk: 2</t>
  </si>
  <si>
    <t>[12] port: 10075</t>
  </si>
  <si>
    <t>[5] port: 10103</t>
  </si>
  <si>
    <t>[5] port: 10504</t>
  </si>
  <si>
    <t>[5] port: 10497</t>
  </si>
  <si>
    <t>[12] port: 10507</t>
  </si>
  <si>
    <t>[5] port: 10120</t>
  </si>
  <si>
    <t>[5] port: 10066</t>
  </si>
  <si>
    <t>[12] port: 10349</t>
  </si>
  <si>
    <t>[5] port: 10127</t>
  </si>
  <si>
    <t>02-23 11h45</t>
  </si>
  <si>
    <t>02-24 00h05</t>
  </si>
  <si>
    <t>[6] port: 10183</t>
  </si>
  <si>
    <t>02-27 00h05</t>
  </si>
  <si>
    <t>[6] port: 10497</t>
  </si>
  <si>
    <t>[6] port: 10094</t>
  </si>
  <si>
    <t>02-27 2h40</t>
  </si>
  <si>
    <t>[6] port: 10006</t>
  </si>
  <si>
    <t>[6] port: 10118</t>
  </si>
  <si>
    <t>[6] port: 10368</t>
  </si>
  <si>
    <t>[7] port: 10102</t>
  </si>
  <si>
    <t>[7] port: 10094</t>
  </si>
  <si>
    <t>[7] port: 10140</t>
  </si>
  <si>
    <t>[7] port: 10153</t>
  </si>
  <si>
    <t>[7] port: 10182</t>
  </si>
  <si>
    <t>[7] port: 10456</t>
  </si>
  <si>
    <t>[13] port: 10129</t>
  </si>
  <si>
    <t>[13] port: 10498</t>
  </si>
  <si>
    <t>[13] port: 10257</t>
  </si>
  <si>
    <t>[8] port: 10016</t>
  </si>
  <si>
    <t>N=512, T(seg)=589 , Repeat=50</t>
  </si>
  <si>
    <t>[8] port: 10140</t>
  </si>
  <si>
    <t>[8] port: 10144</t>
  </si>
  <si>
    <t>[8] port: 10161</t>
  </si>
  <si>
    <t>[8] port: 10205</t>
  </si>
  <si>
    <t>[8] port: 10048</t>
  </si>
  <si>
    <t>BEGIN: (2020, 2, 23, 12, 47, 3, 6, 54)</t>
  </si>
  <si>
    <t>BEGIN: (2020, 2, 23, 21, 57, 30, 6, 54)</t>
  </si>
  <si>
    <t>BEGIN: (2020, 2, 26, 22, 9, 42, 2, 57)</t>
  </si>
  <si>
    <t>BEGIN: (2020, 2, 27, 1, 37, 17, 3, 58)</t>
  </si>
  <si>
    <t>[9] port: 10510</t>
  </si>
  <si>
    <t>[9] port: 10144</t>
  </si>
  <si>
    <t>[9] port: 10079</t>
  </si>
  <si>
    <t>[9] port: 10239</t>
  </si>
  <si>
    <t>[9] port: 10407</t>
  </si>
  <si>
    <t>[9] port: 10186</t>
  </si>
  <si>
    <t>[9] attk: 3</t>
  </si>
  <si>
    <t>[9] attk: 2</t>
  </si>
  <si>
    <t>[0] port: 10087</t>
  </si>
  <si>
    <t>[0] port: 10141</t>
  </si>
  <si>
    <t>[10] port: 10325</t>
  </si>
  <si>
    <t>[14] port: 10197</t>
  </si>
  <si>
    <t>[0] port: 10365</t>
  </si>
  <si>
    <t>[10] port: 10079</t>
  </si>
  <si>
    <t>[0] port: 10325</t>
  </si>
  <si>
    <t>[10] port: 10117</t>
  </si>
  <si>
    <t>[14] port: 10278</t>
  </si>
  <si>
    <t>[10] port: 10393</t>
  </si>
  <si>
    <t>[10] port: 10250</t>
  </si>
  <si>
    <t>[10] port: 10452</t>
  </si>
  <si>
    <t>[14] port: 10488</t>
  </si>
  <si>
    <t>[0] attk: 3</t>
  </si>
  <si>
    <t>[1] port: 10203</t>
  </si>
  <si>
    <t>[1] port: 10362</t>
  </si>
  <si>
    <t>[1] port: 10143</t>
  </si>
  <si>
    <t>[11] port: 10486</t>
  </si>
  <si>
    <t>[1] port: 10372</t>
  </si>
  <si>
    <t>[11] port: 10117</t>
  </si>
  <si>
    <t>[11] port: 10141</t>
  </si>
  <si>
    <t>[11] port: 10118</t>
  </si>
  <si>
    <t>[11] port: 10004</t>
  </si>
  <si>
    <t>[1] attk: 4</t>
  </si>
  <si>
    <t>[11] port: 10232</t>
  </si>
  <si>
    <t>[1] attk: 2</t>
  </si>
  <si>
    <t>[2] port: 10338</t>
  </si>
  <si>
    <t>[2] port: 10096</t>
  </si>
  <si>
    <t>[2] port: 10372</t>
  </si>
  <si>
    <t>[2] port: 10007</t>
  </si>
  <si>
    <t>[12] port: 10014</t>
  </si>
  <si>
    <t>[12] port: 10141</t>
  </si>
  <si>
    <t>[12] port: 10421</t>
  </si>
  <si>
    <t>[12] port: 10114</t>
  </si>
  <si>
    <t>[12] port: 10314</t>
  </si>
  <si>
    <t>[3] port: 10256</t>
  </si>
  <si>
    <t>[12] attk: 2</t>
  </si>
  <si>
    <t>[3] port: 10091</t>
  </si>
  <si>
    <t>[15] port: 10403</t>
  </si>
  <si>
    <t>[3] port: 10389</t>
  </si>
  <si>
    <t>[3] port: 10462</t>
  </si>
  <si>
    <t>[12] attk: 3</t>
  </si>
  <si>
    <t>[15] port: 10378</t>
  </si>
  <si>
    <t>[13] port: 10438</t>
  </si>
  <si>
    <t>[15] port: 10285</t>
  </si>
  <si>
    <t>[13] port: 10421</t>
  </si>
  <si>
    <t>[13] port: 10064</t>
  </si>
  <si>
    <t>[13] port: 10435</t>
  </si>
  <si>
    <t>[4] port: 10178</t>
  </si>
  <si>
    <t>[13] port: 10506</t>
  </si>
  <si>
    <t>[13] port: 10268</t>
  </si>
  <si>
    <t>[4] port: 10282</t>
  </si>
  <si>
    <t>[4] port: 10111</t>
  </si>
  <si>
    <t>[4] port: 10512</t>
  </si>
  <si>
    <t>[14] port: 10480</t>
  </si>
  <si>
    <t>[5] port: 10129</t>
  </si>
  <si>
    <t>[14] port: 10064</t>
  </si>
  <si>
    <t>[14] port: 10307</t>
  </si>
  <si>
    <t>[5] port: 10507</t>
  </si>
  <si>
    <t>[14] port: 10308</t>
  </si>
  <si>
    <t>[5] port: 10132</t>
  </si>
  <si>
    <t>[14] port: 10170</t>
  </si>
  <si>
    <t>[5] port: 10095</t>
  </si>
  <si>
    <t>[14] port: 10422</t>
  </si>
  <si>
    <t>[5] attk: 7</t>
  </si>
  <si>
    <t>[14] attk: 4</t>
  </si>
  <si>
    <t>[14] attk: 2</t>
  </si>
  <si>
    <t>[5] attk: 3</t>
  </si>
  <si>
    <t>[6] port: 10496</t>
  </si>
  <si>
    <t>[6] port: 10233</t>
  </si>
  <si>
    <t>[15] port: 10184</t>
  </si>
  <si>
    <t>[16] port: 10061</t>
  </si>
  <si>
    <t>[6] port: 10088</t>
  </si>
  <si>
    <t>[15] port: 10307</t>
  </si>
  <si>
    <t>[15] port: 10262</t>
  </si>
  <si>
    <t>[6] port: 10296</t>
  </si>
  <si>
    <t>[15] port: 10022</t>
  </si>
  <si>
    <t>[16] port: 10504</t>
  </si>
  <si>
    <t>[15] port: 10065</t>
  </si>
  <si>
    <t>[6] attk: 2</t>
  </si>
  <si>
    <t>[15] port: 10021</t>
  </si>
  <si>
    <t>[6] attk: 4</t>
  </si>
  <si>
    <t>[16] port: 10037</t>
  </si>
  <si>
    <t>[15] attk: 3</t>
  </si>
  <si>
    <t>[6] attk: 3</t>
  </si>
  <si>
    <t>[15] attk: 2</t>
  </si>
  <si>
    <t>[7] port: 10400</t>
  </si>
  <si>
    <t>[7] port: 10210</t>
  </si>
  <si>
    <t>[7] port: 10142</t>
  </si>
  <si>
    <t>[16] port: 10335</t>
  </si>
  <si>
    <t>[7] port: 10283</t>
  </si>
  <si>
    <t>[16] port: 10262</t>
  </si>
  <si>
    <t>[16] port: 10205</t>
  </si>
  <si>
    <t>[7] attk: 3</t>
  </si>
  <si>
    <t>[16] port: 10189</t>
  </si>
  <si>
    <t>[16] port: 10458</t>
  </si>
  <si>
    <t>[16] port: 10095</t>
  </si>
  <si>
    <t>[8] port: 10283</t>
  </si>
  <si>
    <t>[8] port: 10148</t>
  </si>
  <si>
    <t>[8] port: 10384</t>
  </si>
  <si>
    <t>[17] port: 10353</t>
  </si>
  <si>
    <t>[8] port: 10092</t>
  </si>
  <si>
    <t>[17] port: 10205</t>
  </si>
  <si>
    <t>[17] port: 10314</t>
  </si>
  <si>
    <t>[17] port: 10065</t>
  </si>
  <si>
    <t>[17] port: 10389</t>
  </si>
  <si>
    <t>[17] port: 10258</t>
  </si>
  <si>
    <t>[9] port: 10142</t>
  </si>
  <si>
    <t>[9] port: 10503</t>
  </si>
  <si>
    <t>[17] port: 10187</t>
  </si>
  <si>
    <t>[9] port: 10506</t>
  </si>
  <si>
    <t>[9] port: 10083</t>
  </si>
  <si>
    <t>[17] port: 10432</t>
  </si>
  <si>
    <t>[17] attk: 3</t>
  </si>
  <si>
    <t>[17] port: 10338</t>
  </si>
  <si>
    <t>[9] attk: 4</t>
  </si>
  <si>
    <t>[18] port: 10512</t>
  </si>
  <si>
    <t>[18] port: 10314</t>
  </si>
  <si>
    <t>[18] port: 10324</t>
  </si>
  <si>
    <t>[10] port: 10137</t>
  </si>
  <si>
    <t>[18] port: 10168</t>
  </si>
  <si>
    <t>[10] port: 10191</t>
  </si>
  <si>
    <t>[18] port: 10408</t>
  </si>
  <si>
    <t>[10] port: 10315</t>
  </si>
  <si>
    <t>[18] port: 10503</t>
  </si>
  <si>
    <t>[10] port: 10492</t>
  </si>
  <si>
    <t>[18] attk: 3</t>
  </si>
  <si>
    <t>[18] attk: 4</t>
  </si>
  <si>
    <t>[18] attk: 2</t>
  </si>
  <si>
    <t>[10] attk: 3</t>
  </si>
  <si>
    <t>[19] port: 10492</t>
  </si>
  <si>
    <t>[11] port: 10354</t>
  </si>
  <si>
    <t>[19] port: 10324</t>
  </si>
  <si>
    <t>[11] port: 10033</t>
  </si>
  <si>
    <t>[19] port: 10217</t>
  </si>
  <si>
    <t>[11] port: 10040</t>
  </si>
  <si>
    <t>[19] port: 10410</t>
  </si>
  <si>
    <t>[11] port: 10418</t>
  </si>
  <si>
    <t>[19] port: 10409</t>
  </si>
  <si>
    <t>[19] port: 10362</t>
  </si>
  <si>
    <t>[19] attk: 3</t>
  </si>
  <si>
    <t>[12] port: 10049</t>
  </si>
  <si>
    <t>[18] port: 10141</t>
  </si>
  <si>
    <t>[12] port: 10249</t>
  </si>
  <si>
    <t>[20] port: 10381</t>
  </si>
  <si>
    <t>[12] port: 10132</t>
  </si>
  <si>
    <t>[20] port: 10217</t>
  </si>
  <si>
    <t>[18] port: 10265</t>
  </si>
  <si>
    <t>[20] port: 10320</t>
  </si>
  <si>
    <t>[20] port: 10312</t>
  </si>
  <si>
    <t>[20] port: 10104</t>
  </si>
  <si>
    <t>[18] port: 10069</t>
  </si>
  <si>
    <t>[12] port: 10392</t>
  </si>
  <si>
    <t>[20] port: 10171</t>
  </si>
  <si>
    <t>[20] attk: 4</t>
  </si>
  <si>
    <t>[13] port: 10026</t>
  </si>
  <si>
    <t>[21] port: 10484</t>
  </si>
  <si>
    <t>[13] port: 10022</t>
  </si>
  <si>
    <t>[21] port: 10320</t>
  </si>
  <si>
    <t>[21] port: 10123</t>
  </si>
  <si>
    <t>[13] port: 10184</t>
  </si>
  <si>
    <t>[21] port: 10214</t>
  </si>
  <si>
    <t>[13] port: 10270</t>
  </si>
  <si>
    <t>[21] port: 10193</t>
  </si>
  <si>
    <t>[21] port: 10164</t>
  </si>
  <si>
    <t>[21] attk: 3</t>
  </si>
  <si>
    <t>[21] attk: 1</t>
  </si>
  <si>
    <t>[13] attk: 4</t>
  </si>
  <si>
    <t>[14] port: 10011</t>
  </si>
  <si>
    <t>[14] port: 10287</t>
  </si>
  <si>
    <t>[22] port: 10450</t>
  </si>
  <si>
    <t>[22] port: 10123</t>
  </si>
  <si>
    <t>[14] port: 10059</t>
  </si>
  <si>
    <t>[22] port: 10451</t>
  </si>
  <si>
    <t>[22] port: 10051</t>
  </si>
  <si>
    <t>[14] port: 10337</t>
  </si>
  <si>
    <t>[22] port: 10426</t>
  </si>
  <si>
    <t>[22] port: 10180</t>
  </si>
  <si>
    <t>[19] port: 10087</t>
  </si>
  <si>
    <t>[19] port: 10302</t>
  </si>
  <si>
    <t>[22] attk: 4</t>
  </si>
  <si>
    <t>[19] port: 10136</t>
  </si>
  <si>
    <t>[15] port: 10335</t>
  </si>
  <si>
    <t>[23] port: 10260</t>
  </si>
  <si>
    <t>[15] port: 10507</t>
  </si>
  <si>
    <t>[23] port: 10451</t>
  </si>
  <si>
    <t>[15] port: 10104</t>
  </si>
  <si>
    <t>[23] port: 10012</t>
  </si>
  <si>
    <t>[15] port: 10488</t>
  </si>
  <si>
    <t>[23] port: 10429</t>
  </si>
  <si>
    <t>[23] port: 10263</t>
  </si>
  <si>
    <t>[23] port: 10262</t>
  </si>
  <si>
    <t>[23] attk: 2</t>
  </si>
  <si>
    <t>[23] attk: 3</t>
  </si>
  <si>
    <t>[16] port: 10111</t>
  </si>
  <si>
    <t>[16] port: 10170</t>
  </si>
  <si>
    <t>[16] port: 10411</t>
  </si>
  <si>
    <t>[16] port: 10161</t>
  </si>
  <si>
    <t>[24] port: 10252</t>
  </si>
  <si>
    <t>[24] port: 10012</t>
  </si>
  <si>
    <t>[24] port: 10114</t>
  </si>
  <si>
    <t>[24] port: 10232</t>
  </si>
  <si>
    <t>[24] port: 10410</t>
  </si>
  <si>
    <t>[24] port: 10215</t>
  </si>
  <si>
    <t>[17] port: 10136</t>
  </si>
  <si>
    <t>[17] port: 10401</t>
  </si>
  <si>
    <t>[17] port: 10489</t>
  </si>
  <si>
    <t>[17] port: 10083</t>
  </si>
  <si>
    <t>[24] attk: 3</t>
  </si>
  <si>
    <t>[24] attk: 2</t>
  </si>
  <si>
    <t>[20] port: 10366</t>
  </si>
  <si>
    <t>[25] port: 10103</t>
  </si>
  <si>
    <t>[25] port: 10114</t>
  </si>
  <si>
    <t>[25] port: 10377</t>
  </si>
  <si>
    <t>[25] port: 10194</t>
  </si>
  <si>
    <t>[18] port: 10413</t>
  </si>
  <si>
    <t>[20] port: 10318</t>
  </si>
  <si>
    <t>[25] port: 10269</t>
  </si>
  <si>
    <t>[18] port: 10508</t>
  </si>
  <si>
    <t>[25] port: 10074</t>
  </si>
  <si>
    <t>[18] port: 10368</t>
  </si>
  <si>
    <t>[18] port: 10421</t>
  </si>
  <si>
    <t>[26] port: 10351</t>
  </si>
  <si>
    <t>[19] port: 10287</t>
  </si>
  <si>
    <t>[26] port: 10377</t>
  </si>
  <si>
    <t>[19] port: 10101</t>
  </si>
  <si>
    <t>[26] port: 10045</t>
  </si>
  <si>
    <t>[19] port: 10018</t>
  </si>
  <si>
    <t>[26] port: 10301</t>
  </si>
  <si>
    <t>[19] port: 10311</t>
  </si>
  <si>
    <t>[26] port: 10051</t>
  </si>
  <si>
    <t>[20] port: 10125</t>
  </si>
  <si>
    <t>[27] port: 10006</t>
  </si>
  <si>
    <t>[20] port: 10047</t>
  </si>
  <si>
    <t>[27] port: 10045</t>
  </si>
  <si>
    <t>[20] port: 10014</t>
  </si>
  <si>
    <t>[27] port: 10450</t>
  </si>
  <si>
    <t>[20] port: 10206</t>
  </si>
  <si>
    <t>[27] port: 10089</t>
  </si>
  <si>
    <t>[27] port: 10255</t>
  </si>
  <si>
    <t>[27] port: 10487</t>
  </si>
  <si>
    <t>[21] port: 10426</t>
  </si>
  <si>
    <t>[20] attk: 5</t>
  </si>
  <si>
    <t>[21] port: 10205</t>
  </si>
  <si>
    <t>[21] port: 10342</t>
  </si>
  <si>
    <t>[21] port: 10336</t>
  </si>
  <si>
    <t>[21] port: 10421</t>
  </si>
  <si>
    <t>[21] port: 10325</t>
  </si>
  <si>
    <t>[28] port: 10149</t>
  </si>
  <si>
    <t>[21] port: 10375</t>
  </si>
  <si>
    <t>[28] port: 10450</t>
  </si>
  <si>
    <t>[28] port: 10029</t>
  </si>
  <si>
    <t>[28] port: 10454</t>
  </si>
  <si>
    <t>[28] port: 10256</t>
  </si>
  <si>
    <t>Guru Meditation Error: Core  0 panic'ed (StoreProhibited)</t>
  </si>
  <si>
    <t>[28] port: 10317</t>
  </si>
  <si>
    <t>[22] port: 10260</t>
  </si>
  <si>
    <t>[22] port: 10495</t>
  </si>
  <si>
    <t>. Exception was unhandled.</t>
  </si>
  <si>
    <t>[28] attk: 5</t>
  </si>
  <si>
    <t>[22] port: 10255</t>
  </si>
  <si>
    <t>[29] port: 10413</t>
  </si>
  <si>
    <t>[29] port: 10029</t>
  </si>
  <si>
    <t>[29] port: 10404</t>
  </si>
  <si>
    <t>[29] port: 10155</t>
  </si>
  <si>
    <t>Register dump:</t>
  </si>
  <si>
    <t>[29] port: 10213</t>
  </si>
  <si>
    <t>[22] attk: 5</t>
  </si>
  <si>
    <t>[29] port: 10485</t>
  </si>
  <si>
    <t>[23] port: 10471</t>
  </si>
  <si>
    <t>[29] attk: 3</t>
  </si>
  <si>
    <t>[23] port: 10392</t>
  </si>
  <si>
    <t>[29] attk: 2</t>
  </si>
  <si>
    <t>PC      : 0x4009b85c  PS      : 0x00060430  A0      : 0x801373d0  A1      : 0x3ffbd740</t>
  </si>
  <si>
    <t>[23] port: 10344</t>
  </si>
  <si>
    <t>[22] port: 10246</t>
  </si>
  <si>
    <t>[30] port: 10027</t>
  </si>
  <si>
    <t>[23] attk: 5</t>
  </si>
  <si>
    <t>[30] port: 10404</t>
  </si>
  <si>
    <t>[22] port: 10221</t>
  </si>
  <si>
    <t>[30] port: 10270</t>
  </si>
  <si>
    <t>A2      : 0x00000000  A3      : 0x05050505  A4      : 0x00000080  A5      : 0x00000000</t>
  </si>
  <si>
    <t>[30] port: 10020</t>
  </si>
  <si>
    <t>[30] port: 10133</t>
  </si>
  <si>
    <t>[22] port: 10409</t>
  </si>
  <si>
    <t>[30] port: 10224</t>
  </si>
  <si>
    <t>[24] port: 10192</t>
  </si>
  <si>
    <t>[30] attk: 3</t>
  </si>
  <si>
    <t>[24] port: 10052</t>
  </si>
  <si>
    <t>A6      : 0x000000fe  A7      : 0x00000008  A8      : 0xb33fffff  A9      : 0x000000fe</t>
  </si>
  <si>
    <t>[24] port: 10324</t>
  </si>
  <si>
    <t>[31] port: 10335</t>
  </si>
  <si>
    <t>[24] attk: 4</t>
  </si>
  <si>
    <t>[31] port: 10270</t>
  </si>
  <si>
    <t>A10     : 0x00000003  A11     : 0x00060423  A12     : 0x00060420  A13     : 0x3ffbd7c8</t>
  </si>
  <si>
    <t>[31] port: 10035</t>
  </si>
  <si>
    <t>[31] port: 10060</t>
  </si>
  <si>
    <t>[31] port: 10176</t>
  </si>
  <si>
    <t>[31] port: 10436</t>
  </si>
  <si>
    <t>[25] port: 10137</t>
  </si>
  <si>
    <t>[25] port: 10255</t>
  </si>
  <si>
    <t>A14     : 0x00000019  A15     : 0x00000000  SAR     : 0x00000018  EXCCAUSE: 0x0000001d</t>
  </si>
  <si>
    <t>[25] port: 10055</t>
  </si>
  <si>
    <t>[25] attk: 5</t>
  </si>
  <si>
    <t>[31] attk: 4</t>
  </si>
  <si>
    <t>[25] attk: 3</t>
  </si>
  <si>
    <t>EXCVADDR: 0x00000000  LBEG    : 0x4009b85c  LEND    : 0x4009b867  LCOUNT  : 0x00000007</t>
  </si>
  <si>
    <t>[32] port: 10115</t>
  </si>
  <si>
    <t>[32] port: 10035</t>
  </si>
  <si>
    <t>[32] port: 10423</t>
  </si>
  <si>
    <t>[26] port: 10103</t>
  </si>
  <si>
    <t>[32] port: 10347</t>
  </si>
  <si>
    <t>[26] port: 10163</t>
  </si>
  <si>
    <t>[32] port: 10258</t>
  </si>
  <si>
    <t>[26] port: 10442</t>
  </si>
  <si>
    <t>[32] port: 10464</t>
  </si>
  <si>
    <t>[23] port: 10147</t>
  </si>
  <si>
    <t>[26] attk: 3</t>
  </si>
  <si>
    <t>[32] attk: 4</t>
  </si>
  <si>
    <t>Backtrace: 0x4009b85c:0x3ffbd740 0x401373cd:0x3ffbd750 0x40132446:0x3ffbd7b0</t>
  </si>
  <si>
    <t>[23] port: 10267</t>
  </si>
  <si>
    <t>[32] attk: 2</t>
  </si>
  <si>
    <t>[26] attk: 5</t>
  </si>
  <si>
    <t>[32] attk: 3</t>
  </si>
  <si>
    <t>[23] port: 10075</t>
  </si>
  <si>
    <t>[27] port: 10257</t>
  </si>
  <si>
    <t>[33] port: 10026</t>
  </si>
  <si>
    <t>[27] port: 10134</t>
  </si>
  <si>
    <t>[33] port: 10423</t>
  </si>
  <si>
    <t>[27] port: 10011</t>
  </si>
  <si>
    <t>[33] port: 10007</t>
  </si>
  <si>
    <t>[33] port: 10130</t>
  </si>
  <si>
    <t>[27] attk: 2</t>
  </si>
  <si>
    <t>[33] port: 10490</t>
  </si>
  <si>
    <t>[33] port: 10455</t>
  </si>
  <si>
    <t>[33] attk: 3</t>
  </si>
  <si>
    <t>[33] attk: 5</t>
  </si>
  <si>
    <t>[33] attk: 2</t>
  </si>
  <si>
    <t>[34] port: 10039</t>
  </si>
  <si>
    <t>[34] port: 10007</t>
  </si>
  <si>
    <t>[34] port: 10418</t>
  </si>
  <si>
    <t>[34] port: 10302</t>
  </si>
  <si>
    <t>[34] port: 10463</t>
  </si>
  <si>
    <t>[34] port: 10060</t>
  </si>
  <si>
    <t>[34] attk: 2</t>
  </si>
  <si>
    <t>[28] port: 10419</t>
  </si>
  <si>
    <t>[34] attk: 3</t>
  </si>
  <si>
    <t>[28] port: 10383</t>
  </si>
  <si>
    <t>2DwAABAAAABsAQAA</t>
  </si>
  <si>
    <t>[28] port: 10025</t>
  </si>
  <si>
    <t>[35] port: 10125</t>
  </si>
  <si>
    <t>[24] port: 10139</t>
  </si>
  <si>
    <t>[35] port: 10418</t>
  </si>
  <si>
    <t>[35] port: 10156</t>
  </si>
  <si>
    <t>[35] port: 10037</t>
  </si>
  <si>
    <t>[24] port: 10154</t>
  </si>
  <si>
    <t>[35] port: 10063</t>
  </si>
  <si>
    <t>[35] port: 10216</t>
  </si>
  <si>
    <t>[24] port: 10312</t>
  </si>
  <si>
    <t>[29] port: 10139</t>
  </si>
  <si>
    <t>[29] port: 10479</t>
  </si>
  <si>
    <t>[29] port: 10012</t>
  </si>
  <si>
    <t>[36] port: 10374</t>
  </si>
  <si>
    <t>[36] port: 10156</t>
  </si>
  <si>
    <t>[36] port: 10030</t>
  </si>
  <si>
    <t>[36] port: 10056</t>
  </si>
  <si>
    <t>[36] port: 10386</t>
  </si>
  <si>
    <t>[30] port: 10372</t>
  </si>
  <si>
    <t>[36] port: 10352</t>
  </si>
  <si>
    <t>[30] port: 10477</t>
  </si>
  <si>
    <t>[36] attk: 1</t>
  </si>
  <si>
    <t>[30] port: 10117</t>
  </si>
  <si>
    <t>[36] attk: 2</t>
  </si>
  <si>
    <t>[36] attk: 3</t>
  </si>
  <si>
    <t>[30] attk: 4</t>
  </si>
  <si>
    <t>[37] port: 10025</t>
  </si>
  <si>
    <t>[31] port: 10099</t>
  </si>
  <si>
    <t>[37] port: 10030</t>
  </si>
  <si>
    <t>[37] port: 10503</t>
  </si>
  <si>
    <t>[31] port: 10046</t>
  </si>
  <si>
    <t>[37] port: 10263</t>
  </si>
  <si>
    <t>[31] port: 10428</t>
  </si>
  <si>
    <t>[37] port: 10500</t>
  </si>
  <si>
    <t>[37] port: 10437</t>
  </si>
  <si>
    <t>[37] attk: 1</t>
  </si>
  <si>
    <t>[31] attk: 2</t>
  </si>
  <si>
    <t>[37] attk: 2</t>
  </si>
  <si>
    <t>[32] port: 10369</t>
  </si>
  <si>
    <t>[37] attk: 3</t>
  </si>
  <si>
    <t>[32] port: 10240</t>
  </si>
  <si>
    <t>[32] port: 10471</t>
  </si>
  <si>
    <t>[38] port: 10228</t>
  </si>
  <si>
    <t>[38] port: 10503</t>
  </si>
  <si>
    <t>[38] port: 10125</t>
  </si>
  <si>
    <t>[38] port: 10022</t>
  </si>
  <si>
    <t>[38] port: 10138</t>
  </si>
  <si>
    <t>[38] port: 10153</t>
  </si>
  <si>
    <t>[33] port: 10485</t>
  </si>
  <si>
    <t>[25] port: 10452</t>
  </si>
  <si>
    <t>[33] port: 10276</t>
  </si>
  <si>
    <t>[38] attk: 4</t>
  </si>
  <si>
    <t>[33] port: 10302</t>
  </si>
  <si>
    <t>[25] port: 10259</t>
  </si>
  <si>
    <t>[38] attk: 3</t>
  </si>
  <si>
    <t>[25] port: 10091</t>
  </si>
  <si>
    <t>[38] attk: 2</t>
  </si>
  <si>
    <t>[39] port: 10024</t>
  </si>
  <si>
    <t>[34] port: 10317</t>
  </si>
  <si>
    <t>[39] port: 10125</t>
  </si>
  <si>
    <t>[34] port: 10075</t>
  </si>
  <si>
    <t>[39] port: 10245</t>
  </si>
  <si>
    <t>[34] port: 10103</t>
  </si>
  <si>
    <t>[39] port: 10493</t>
  </si>
  <si>
    <t>[39] port: 10484</t>
  </si>
  <si>
    <t>[39] port: 10192</t>
  </si>
  <si>
    <t>[39] attk: 2</t>
  </si>
  <si>
    <t>[35] port: 10212</t>
  </si>
  <si>
    <t>[40] port: 10375</t>
  </si>
  <si>
    <t>[35] port: 10122</t>
  </si>
  <si>
    <t>[40] port: 10245</t>
  </si>
  <si>
    <t>[35] port: 10456</t>
  </si>
  <si>
    <t>[40] port: 10309</t>
  </si>
  <si>
    <t>[40] port: 10121</t>
  </si>
  <si>
    <t>[40] port: 10438</t>
  </si>
  <si>
    <t>[35] attk: 3</t>
  </si>
  <si>
    <t>[40] port: 10502</t>
  </si>
  <si>
    <t>[35] attk: 4</t>
  </si>
  <si>
    <t>[40] attk: 2</t>
  </si>
  <si>
    <t>[40] attk: 3</t>
  </si>
  <si>
    <t>[36] port: 10196</t>
  </si>
  <si>
    <t>[36] port: 10034</t>
  </si>
  <si>
    <t>[40] attk: 4</t>
  </si>
  <si>
    <t>[36] port: 10168</t>
  </si>
  <si>
    <t>[41] port: 10350</t>
  </si>
  <si>
    <t>[41] port: 10309</t>
  </si>
  <si>
    <t>[41] port: 10091</t>
  </si>
  <si>
    <t>[37] port: 10487</t>
  </si>
  <si>
    <t>[41] port: 10389</t>
  </si>
  <si>
    <t>[37] port: 10372</t>
  </si>
  <si>
    <t>[41] port: 10172</t>
  </si>
  <si>
    <t>[37] port: 10149</t>
  </si>
  <si>
    <t>[41] port: 10491</t>
  </si>
  <si>
    <t>[41] attk: 2</t>
  </si>
  <si>
    <t>[38] port: 10492</t>
  </si>
  <si>
    <t>[38] port: 10059</t>
  </si>
  <si>
    <t>[42] port: 10177</t>
  </si>
  <si>
    <t>[38] port: 10315</t>
  </si>
  <si>
    <t>[42] port: 10091</t>
  </si>
  <si>
    <t>[26] port: 10177</t>
  </si>
  <si>
    <t>[42] port: 10262</t>
  </si>
  <si>
    <t>[42] port: 10199</t>
  </si>
  <si>
    <t>[26] port: 10203</t>
  </si>
  <si>
    <t>[42] port: 10106</t>
  </si>
  <si>
    <t>[42] port: 10197</t>
  </si>
  <si>
    <t>[39] port: 10398</t>
  </si>
  <si>
    <t>[26] port: 10485</t>
  </si>
  <si>
    <t>[39] port: 10312</t>
  </si>
  <si>
    <t>[39] port: 10020</t>
  </si>
  <si>
    <t>[39] attk: 4</t>
  </si>
  <si>
    <t>[43] port: 10210</t>
  </si>
  <si>
    <t>[43] port: 10262</t>
  </si>
  <si>
    <t>[43] port: 10455</t>
  </si>
  <si>
    <t>[40] port: 10068</t>
  </si>
  <si>
    <t>[43] port: 10057</t>
  </si>
  <si>
    <t>[40] port: 10127</t>
  </si>
  <si>
    <t>[43] port: 10439</t>
  </si>
  <si>
    <t>[40] port: 10183</t>
  </si>
  <si>
    <t>[43] port: 10265</t>
  </si>
  <si>
    <t>[41] port: 10273</t>
  </si>
  <si>
    <t>[43] attk: 4</t>
  </si>
  <si>
    <t>[41] port: 10092</t>
  </si>
  <si>
    <t>[44] port: 10061</t>
  </si>
  <si>
    <t>[41] port: 10029</t>
  </si>
  <si>
    <t>[44] port: 10455</t>
  </si>
  <si>
    <t>[44] port: 10377</t>
  </si>
  <si>
    <t>[41] attk: 4</t>
  </si>
  <si>
    <t>[44] port: 10229</t>
  </si>
  <si>
    <t>[44] port: 10066</t>
  </si>
  <si>
    <t>[44] port: 10365</t>
  </si>
  <si>
    <t>[27] port: 10496</t>
  </si>
  <si>
    <t>[27] port: 10414</t>
  </si>
  <si>
    <t>[42] port: 10232</t>
  </si>
  <si>
    <t>[45] port: 10460</t>
  </si>
  <si>
    <t>[45] port: 10377</t>
  </si>
  <si>
    <t>[45] port: 10259</t>
  </si>
  <si>
    <t>[45] port: 10380</t>
  </si>
  <si>
    <t>[42] port: 10243</t>
  </si>
  <si>
    <t>[45] port: 10499</t>
  </si>
  <si>
    <t>[42] port: 10124</t>
  </si>
  <si>
    <t>[45] port: 10357</t>
  </si>
  <si>
    <t>[27] port: 10476</t>
  </si>
  <si>
    <t>[42] attk: 3</t>
  </si>
  <si>
    <t>[42] attk: 2</t>
  </si>
  <si>
    <t>[45] attk: 3</t>
  </si>
  <si>
    <t>[43] port: 10395</t>
  </si>
  <si>
    <t>[43] port: 10271</t>
  </si>
  <si>
    <t>[46] port: 10031</t>
  </si>
  <si>
    <t>[43] port: 10110</t>
  </si>
  <si>
    <t>[46] port: 10259</t>
  </si>
  <si>
    <t>[46] port: 10278</t>
  </si>
  <si>
    <t>[46] port: 10417</t>
  </si>
  <si>
    <t>[46] port: 10361</t>
  </si>
  <si>
    <t>[43] attk: 6</t>
  </si>
  <si>
    <t>[46] port: 10102</t>
  </si>
  <si>
    <t>[46] attk: 2</t>
  </si>
  <si>
    <t>[44] port: 10003</t>
  </si>
  <si>
    <t>[46] attk: 3</t>
  </si>
  <si>
    <t>[47] port: 10005</t>
  </si>
  <si>
    <t>[44] attk: 4</t>
  </si>
  <si>
    <t>[47] port: 10278</t>
  </si>
  <si>
    <t>[47] port: 10414</t>
  </si>
  <si>
    <t>[45] port: 10204</t>
  </si>
  <si>
    <t>[47] port: 10148</t>
  </si>
  <si>
    <t>[45] port: 10290</t>
  </si>
  <si>
    <t>[47] port: 10204</t>
  </si>
  <si>
    <t>[47] port: 10505</t>
  </si>
  <si>
    <t>[45] port: 10463</t>
  </si>
  <si>
    <t>[45] attk: 2</t>
  </si>
  <si>
    <t>[28] port: 10074</t>
  </si>
  <si>
    <t>[47] attk: 2</t>
  </si>
  <si>
    <t>[28] port: 10487</t>
  </si>
  <si>
    <t>[46] port: 10072</t>
  </si>
  <si>
    <t>[28] port: 10342</t>
  </si>
  <si>
    <t>[46] port: 10020</t>
  </si>
  <si>
    <t>[48] port: 10183</t>
  </si>
  <si>
    <t>[48] port: 10414</t>
  </si>
  <si>
    <t>[48] port: 10130</t>
  </si>
  <si>
    <t>[48] port: 10195</t>
  </si>
  <si>
    <t>[48] port: 10170</t>
  </si>
  <si>
    <t>[48] port: 10163</t>
  </si>
  <si>
    <t>[47] port: 10217</t>
  </si>
  <si>
    <t>[47] port: 10448</t>
  </si>
  <si>
    <t>[47] port: 10220</t>
  </si>
  <si>
    <t>[48] attk: 2</t>
  </si>
  <si>
    <t>[49] port: 10193</t>
  </si>
  <si>
    <t>[49] port: 10130</t>
  </si>
  <si>
    <t>[48] port: 10464</t>
  </si>
  <si>
    <t>[49] port: 10034</t>
  </si>
  <si>
    <t>[48] port: 10442</t>
  </si>
  <si>
    <t>[49] port: 10190</t>
  </si>
  <si>
    <t>[48] port: 10264</t>
  </si>
  <si>
    <t>[49] port: 10389</t>
  </si>
  <si>
    <t>[49] port: 10283</t>
  </si>
  <si>
    <t>[49] attk: 3</t>
  </si>
  <si>
    <t>[49] attk: 2</t>
  </si>
  <si>
    <t>[49] port: 10229</t>
  </si>
  <si>
    <t>[49] attk: 4</t>
  </si>
  <si>
    <t>[49] port: 10163</t>
  </si>
  <si>
    <t>[49] port: 10181</t>
  </si>
  <si>
    <t>[29] port: 10204</t>
  </si>
  <si>
    <t>END: (2020, 2, 24, 11, 48, 25, 0, 55)</t>
  </si>
  <si>
    <t>[29] port: 10174</t>
  </si>
  <si>
    <t>END: (2020, 2, 26, 3, 37, 17, 2, 57)</t>
  </si>
  <si>
    <t>END: (2020, 2, 26, 3, 46, 17, 2, 57)</t>
  </si>
  <si>
    <t>END: (2020, 2, 26, 13, 31, 21, 2, 57)</t>
  </si>
  <si>
    <t>END: (2020, 2, 23, 20, 58, 3, 6, 54)</t>
  </si>
  <si>
    <t>[29] port: 10492</t>
  </si>
  <si>
    <t>END: (2020, 2, 26, 19, 8, 26, 2, 57)</t>
  </si>
  <si>
    <t>END: (2020, 2, 24, 6, 8, 30, 0, 55)</t>
  </si>
  <si>
    <t>END: (2020, 2, 27, 3, 19, 33, 3, 58)</t>
  </si>
  <si>
    <t>END: (2020, 2, 27, 9, 48, 16, 3, 58)</t>
  </si>
  <si>
    <t>[30] port: 10395</t>
  </si>
  <si>
    <t>[30] port: 10451</t>
  </si>
  <si>
    <t>[30] port: 10447</t>
  </si>
  <si>
    <t>[31] port: 10112</t>
  </si>
  <si>
    <t>[31] port: 10333</t>
  </si>
  <si>
    <t>[31] port: 10104</t>
  </si>
  <si>
    <t>[32] port: 10254</t>
  </si>
  <si>
    <t>[32] port: 10263</t>
  </si>
  <si>
    <t>[32] port: 10346</t>
  </si>
  <si>
    <t>[33] port: 10217</t>
  </si>
  <si>
    <t>[33] port: 10389</t>
  </si>
  <si>
    <t>[33] port: 10347</t>
  </si>
  <si>
    <t>[34] port: 10330</t>
  </si>
  <si>
    <t>[34] port: 10436</t>
  </si>
  <si>
    <t>[34] port: 10248</t>
  </si>
  <si>
    <t>[35] port: 10467</t>
  </si>
  <si>
    <t>[35] port: 10484</t>
  </si>
  <si>
    <t>[35] port: 10225</t>
  </si>
  <si>
    <t>[36] port: 10399</t>
  </si>
  <si>
    <t>[36] port: 10267</t>
  </si>
  <si>
    <t>[36] port: 10429</t>
  </si>
  <si>
    <t>[37] port: 10323</t>
  </si>
  <si>
    <t>[37] port: 10444</t>
  </si>
  <si>
    <t>[37] port: 10432</t>
  </si>
  <si>
    <t>[38] port: 10173</t>
  </si>
  <si>
    <t>[38] port: 10343</t>
  </si>
  <si>
    <t>[38] port: 10151</t>
  </si>
  <si>
    <t>[39] port: 10296</t>
  </si>
  <si>
    <t>[39] port: 10176</t>
  </si>
  <si>
    <t>[39] port: 10093</t>
  </si>
  <si>
    <t>[40] port: 10428</t>
  </si>
  <si>
    <t>[40] port: 10207</t>
  </si>
  <si>
    <t>[40] port: 10267</t>
  </si>
  <si>
    <t>[41] port: 10425</t>
  </si>
  <si>
    <t>[41] port: 10409</t>
  </si>
  <si>
    <t>[41] port: 10454</t>
  </si>
  <si>
    <t>[42] port: 10456</t>
  </si>
  <si>
    <t>[42] port: 10475</t>
  </si>
  <si>
    <t>[42] port: 10255</t>
  </si>
  <si>
    <t>[43] port: 10171</t>
  </si>
  <si>
    <t>[43] port: 10419</t>
  </si>
  <si>
    <t>[43] port: 10374</t>
  </si>
  <si>
    <t>[44] port: 10242</t>
  </si>
  <si>
    <t>[44] port: 10299</t>
  </si>
  <si>
    <t>[44] port: 10414</t>
  </si>
  <si>
    <t>[44] attk: 2</t>
  </si>
  <si>
    <t>[45] port: 10382</t>
  </si>
  <si>
    <t>[45] port: 10120</t>
  </si>
  <si>
    <t>[45] port: 10127</t>
  </si>
  <si>
    <t>[46] port: 10463</t>
  </si>
  <si>
    <t>[46] port: 10056</t>
  </si>
  <si>
    <t>[46] port: 10190</t>
  </si>
  <si>
    <t>[47] port: 10113</t>
  </si>
  <si>
    <t>[47] port: 10277</t>
  </si>
  <si>
    <t>[47] port: 10404</t>
  </si>
  <si>
    <t>[48] port: 10491</t>
  </si>
  <si>
    <t>[48] port: 10198</t>
  </si>
  <si>
    <t>[48] port: 10076</t>
  </si>
  <si>
    <t>[49] port: 10291</t>
  </si>
  <si>
    <t>[49] port: 10479</t>
  </si>
  <si>
    <t>[49] port: 10457</t>
  </si>
  <si>
    <t>[50] port: 10182</t>
  </si>
  <si>
    <t>[50] port: 10300</t>
  </si>
  <si>
    <t>[50] port: 10242</t>
  </si>
  <si>
    <t>[50] attk: 1</t>
  </si>
  <si>
    <t>[51] port: 10385</t>
  </si>
  <si>
    <t>[51] port: 10249</t>
  </si>
  <si>
    <t>[51] port: 10034</t>
  </si>
  <si>
    <t>[52] port: 10233</t>
  </si>
  <si>
    <t>[52] port: 10386</t>
  </si>
  <si>
    <t>[52] port: 10008</t>
  </si>
  <si>
    <t>[52] attk: 1</t>
  </si>
  <si>
    <t>[53] port: 10268</t>
  </si>
  <si>
    <t>[53] port: 10462</t>
  </si>
  <si>
    <t>[53] port: 10094</t>
  </si>
  <si>
    <t>[53] attk: 2</t>
  </si>
  <si>
    <t>[53] attk: 1</t>
  </si>
  <si>
    <t>[54] port: 10239</t>
  </si>
  <si>
    <t>[54] port: 10116</t>
  </si>
  <si>
    <t>[54] port: 10280</t>
  </si>
  <si>
    <t>[54] attk: 1</t>
  </si>
  <si>
    <t>[55] port: 10512</t>
  </si>
  <si>
    <t>[55] port: 10444</t>
  </si>
  <si>
    <t>[55] port: 10223</t>
  </si>
  <si>
    <t>10_N2048_T2357_AS500_E020_NA02</t>
  </si>
  <si>
    <t>[55] attk: 2</t>
  </si>
  <si>
    <t>[56] port: 10218</t>
  </si>
  <si>
    <t>[56] port: 10269</t>
  </si>
  <si>
    <t>[56] port: 10247</t>
  </si>
  <si>
    <t>[56] attk: 2</t>
  </si>
  <si>
    <t>[56] attk: 1</t>
  </si>
  <si>
    <t>[57] port: 10138</t>
  </si>
  <si>
    <t>[57] port: 10507</t>
  </si>
  <si>
    <t>[57] port: 10259</t>
  </si>
  <si>
    <t>[57] attk: 2</t>
  </si>
  <si>
    <t>[58] port: 10500</t>
  </si>
  <si>
    <t>[58] port: 10332</t>
  </si>
  <si>
    <t>[58] port: 10337</t>
  </si>
  <si>
    <t>[58] attk: 2</t>
  </si>
  <si>
    <t>[59] port: 10302</t>
  </si>
  <si>
    <t>[59] port: 10303</t>
  </si>
  <si>
    <t>[59] port: 10170</t>
  </si>
  <si>
    <t>[59] attk: 1</t>
  </si>
  <si>
    <t>[60] port: 10038</t>
  </si>
  <si>
    <t>[60] port: 10470</t>
  </si>
  <si>
    <t>[60] port: 10104</t>
  </si>
  <si>
    <t>[60] attk: 1</t>
  </si>
  <si>
    <t>[61] port: 10271</t>
  </si>
  <si>
    <t>[61] port: 10077</t>
  </si>
  <si>
    <t>[61] port: 10312</t>
  </si>
  <si>
    <t>[62] port: 10071</t>
  </si>
  <si>
    <t>[62] port: 10419</t>
  </si>
  <si>
    <t>[62] port: 10286</t>
  </si>
  <si>
    <t>[62] attk: 1</t>
  </si>
  <si>
    <t>[63] port: 10007</t>
  </si>
  <si>
    <t>[63] port: 10381</t>
  </si>
  <si>
    <t>[63] port: 10405</t>
  </si>
  <si>
    <t>[64] port: 10279</t>
  </si>
  <si>
    <t>[64] port: 10302</t>
  </si>
  <si>
    <t>[64] port: 10087</t>
  </si>
  <si>
    <t>[64] attk: 1</t>
  </si>
  <si>
    <t>[65] port: 10474</t>
  </si>
  <si>
    <t>[65] port: 10324</t>
  </si>
  <si>
    <t>[65] port: 10464</t>
  </si>
  <si>
    <t>[65] attk: 1</t>
  </si>
  <si>
    <t>[66] port: 10472</t>
  </si>
  <si>
    <t>[66] port: 10375</t>
  </si>
  <si>
    <t>[66] port: 10098</t>
  </si>
  <si>
    <t>[66] attk: 2</t>
  </si>
  <si>
    <t>[66] attk: 1</t>
  </si>
  <si>
    <t>[67] port: 10493</t>
  </si>
  <si>
    <t>[67] port: 10124</t>
  </si>
  <si>
    <t>[67] port: 10185</t>
  </si>
  <si>
    <t>[67] attk: 1</t>
  </si>
  <si>
    <t>[68] port: 10019</t>
  </si>
  <si>
    <t>[68] port: 10362</t>
  </si>
  <si>
    <t>[68] port: 10375</t>
  </si>
  <si>
    <t>[68] attk: 1</t>
  </si>
  <si>
    <t>[68] attk: 2</t>
  </si>
  <si>
    <t>[69] port: 10316</t>
  </si>
  <si>
    <t>[69] port: 10156</t>
  </si>
  <si>
    <t>[69] port: 10511</t>
  </si>
  <si>
    <t>[69] attk: 1</t>
  </si>
  <si>
    <t>[70] port: 10201</t>
  </si>
  <si>
    <t>[70] port: 10322</t>
  </si>
  <si>
    <t>[70] port: 10511</t>
  </si>
  <si>
    <t>[70] attk: 1</t>
  </si>
  <si>
    <t>[71] port: 10368</t>
  </si>
  <si>
    <t>[71] port: 10228</t>
  </si>
  <si>
    <t>[71] port: 10273</t>
  </si>
  <si>
    <t>[71] attk: 1</t>
  </si>
  <si>
    <t>[72] port: 10040</t>
  </si>
  <si>
    <t>[72] port: 10221</t>
  </si>
  <si>
    <t>[72] port: 10110</t>
  </si>
  <si>
    <t>[72] attk: 1</t>
  </si>
  <si>
    <t>[73] port: 10134</t>
  </si>
  <si>
    <t>[73] port: 10005</t>
  </si>
  <si>
    <t>[73] port: 10410</t>
  </si>
  <si>
    <t>[73] attk: 1</t>
  </si>
  <si>
    <t>[74] port: 10128</t>
  </si>
  <si>
    <t>[74] port: 10035</t>
  </si>
  <si>
    <t>[74] port: 10474</t>
  </si>
  <si>
    <t>[74] attk: 1</t>
  </si>
  <si>
    <t>[75] port: 10204</t>
  </si>
  <si>
    <t>[75] port: 10163</t>
  </si>
  <si>
    <t>[75] port: 10067</t>
  </si>
  <si>
    <t>[75] attk: 3</t>
  </si>
  <si>
    <t>[75] attk: 1</t>
  </si>
  <si>
    <t>[76] port: 10439</t>
  </si>
  <si>
    <t>[76] port: 10323</t>
  </si>
  <si>
    <t>[76] port: 10200</t>
  </si>
  <si>
    <t>[76] attk: 2</t>
  </si>
  <si>
    <t>[76] attk: 1</t>
  </si>
  <si>
    <t>[77] port: 10448</t>
  </si>
  <si>
    <t>PERIOD(S)</t>
  </si>
  <si>
    <t>[77] port: 10116</t>
  </si>
  <si>
    <t>[77] port: 10348</t>
  </si>
  <si>
    <t>[77] attk: 1</t>
  </si>
  <si>
    <t>[77] attk: 2</t>
  </si>
  <si>
    <t>[78] port: 10157</t>
  </si>
  <si>
    <t>[78] port: 10257</t>
  </si>
  <si>
    <t>[78] port: 10411</t>
  </si>
  <si>
    <t>02-19 19h00</t>
  </si>
  <si>
    <t>[78] attk: 1</t>
  </si>
  <si>
    <t>[79] port: 10113</t>
  </si>
  <si>
    <t>[79] port: 10492</t>
  </si>
  <si>
    <t>[79] port: 10419</t>
  </si>
  <si>
    <t>[79] attk: 1</t>
  </si>
  <si>
    <t>[80] port: 10227</t>
  </si>
  <si>
    <t>[80] port: 10364</t>
  </si>
  <si>
    <t>[80] port: 10075</t>
  </si>
  <si>
    <t>[80] attk: 1</t>
  </si>
  <si>
    <t>[81] port: 10480</t>
  </si>
  <si>
    <t>[81] port: 10394</t>
  </si>
  <si>
    <t>[81] port: 10495</t>
  </si>
  <si>
    <t>[81] attk: 2</t>
  </si>
  <si>
    <t>[82] port: 10204</t>
  </si>
  <si>
    <t>[82] port: 10367</t>
  </si>
  <si>
    <t>[82] port: 10453</t>
  </si>
  <si>
    <t>[82] attk: 2</t>
  </si>
  <si>
    <t>[83] port: 10111</t>
  </si>
  <si>
    <t>[83] port: 10203</t>
  </si>
  <si>
    <t>[83] port: 10444</t>
  </si>
  <si>
    <t>02-20 12h00</t>
  </si>
  <si>
    <t>[84] port: 10126</t>
  </si>
  <si>
    <t>[84] port: 10334</t>
  </si>
  <si>
    <t>[84] port: 10268</t>
  </si>
  <si>
    <t>[84] attk: 1</t>
  </si>
  <si>
    <t>[85] port: 10212</t>
  </si>
  <si>
    <t>[85] port: 10354</t>
  </si>
  <si>
    <t>[85] port: 10199</t>
  </si>
  <si>
    <t>[85] attk: 2</t>
  </si>
  <si>
    <t>02-19 21h00</t>
  </si>
  <si>
    <t>[86] port: 10420</t>
  </si>
  <si>
    <t>[86] port: 10284</t>
  </si>
  <si>
    <t>[86] port: 10153</t>
  </si>
  <si>
    <t>[86] attk: 1</t>
  </si>
  <si>
    <t>[87] port: 10438</t>
  </si>
  <si>
    <t>[87] port: 10319</t>
  </si>
  <si>
    <t>[87] port: 10327</t>
  </si>
  <si>
    <t>[87] attk: 3</t>
  </si>
  <si>
    <t>[88] port: 10119</t>
  </si>
  <si>
    <t>[88] port: 10372</t>
  </si>
  <si>
    <t>[88] port: 10431</t>
  </si>
  <si>
    <t>Aggregate 20</t>
  </si>
  <si>
    <t>[88] attk: 1</t>
  </si>
  <si>
    <t>[89] port: 10325</t>
  </si>
  <si>
    <t>[89] port: 10151</t>
  </si>
  <si>
    <t>[89] port: 10356</t>
  </si>
  <si>
    <t>[89] attk: 1</t>
  </si>
  <si>
    <t>[90] port: 10382</t>
  </si>
  <si>
    <t>[90] port: 10097</t>
  </si>
  <si>
    <t>[90] port: 10043</t>
  </si>
  <si>
    <t>[90] attk: 2</t>
  </si>
  <si>
    <t>[91] port: 10166</t>
  </si>
  <si>
    <t>[91] port: 10450</t>
  </si>
  <si>
    <t>[91] port: 10303</t>
  </si>
  <si>
    <t>[91] attk: 1</t>
  </si>
  <si>
    <t>[92] port: 10034</t>
  </si>
  <si>
    <t>Aggregate 25</t>
  </si>
  <si>
    <t>[92] port: 10486</t>
  </si>
  <si>
    <t>[92] port: 10269</t>
  </si>
  <si>
    <t>[92] attk: 1</t>
  </si>
  <si>
    <t>[93] port: 10134</t>
  </si>
  <si>
    <t>[93] port: 10074</t>
  </si>
  <si>
    <t>[93] port: 10436</t>
  </si>
  <si>
    <t>[93] attk: 2</t>
  </si>
  <si>
    <t>[94] port: 10491</t>
  </si>
  <si>
    <t>[94] port: 10512</t>
  </si>
  <si>
    <t>[94] port: 10459</t>
  </si>
  <si>
    <t>[95] port: 10318</t>
  </si>
  <si>
    <t>[95] port: 10407</t>
  </si>
  <si>
    <t>[95] attk: 1</t>
  </si>
  <si>
    <t>[96] port: 10491</t>
  </si>
  <si>
    <t>02-19 22h00</t>
  </si>
  <si>
    <t>[96] port: 10309</t>
  </si>
  <si>
    <t>[96] attk: 2</t>
  </si>
  <si>
    <t>[97] port: 10418</t>
  </si>
  <si>
    <t>[97] port: 10506</t>
  </si>
  <si>
    <t>[97] attk: 1</t>
  </si>
  <si>
    <t>[98] port: 10018</t>
  </si>
  <si>
    <t>[98] port: 10255</t>
  </si>
  <si>
    <t>[98] attk: 1</t>
  </si>
  <si>
    <t>[99] port: 10416</t>
  </si>
  <si>
    <t>[99] port: 10463</t>
  </si>
  <si>
    <t>[99] attk: 2</t>
  </si>
  <si>
    <t>END: (2020, 2, 28, 4, 45, 46, 4, 59)</t>
  </si>
  <si>
    <t>END: (2020, 2, 29, 4, 54, 26, 5, 60)</t>
  </si>
  <si>
    <t>port 11802</t>
  </si>
  <si>
    <t>02-19 23h00</t>
  </si>
  <si>
    <t>02-20 8h00</t>
  </si>
  <si>
    <t>port 10778</t>
  </si>
  <si>
    <t>port 10906</t>
  </si>
  <si>
    <t>02-27 14h30 A Runnin New One</t>
  </si>
  <si>
    <t>02-20 16h00</t>
  </si>
  <si>
    <t>02-21 20h15</t>
  </si>
  <si>
    <t>02-28 00h44 A</t>
  </si>
  <si>
    <t>[0] port: 10746</t>
  </si>
  <si>
    <t>02-29 00h05 A</t>
  </si>
  <si>
    <t>[1] port: 10214</t>
  </si>
  <si>
    <t>[2] port: 10653</t>
  </si>
  <si>
    <t>02-20 17h00</t>
  </si>
  <si>
    <t>02-21 19h45</t>
  </si>
  <si>
    <t>[3] port: 11956</t>
  </si>
  <si>
    <t>24_N1024_T0730_AS500_E025_NA06</t>
  </si>
  <si>
    <t>02-20 17h30</t>
  </si>
  <si>
    <t>[4] port: 11599</t>
  </si>
  <si>
    <t>Kernel PANIC after first period. NO CSV written</t>
  </si>
  <si>
    <t>02-20 23h00</t>
  </si>
  <si>
    <t>02-20-18h00</t>
  </si>
  <si>
    <t>02-20 18h00</t>
  </si>
  <si>
    <t>A 02-21 19h45</t>
  </si>
  <si>
    <t>02-21 7h00 A</t>
  </si>
  <si>
    <t>N=2048, T(seg)=2357 , Repeat=3</t>
  </si>
  <si>
    <t>BEGIN: (2020, 2, 21, 19, 17, 34, 4, 52)</t>
  </si>
  <si>
    <t>N=2048, T(seg)=2357 , Repeat=5</t>
  </si>
  <si>
    <t>02-20 23h05</t>
  </si>
  <si>
    <t>[0] port: 10375</t>
  </si>
  <si>
    <t>BEGIN: (2020, 2, 21, 18, 45, 44, 4, 52)</t>
  </si>
  <si>
    <t>02-21 7h00</t>
  </si>
  <si>
    <t>[1] port: 11693</t>
  </si>
  <si>
    <t>[2] port: 10444</t>
  </si>
  <si>
    <t>[3] port: 11011</t>
  </si>
  <si>
    <t>N=2048, T(seg)=2357 , Repeat=10</t>
  </si>
  <si>
    <t>[0] attk: 4</t>
  </si>
  <si>
    <t>[4] port: 12048</t>
  </si>
  <si>
    <t>BEGIN: (2020, 2, 21, 6, 14, 53, 4, 52)</t>
  </si>
  <si>
    <t>[5] port: 11983</t>
  </si>
  <si>
    <t>[6] port: 10234</t>
  </si>
  <si>
    <t>02-24 07h15</t>
  </si>
  <si>
    <t>02-24 13h42</t>
  </si>
  <si>
    <t>[7] port: 11360</t>
  </si>
  <si>
    <t>[0] port: 10496</t>
  </si>
  <si>
    <t>[2] attk: 4</t>
  </si>
  <si>
    <t>02-25 08h45</t>
  </si>
  <si>
    <t>[8] port: 11764</t>
  </si>
  <si>
    <t>[9] port: 12001</t>
  </si>
  <si>
    <t>[1] port: 11029</t>
  </si>
  <si>
    <t>02-21 07h00</t>
  </si>
  <si>
    <t>N=1024, T(seg)=730 , Repeat=25</t>
  </si>
  <si>
    <t>BEGIN: (2020, 2, 24, 6, 18, 26, 0, 55)</t>
  </si>
  <si>
    <t>BEGIN: (2020, 2, 24, 12, 42, 32, 0, 55)</t>
  </si>
  <si>
    <t>BEGIN: (2020, 2, 24, 21, 3, 11, 0, 55)</t>
  </si>
  <si>
    <t>BEGIN: (2020, 2, 25, 7, 42, 56, 1, 56)</t>
  </si>
  <si>
    <t>[0] port: 10217</t>
  </si>
  <si>
    <t>[0] port: 10368</t>
  </si>
  <si>
    <t>[0] port: 10705</t>
  </si>
  <si>
    <t>[0] port: 10931</t>
  </si>
  <si>
    <t>[1] port: 10382</t>
  </si>
  <si>
    <t>[1] port: 10915</t>
  </si>
  <si>
    <t>[1] port: 10547</t>
  </si>
  <si>
    <t>[1] port: 10488</t>
  </si>
  <si>
    <t>[2] port: 10395</t>
  </si>
  <si>
    <t>[2] port: 10447</t>
  </si>
  <si>
    <t>[2] port: 10867</t>
  </si>
  <si>
    <t>[2] port: 10362</t>
  </si>
  <si>
    <t>02-20 21h00</t>
  </si>
  <si>
    <t>[3] port: 10465</t>
  </si>
  <si>
    <t>[3] port: 10051</t>
  </si>
  <si>
    <t>[3] port: 10915</t>
  </si>
  <si>
    <t>[3] port: 10395</t>
  </si>
  <si>
    <t>[3] port: 10503</t>
  </si>
  <si>
    <t>[4] port: 10399</t>
  </si>
  <si>
    <t>[4] port: 10542</t>
  </si>
  <si>
    <t>[4] port: 11006</t>
  </si>
  <si>
    <t>END: (2020, 2, 21, 22, 2, 11, 4, 52)</t>
  </si>
  <si>
    <t>[4] port: 10947</t>
  </si>
  <si>
    <t>[4] port: 11302</t>
  </si>
  <si>
    <t>[5] port: 10137</t>
  </si>
  <si>
    <t>[5] port: 10019</t>
  </si>
  <si>
    <t>[5] port: 10464</t>
  </si>
  <si>
    <t>[5] attk: 5</t>
  </si>
  <si>
    <t>[6] port: 10102</t>
  </si>
  <si>
    <t>[6] port: 10822</t>
  </si>
  <si>
    <t>[5] port: 10087</t>
  </si>
  <si>
    <t>[6] port: 10062</t>
  </si>
  <si>
    <t>[6] port: 10245</t>
  </si>
  <si>
    <t>[6] port: 10564</t>
  </si>
  <si>
    <t>[7] port: 10510</t>
  </si>
  <si>
    <t>[4] attk: 3</t>
  </si>
  <si>
    <t>[7] port: 10014</t>
  </si>
  <si>
    <t>[7] port: 10417</t>
  </si>
  <si>
    <t>[7] port: 10847</t>
  </si>
  <si>
    <t>[7] port: 11634</t>
  </si>
  <si>
    <t>[8] port: 10486</t>
  </si>
  <si>
    <t>[8] port: 10788</t>
  </si>
  <si>
    <t>[8] port: 10338</t>
  </si>
  <si>
    <t>[8] port: 10380</t>
  </si>
  <si>
    <t>[8] port: 10182</t>
  </si>
  <si>
    <t>[8] attk: 3</t>
  </si>
  <si>
    <t>[9] port: 10438</t>
  </si>
  <si>
    <t>[9] port: 10230</t>
  </si>
  <si>
    <t>[9] port: 10261</t>
  </si>
  <si>
    <t>[9] port: 10241</t>
  </si>
  <si>
    <t>[9] port: 11054</t>
  </si>
  <si>
    <t>02-22 08h00</t>
  </si>
  <si>
    <t>[10] port: 10184</t>
  </si>
  <si>
    <t>[10] port: 10746</t>
  </si>
  <si>
    <t>[10] port: 10029</t>
  </si>
  <si>
    <t>[10] port: 10513</t>
  </si>
  <si>
    <t>[0] port: 11069</t>
  </si>
  <si>
    <t>[11] port: 10865</t>
  </si>
  <si>
    <t>[11] port: 10656</t>
  </si>
  <si>
    <t>[11] port: 10196</t>
  </si>
  <si>
    <t>[11] port: 10255</t>
  </si>
  <si>
    <t>[1] port: 10704</t>
  </si>
  <si>
    <t>[12] port: 10492</t>
  </si>
  <si>
    <t>[12] port: 10477</t>
  </si>
  <si>
    <t>[12] port: 10030</t>
  </si>
  <si>
    <t>[12] port: 10031</t>
  </si>
  <si>
    <t>[12] attk: 5</t>
  </si>
  <si>
    <t>[2] port: 11597</t>
  </si>
  <si>
    <t>[13] port: 10484</t>
  </si>
  <si>
    <t>[13] port: 10790</t>
  </si>
  <si>
    <t>[13] port: 10903</t>
  </si>
  <si>
    <t>[13] port: 10285</t>
  </si>
  <si>
    <t>[3] port: 11467</t>
  </si>
  <si>
    <t>[14] port: 10260</t>
  </si>
  <si>
    <t>[14] port: 10927</t>
  </si>
  <si>
    <t>[14] port: 10666</t>
  </si>
  <si>
    <t>[14] port: 10101</t>
  </si>
  <si>
    <t>[14] attk: 3</t>
  </si>
  <si>
    <t>[4] port: 10904</t>
  </si>
  <si>
    <t>[15] port: 10103</t>
  </si>
  <si>
    <t>[8] attk: 4</t>
  </si>
  <si>
    <t>[15] port: 10142</t>
  </si>
  <si>
    <t>[15] port: 10154</t>
  </si>
  <si>
    <t>[15] port: 10705</t>
  </si>
  <si>
    <t>[5] port: 11509</t>
  </si>
  <si>
    <t>[16] port: 10006</t>
  </si>
  <si>
    <t>[16] port: 10514</t>
  </si>
  <si>
    <t>[16] port: 10793</t>
  </si>
  <si>
    <t>[16] port: 10732</t>
  </si>
  <si>
    <t>[6] port: 11650</t>
  </si>
  <si>
    <t>[17] port: 10413</t>
  </si>
  <si>
    <t>[17] port: 10883</t>
  </si>
  <si>
    <t>[17] port: 10365</t>
  </si>
  <si>
    <t>[17] port: 10435</t>
  </si>
  <si>
    <t>[7] port: 10449</t>
  </si>
  <si>
    <t>[18] port: 10847</t>
  </si>
  <si>
    <t>[18] port: 10248</t>
  </si>
  <si>
    <t>END: (2020, 2, 21, 12, 47, 45, 4, 52)</t>
  </si>
  <si>
    <t>[18] port: 10365</t>
  </si>
  <si>
    <t>[18] port: 10236</t>
  </si>
  <si>
    <t>[19] port: 10538</t>
  </si>
  <si>
    <t>[8] port: 10615</t>
  </si>
  <si>
    <t>[19] port: 10703</t>
  </si>
  <si>
    <t>[19] port: 10867</t>
  </si>
  <si>
    <t>[19] port: 10223</t>
  </si>
  <si>
    <t>[20] port: 10022</t>
  </si>
  <si>
    <t>[20] port: 10443</t>
  </si>
  <si>
    <t>[20] port: 10013</t>
  </si>
  <si>
    <t>[20] attk: 3</t>
  </si>
  <si>
    <t>[21] port: 10537</t>
  </si>
  <si>
    <t>02-21 08h00</t>
  </si>
  <si>
    <t>[21] port: 10986</t>
  </si>
  <si>
    <t>[21] port: 10255</t>
  </si>
  <si>
    <t>[21] port: 10674</t>
  </si>
  <si>
    <t>[9] port: 10258</t>
  </si>
  <si>
    <t>[22] port: 10536</t>
  </si>
  <si>
    <t>02-21 23h00</t>
  </si>
  <si>
    <t>[22] port: 10619</t>
  </si>
  <si>
    <t>[22] port: 10902</t>
  </si>
  <si>
    <t>[22] port: 10610</t>
  </si>
  <si>
    <t>[22] attk: 3</t>
  </si>
  <si>
    <t>[23] port: 10350</t>
  </si>
  <si>
    <t>[0] port: 10768</t>
  </si>
  <si>
    <t>[23] port: 10686</t>
  </si>
  <si>
    <t>[23] port: 10934</t>
  </si>
  <si>
    <t>[23] port: 10318</t>
  </si>
  <si>
    <t>02-22 19h00</t>
  </si>
  <si>
    <t>02-23 08h50</t>
  </si>
  <si>
    <t>[24] port: 10722</t>
  </si>
  <si>
    <t>[24] port: 10541</t>
  </si>
  <si>
    <t>[24] port: 10423</t>
  </si>
  <si>
    <t>[24] port: 10894</t>
  </si>
  <si>
    <t>[1] port: 10939</t>
  </si>
  <si>
    <t>02-21-23h00</t>
  </si>
  <si>
    <t>KittyNet-Orange</t>
  </si>
  <si>
    <t>END: (2020, 2, 24, 11, 22, 41, 0, 55)</t>
  </si>
  <si>
    <t>END: (2020, 2, 24, 17, 46, 47, 0, 55)</t>
  </si>
  <si>
    <t>END: (2020, 2, 25, 2, 7, 26, 1, 56)</t>
  </si>
  <si>
    <t>END: (2020, 2, 25, 12, 47, 12, 1, 56)</t>
  </si>
  <si>
    <t>[2] port: 11848</t>
  </si>
  <si>
    <t>N=2048, T(seg)=2357 , Repeat=12</t>
  </si>
  <si>
    <t>[3] port: 10739</t>
  </si>
  <si>
    <t>BEGIN: (2020, 2, 21, 22, 9, 42, 4, 52)</t>
  </si>
  <si>
    <t>[4] port: 11471</t>
  </si>
  <si>
    <t>N=2048, T(seg)=2357 , Repeat=6</t>
  </si>
  <si>
    <t>[5] port: 10096</t>
  </si>
  <si>
    <t>BEGIN: (2020, 2, 22, 18, 9, 1, 5, 53)</t>
  </si>
  <si>
    <t>N=2048, T(seg)=2357 , Repeat=2</t>
  </si>
  <si>
    <t>[6] port: 10089</t>
  </si>
  <si>
    <t>BEGIN: (2020, 2, 23, 7, 51, 28, 6, 54)</t>
  </si>
  <si>
    <t>[7] port: 11082</t>
  </si>
  <si>
    <t>BEGIN: (2020, 2, 22, 6, 59, 19, 5, 53)</t>
  </si>
  <si>
    <t>02-21 10h30</t>
  </si>
  <si>
    <t>[8] port: 10023</t>
  </si>
  <si>
    <t>[0] port: 10200</t>
  </si>
  <si>
    <t>[9] port: 11322</t>
  </si>
  <si>
    <t>[0] port: 11469</t>
  </si>
  <si>
    <t>[10] port: 12000</t>
  </si>
  <si>
    <t>[1] port: 10199</t>
  </si>
  <si>
    <t>[11] port: 10180</t>
  </si>
  <si>
    <t>[1] port: 11517</t>
  </si>
  <si>
    <t>[2] port: 10996</t>
  </si>
  <si>
    <t>END: (2020, 2, 23, 9, 10, 2, 6, 54)</t>
  </si>
  <si>
    <t>02-21 12h05</t>
  </si>
  <si>
    <t>[3] port: 10430</t>
  </si>
  <si>
    <t>[4] port: 10117</t>
  </si>
  <si>
    <t>[5] port: 11068</t>
  </si>
  <si>
    <t>END: (2020, 2, 22, 22, 4, 44, 5, 53)</t>
  </si>
  <si>
    <t>[8] attk: 7</t>
  </si>
  <si>
    <t>02-21 13h40</t>
  </si>
  <si>
    <t>END: (2020, 2, 22, 6, 1, 9, 5, 53)</t>
  </si>
  <si>
    <t>END: (2020, 2, 22, 13, 32, 11, 5, 53)</t>
  </si>
  <si>
    <t>02-21 14h30</t>
  </si>
  <si>
    <t>02-21 15h00</t>
  </si>
  <si>
    <t>02-22 11h00</t>
  </si>
  <si>
    <t>02-27 14h30</t>
  </si>
  <si>
    <t>02-28 00h44</t>
  </si>
  <si>
    <t>02-29 00h05</t>
  </si>
  <si>
    <t>N=2048, T(seg)=1461 , Repeat=25</t>
  </si>
  <si>
    <t>BEGIN: (2020, 2, 21, 21, 54, 36, 4, 52)</t>
  </si>
  <si>
    <t>BEGIN: (2020, 2, 22, 9, 59, 51, 5, 53)</t>
  </si>
  <si>
    <t>BEGIN: (2020, 2, 27, 13, 27, 54, 3, 58)</t>
  </si>
  <si>
    <t>BEGIN: (2020, 2, 27, 23, 44, 19, 3, 58)</t>
  </si>
  <si>
    <t>BEGIN: (2020, 2, 28, 19, 3, 59, 4, 59)</t>
  </si>
  <si>
    <t>[0] port: 10439</t>
  </si>
  <si>
    <t>[0] port: 11292</t>
  </si>
  <si>
    <t>[0] port: 10554</t>
  </si>
  <si>
    <t>[0] port: 10839</t>
  </si>
  <si>
    <t>[0] port: 10125</t>
  </si>
  <si>
    <t>[1] port: 10667</t>
  </si>
  <si>
    <t>[1] port: 10565</t>
  </si>
  <si>
    <t>[1] port: 11451</t>
  </si>
  <si>
    <t>[1] port: 10235</t>
  </si>
  <si>
    <t>[1] port: 10602</t>
  </si>
  <si>
    <t>[2] port: 10289</t>
  </si>
  <si>
    <t>[1] attk: 3</t>
  </si>
  <si>
    <t>[2] port: 11024</t>
  </si>
  <si>
    <t>[2] port: 10317</t>
  </si>
  <si>
    <t>[2] port: 10732</t>
  </si>
  <si>
    <t>[2] port: 11492</t>
  </si>
  <si>
    <t>[3] port: 11821</t>
  </si>
  <si>
    <t>[3] port: 10025</t>
  </si>
  <si>
    <t>[3] port: 10925</t>
  </si>
  <si>
    <t>[3] port: 10756</t>
  </si>
  <si>
    <t>[3] port: 11254</t>
  </si>
  <si>
    <t>[4] port: 12041</t>
  </si>
  <si>
    <t>[4] port: 10929</t>
  </si>
  <si>
    <t>[4] port: 11014</t>
  </si>
  <si>
    <t>[4] port: 10278</t>
  </si>
  <si>
    <t>[4] port: 10339</t>
  </si>
  <si>
    <t>[5] port: 10688</t>
  </si>
  <si>
    <t>[4] attk: 5</t>
  </si>
  <si>
    <t>[5] port: 11998</t>
  </si>
  <si>
    <t>[5] port: 10242</t>
  </si>
  <si>
    <t>[5] port: 10487</t>
  </si>
  <si>
    <t>[5] port: 10027</t>
  </si>
  <si>
    <t>[6] port: 11137</t>
  </si>
  <si>
    <t>[6] port: 11561</t>
  </si>
  <si>
    <t>[6] port: 11706</t>
  </si>
  <si>
    <t>[6] port: 10399</t>
  </si>
  <si>
    <t>[6] port: 11524</t>
  </si>
  <si>
    <t>[7] port: 11026</t>
  </si>
  <si>
    <t>[7] port: 11209</t>
  </si>
  <si>
    <t>[7] port: 10657</t>
  </si>
  <si>
    <t>[7] port: 10571</t>
  </si>
  <si>
    <t>[7] port: 11913</t>
  </si>
  <si>
    <t>[8] port: 10381</t>
  </si>
  <si>
    <t>[8] port: 10127</t>
  </si>
  <si>
    <t>[8] port: 10546</t>
  </si>
  <si>
    <t>[8] port: 11149</t>
  </si>
  <si>
    <t>[8] port: 11855</t>
  </si>
  <si>
    <t>[9] port: 10936</t>
  </si>
  <si>
    <t>[9] port: 10329</t>
  </si>
  <si>
    <t>[9] port: 11208</t>
  </si>
  <si>
    <t>[9] port: 10152</t>
  </si>
  <si>
    <t>[10] port: 10698</t>
  </si>
  <si>
    <t>[10] port: 11674</t>
  </si>
  <si>
    <t>[10] port: 11524</t>
  </si>
  <si>
    <t>[10] port: 10508</t>
  </si>
  <si>
    <t>[10] port: 11652</t>
  </si>
  <si>
    <t>[11] port: 11031</t>
  </si>
  <si>
    <t>[11] port: 10206</t>
  </si>
  <si>
    <t>[11] port: 10667</t>
  </si>
  <si>
    <t>[11] port: 10786</t>
  </si>
  <si>
    <t>[11] port: 11173</t>
  </si>
  <si>
    <t>[12] port: 11231</t>
  </si>
  <si>
    <t>[12] port: 11419</t>
  </si>
  <si>
    <t>[12] port: 11309</t>
  </si>
  <si>
    <t>[12] port: 10469</t>
  </si>
  <si>
    <t>[12] port: 11021</t>
  </si>
  <si>
    <t>02-23 00h05</t>
  </si>
  <si>
    <t>[13] port: 10708</t>
  </si>
  <si>
    <t>[13] port: 11043</t>
  </si>
  <si>
    <t>[13] port: 10034</t>
  </si>
  <si>
    <t>[13] port: 10172</t>
  </si>
  <si>
    <t>[13] port: 10271</t>
  </si>
  <si>
    <t>[14] port: 11071</t>
  </si>
  <si>
    <t>[14] port: 10998</t>
  </si>
  <si>
    <t>[14] port: 11584</t>
  </si>
  <si>
    <t>[14] port: 11707</t>
  </si>
  <si>
    <t>[14] port: 10494</t>
  </si>
  <si>
    <t>[15] port: 11963</t>
  </si>
  <si>
    <t>[15] port: 10726</t>
  </si>
  <si>
    <t>[15] port: 10086</t>
  </si>
  <si>
    <t>[15] port: 11800</t>
  </si>
  <si>
    <t>[15] port: 11103</t>
  </si>
  <si>
    <t>[16] port: 11039</t>
  </si>
  <si>
    <t>[15] attk: 4</t>
  </si>
  <si>
    <t>[16] port: 10346</t>
  </si>
  <si>
    <t>[16] port: 10295</t>
  </si>
  <si>
    <t>[16] port: 10344</t>
  </si>
  <si>
    <t>[16] port: 10080</t>
  </si>
  <si>
    <t>[17] port: 10921</t>
  </si>
  <si>
    <t>[16] attk: 3</t>
  </si>
  <si>
    <t>[17] port: 11850</t>
  </si>
  <si>
    <t>[17] port: 11333</t>
  </si>
  <si>
    <t>[17] port: 11602</t>
  </si>
  <si>
    <t>[17] port: 11168</t>
  </si>
  <si>
    <t>[18] port: 11237</t>
  </si>
  <si>
    <t>[18] port: 10931</t>
  </si>
  <si>
    <t>[18] port: 10935</t>
  </si>
  <si>
    <t>[18] port: 10157</t>
  </si>
  <si>
    <t>[18] port: 11037</t>
  </si>
  <si>
    <t>[19] port: 11650</t>
  </si>
  <si>
    <t>[19] port: 10082</t>
  </si>
  <si>
    <t>[19] port: 10766</t>
  </si>
  <si>
    <t>[19] port: 12024</t>
  </si>
  <si>
    <t>[19] port: 11812</t>
  </si>
  <si>
    <t>[20] port: 11221</t>
  </si>
  <si>
    <t>[19] attk: 4</t>
  </si>
  <si>
    <t>[20] port: 11752</t>
  </si>
  <si>
    <t>[20] port: 10693</t>
  </si>
  <si>
    <t>[20] port: 11389</t>
  </si>
  <si>
    <t>[20] port: 10486</t>
  </si>
  <si>
    <t>[21] port: 11447</t>
  </si>
  <si>
    <t>[21] port: 11177</t>
  </si>
  <si>
    <t>[21] port: 11215</t>
  </si>
  <si>
    <t>[21] port: 10527</t>
  </si>
  <si>
    <t>[21] port: 10917</t>
  </si>
  <si>
    <t>[22] port: 11360</t>
  </si>
  <si>
    <t>[22] port: 10347</t>
  </si>
  <si>
    <t>[22] port: 11661</t>
  </si>
  <si>
    <t>[22] port: 11403</t>
  </si>
  <si>
    <t>[22] port: 11265</t>
  </si>
  <si>
    <t>[23] port: 11762</t>
  </si>
  <si>
    <t>[23] port: 11302</t>
  </si>
  <si>
    <t>[23] port: 10111</t>
  </si>
  <si>
    <t>[23] port: 10623</t>
  </si>
  <si>
    <t>[23] port: 10144</t>
  </si>
  <si>
    <t>[24] port: 10949</t>
  </si>
  <si>
    <t>[23] attk: 4</t>
  </si>
  <si>
    <t>[24] port: 11009</t>
  </si>
  <si>
    <t>[24] port: 11284</t>
  </si>
  <si>
    <t>[24] port: 11276</t>
  </si>
  <si>
    <t>[24] port: 10925</t>
  </si>
  <si>
    <t>[24] attk: 6</t>
  </si>
  <si>
    <t>END: (2020, 2, 22, 20, 8, 42, 5, 53)</t>
  </si>
  <si>
    <t>END: (2020, 2, 27, 23, 36, 45, 3, 58)</t>
  </si>
  <si>
    <t>END: (2020, 2, 28, 9, 53, 9, 4, 59)</t>
  </si>
  <si>
    <t>END: (2020, 2, 29, 5, 12, 49, 5, 60)</t>
  </si>
  <si>
    <t>02-23 11h10</t>
  </si>
  <si>
    <t xml:space="preserve">02-23 8h00 </t>
  </si>
  <si>
    <t>A (DID NOT USE)</t>
  </si>
  <si>
    <t>No lo cargue aun</t>
  </si>
  <si>
    <t>N=1024, T(seg)=1179 , Repeat=6</t>
  </si>
  <si>
    <t>N=1024, T(seg)=1179 , Repeat=20</t>
  </si>
  <si>
    <t>BEGIN: (2020, 2, 23, 7, 58, 55, 6, 54)</t>
  </si>
  <si>
    <t>BEGIN: (2020, 2, 22, 22, 42, 52, 5, 53)</t>
  </si>
  <si>
    <t>BEGIN: (2020, 2, 23, 11, 13, 0, 6, 54)</t>
  </si>
  <si>
    <t>BEGIN: (2020, 2, 23, 22, 1, 40, 6, 54)</t>
  </si>
  <si>
    <t>BEGIN: (2020, 2, 22, 22, 51, 1, 5, 53)</t>
  </si>
  <si>
    <t>[0] port: 10257</t>
  </si>
  <si>
    <t>[0] port: 10516</t>
  </si>
  <si>
    <t>[1] port: 10659</t>
  </si>
  <si>
    <t>[0] port: 10337</t>
  </si>
  <si>
    <t>[1] port: 10662</t>
  </si>
  <si>
    <t>[2] port: 10023</t>
  </si>
  <si>
    <t>[1] port: 10852</t>
  </si>
  <si>
    <t>[1] port: 11016</t>
  </si>
  <si>
    <t>[2] port: 10025</t>
  </si>
  <si>
    <t>[3] port: 10521</t>
  </si>
  <si>
    <t>[2] port: 10229</t>
  </si>
  <si>
    <t>[3] port: 10224</t>
  </si>
  <si>
    <t>[4] port: 10896</t>
  </si>
  <si>
    <t>[3] port: 10004</t>
  </si>
  <si>
    <t>[3] port: 10881</t>
  </si>
  <si>
    <t>[4] port: 10196</t>
  </si>
  <si>
    <t>[5] port: 10835</t>
  </si>
  <si>
    <t>[4] port: 10595</t>
  </si>
  <si>
    <t>[4] port: 10681</t>
  </si>
  <si>
    <t>[5] port: 10864</t>
  </si>
  <si>
    <t>END: (2020, 2, 23, 9, 56, 50, 6, 54)</t>
  </si>
  <si>
    <t>[5] port: 10114</t>
  </si>
  <si>
    <t>[5] port: 10685</t>
  </si>
  <si>
    <t>[6] port: 10869</t>
  </si>
  <si>
    <t>[6] port: 10128</t>
  </si>
  <si>
    <t>[6] port: 10341</t>
  </si>
  <si>
    <t>[7] port: 10873</t>
  </si>
  <si>
    <t>[7] attk: 4</t>
  </si>
  <si>
    <t>[7] port: 10680</t>
  </si>
  <si>
    <t>[7] port: 10421</t>
  </si>
  <si>
    <t>[8] port: 10424</t>
  </si>
  <si>
    <t>[8] port: 10184</t>
  </si>
  <si>
    <t>[8] port: 10369</t>
  </si>
  <si>
    <t>[9] port: 10875</t>
  </si>
  <si>
    <t>[9] port: 10047</t>
  </si>
  <si>
    <t>[9] port: 10518</t>
  </si>
  <si>
    <t>[10] port: 10637</t>
  </si>
  <si>
    <t>[9] attk: 5</t>
  </si>
  <si>
    <t>[10] port: 10255</t>
  </si>
  <si>
    <t>[10] port: 10445</t>
  </si>
  <si>
    <t>[11] port: 10099</t>
  </si>
  <si>
    <t>[11] attk: 4</t>
  </si>
  <si>
    <t>[11] port: 10961</t>
  </si>
  <si>
    <t>[11] port: 10074</t>
  </si>
  <si>
    <t>[12] port: 10832</t>
  </si>
  <si>
    <t>[12] port: 10783</t>
  </si>
  <si>
    <t>[12] port: 10294</t>
  </si>
  <si>
    <t>[13] port: 10748</t>
  </si>
  <si>
    <t>[13] port: 10819</t>
  </si>
  <si>
    <t>[13] port: 10608</t>
  </si>
  <si>
    <t>[14] port: 10559</t>
  </si>
  <si>
    <t>[13] attk: 5</t>
  </si>
  <si>
    <t>[14] port: 10082</t>
  </si>
  <si>
    <t>[14] port: 10919</t>
  </si>
  <si>
    <t>[15] port: 10523</t>
  </si>
  <si>
    <t>[15] port: 10032</t>
  </si>
  <si>
    <t>[15] port: 10931</t>
  </si>
  <si>
    <t>[16] port: 10522</t>
  </si>
  <si>
    <t>[16] port: 10426</t>
  </si>
  <si>
    <t>[16] port: 10445</t>
  </si>
  <si>
    <t>[17] port: 10608</t>
  </si>
  <si>
    <t>[17] attk: 4</t>
  </si>
  <si>
    <t>[17] port: 10564</t>
  </si>
  <si>
    <t>[17] port: 10914</t>
  </si>
  <si>
    <t>[18] port: 10285</t>
  </si>
  <si>
    <t>[18] port: 10375</t>
  </si>
  <si>
    <t>[18] port: 10369</t>
  </si>
  <si>
    <t>[19] port: 10768</t>
  </si>
  <si>
    <t>[19] attk: 5</t>
  </si>
  <si>
    <t>[19] port: 10608</t>
  </si>
  <si>
    <t>[19] port: 10051</t>
  </si>
  <si>
    <t>END: (2020, 2, 23, 5, 15, 57, 6, 54)</t>
  </si>
  <si>
    <t>END: (2020, 2, 23, 17, 46, 4, 6, 54)</t>
  </si>
  <si>
    <t>END: (2020, 2, 24, 4, 34, 44, 0, 55)</t>
  </si>
  <si>
    <t>END: (2020, 2, 23, 5, 24, 5, 6, 54)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</si>
</sst>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-dd"/>
  </numFmts>
  <fonts count="4">
    <font>
      <sz val="10.0"/>
      <color rgb="FF000000"/>
      <name val="Arial"/>
    </font>
    <font>
      <color theme="1"/>
      <name val="Arial"/>
    </font>
    <font/>
    <font>
      <b/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  <fill>
      <patternFill patternType="solid">
        <fgColor rgb="FFEA9999"/>
        <bgColor rgb="FFEA9999"/>
      </patternFill>
    </fill>
  </fills>
  <borders count="14">
    <border/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top style="thin">
        <color rgb="FF000000"/>
      </top>
    </border>
    <border>
      <left style="thin">
        <color rgb="FF000000"/>
      </left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/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10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bottom"/>
    </xf>
    <xf borderId="1" fillId="0" fontId="1" numFmtId="0" xfId="0" applyAlignment="1" applyBorder="1" applyFont="1">
      <alignment horizontal="center" vertical="bottom"/>
    </xf>
    <xf borderId="1" fillId="0" fontId="1" numFmtId="0" xfId="0" applyAlignment="1" applyBorder="1" applyFont="1">
      <alignment vertical="bottom"/>
    </xf>
    <xf borderId="2" fillId="0" fontId="1" numFmtId="0" xfId="0" applyAlignment="1" applyBorder="1" applyFont="1">
      <alignment vertical="bottom"/>
    </xf>
    <xf borderId="3" fillId="0" fontId="1" numFmtId="0" xfId="0" applyAlignment="1" applyBorder="1" applyFont="1">
      <alignment horizontal="center" vertical="bottom"/>
    </xf>
    <xf borderId="3" fillId="0" fontId="2" numFmtId="0" xfId="0" applyBorder="1" applyFont="1"/>
    <xf borderId="4" fillId="0" fontId="2" numFmtId="0" xfId="0" applyBorder="1" applyFont="1"/>
    <xf borderId="1" fillId="0" fontId="1" numFmtId="0" xfId="0" applyBorder="1" applyFont="1"/>
    <xf borderId="2" fillId="0" fontId="2" numFmtId="0" xfId="0" applyBorder="1" applyFont="1"/>
    <xf borderId="0" fillId="0" fontId="1" numFmtId="0" xfId="0" applyAlignment="1" applyFont="1">
      <alignment vertical="bottom"/>
    </xf>
    <xf borderId="5" fillId="0" fontId="1" numFmtId="0" xfId="0" applyAlignment="1" applyBorder="1" applyFont="1">
      <alignment vertical="bottom"/>
    </xf>
    <xf borderId="2" fillId="0" fontId="1" numFmtId="0" xfId="0" applyAlignment="1" applyBorder="1" applyFont="1">
      <alignment horizontal="center" vertical="bottom"/>
    </xf>
    <xf borderId="0" fillId="0" fontId="3" numFmtId="0" xfId="0" applyAlignment="1" applyFont="1">
      <alignment vertical="bottom"/>
    </xf>
    <xf borderId="0" fillId="0" fontId="1" numFmtId="0" xfId="0" applyAlignment="1" applyFont="1">
      <alignment readingOrder="0"/>
    </xf>
    <xf borderId="6" fillId="2" fontId="1" numFmtId="0" xfId="0" applyAlignment="1" applyBorder="1" applyFill="1" applyFont="1">
      <alignment horizontal="center" vertical="bottom"/>
    </xf>
    <xf borderId="7" fillId="2" fontId="1" numFmtId="0" xfId="0" applyAlignment="1" applyBorder="1" applyFont="1">
      <alignment horizontal="center" vertical="bottom"/>
    </xf>
    <xf borderId="6" fillId="0" fontId="1" numFmtId="0" xfId="0" applyAlignment="1" applyBorder="1" applyFont="1">
      <alignment horizontal="center" vertical="bottom"/>
    </xf>
    <xf borderId="5" fillId="2" fontId="1" numFmtId="0" xfId="0" applyAlignment="1" applyBorder="1" applyFont="1">
      <alignment horizontal="center" vertical="bottom"/>
    </xf>
    <xf borderId="8" fillId="2" fontId="1" numFmtId="0" xfId="0" applyAlignment="1" applyBorder="1" applyFont="1">
      <alignment horizontal="center" vertical="bottom"/>
    </xf>
    <xf borderId="0" fillId="0" fontId="1" numFmtId="10" xfId="0" applyAlignment="1" applyFont="1" applyNumberFormat="1">
      <alignment horizontal="center" vertical="bottom"/>
    </xf>
    <xf borderId="0" fillId="0" fontId="1" numFmtId="2" xfId="0" applyAlignment="1" applyFont="1" applyNumberFormat="1">
      <alignment horizontal="center" vertical="bottom"/>
    </xf>
    <xf borderId="5" fillId="0" fontId="1" numFmtId="1" xfId="0" applyAlignment="1" applyBorder="1" applyFont="1" applyNumberFormat="1">
      <alignment horizontal="center" vertical="bottom"/>
    </xf>
    <xf borderId="5" fillId="0" fontId="1" numFmtId="0" xfId="0" applyAlignment="1" applyBorder="1" applyFont="1">
      <alignment horizontal="center" vertical="bottom"/>
    </xf>
    <xf borderId="7" fillId="2" fontId="3" numFmtId="1" xfId="0" applyAlignment="1" applyBorder="1" applyFont="1" applyNumberFormat="1">
      <alignment horizontal="right" vertical="bottom"/>
    </xf>
    <xf borderId="0" fillId="2" fontId="1" numFmtId="2" xfId="0" applyAlignment="1" applyFont="1" applyNumberFormat="1">
      <alignment horizontal="right" vertical="bottom"/>
    </xf>
    <xf borderId="0" fillId="0" fontId="1" numFmtId="2" xfId="0" applyAlignment="1" applyFont="1" applyNumberFormat="1">
      <alignment horizontal="right" vertical="bottom"/>
    </xf>
    <xf borderId="0" fillId="0" fontId="1" numFmtId="0" xfId="0" applyFont="1"/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9" fillId="0" fontId="1" numFmtId="0" xfId="0" applyAlignment="1" applyBorder="1" applyFont="1">
      <alignment horizontal="center" readingOrder="0"/>
    </xf>
    <xf borderId="3" fillId="0" fontId="1" numFmtId="0" xfId="0" applyAlignment="1" applyBorder="1" applyFont="1">
      <alignment horizontal="center" readingOrder="0"/>
    </xf>
    <xf borderId="10" fillId="2" fontId="1" numFmtId="0" xfId="0" applyAlignment="1" applyBorder="1" applyFont="1">
      <alignment horizontal="center" readingOrder="0"/>
    </xf>
    <xf borderId="6" fillId="0" fontId="1" numFmtId="0" xfId="0" applyAlignment="1" applyBorder="1" applyFont="1">
      <alignment horizontal="center" readingOrder="0"/>
    </xf>
    <xf borderId="6" fillId="2" fontId="1" numFmtId="0" xfId="0" applyAlignment="1" applyBorder="1" applyFont="1">
      <alignment horizontal="center" readingOrder="0"/>
    </xf>
    <xf borderId="4" fillId="0" fontId="1" numFmtId="0" xfId="0" applyAlignment="1" applyBorder="1" applyFont="1">
      <alignment horizontal="center" readingOrder="0"/>
    </xf>
    <xf borderId="8" fillId="0" fontId="1" numFmtId="0" xfId="0" applyAlignment="1" applyBorder="1" applyFont="1">
      <alignment horizontal="center" readingOrder="0"/>
    </xf>
    <xf borderId="0" fillId="0" fontId="3" numFmtId="0" xfId="0" applyAlignment="1" applyFont="1">
      <alignment readingOrder="0"/>
    </xf>
    <xf borderId="5" fillId="0" fontId="1" numFmtId="0" xfId="0" applyAlignment="1" applyBorder="1" applyFont="1">
      <alignment vertical="bottom"/>
    </xf>
    <xf borderId="0" fillId="0" fontId="1" numFmtId="0" xfId="0" applyAlignment="1" applyFont="1">
      <alignment horizontal="center" vertical="bottom"/>
    </xf>
    <xf borderId="7" fillId="0" fontId="1" numFmtId="0" xfId="0" applyAlignment="1" applyBorder="1" applyFont="1">
      <alignment horizontal="center" vertical="bottom"/>
    </xf>
    <xf borderId="5" fillId="2" fontId="1" numFmtId="0" xfId="0" applyAlignment="1" applyBorder="1" applyFont="1">
      <alignment horizontal="center" vertical="bottom"/>
    </xf>
    <xf borderId="7" fillId="0" fontId="1" numFmtId="10" xfId="0" applyAlignment="1" applyBorder="1" applyFont="1" applyNumberFormat="1">
      <alignment horizontal="center" vertical="bottom"/>
    </xf>
    <xf borderId="1" fillId="0" fontId="1" numFmtId="2" xfId="0" applyAlignment="1" applyBorder="1" applyFont="1" applyNumberFormat="1">
      <alignment horizontal="center"/>
    </xf>
    <xf borderId="2" fillId="0" fontId="1" numFmtId="0" xfId="0" applyAlignment="1" applyBorder="1" applyFont="1">
      <alignment horizontal="center"/>
    </xf>
    <xf borderId="0" fillId="0" fontId="3" numFmtId="1" xfId="0" applyAlignment="1" applyFont="1" applyNumberFormat="1">
      <alignment readingOrder="0"/>
    </xf>
    <xf borderId="0" fillId="0" fontId="1" numFmtId="2" xfId="0" applyFont="1" applyNumberFormat="1"/>
    <xf borderId="0" fillId="2" fontId="3" numFmtId="1" xfId="0" applyAlignment="1" applyFont="1" applyNumberFormat="1">
      <alignment readingOrder="0"/>
    </xf>
    <xf borderId="0" fillId="2" fontId="1" numFmtId="2" xfId="0" applyFont="1" applyNumberFormat="1"/>
    <xf borderId="0" fillId="3" fontId="1" numFmtId="0" xfId="0" applyAlignment="1" applyFill="1" applyFont="1">
      <alignment readingOrder="0"/>
    </xf>
    <xf borderId="0" fillId="3" fontId="1" numFmtId="0" xfId="0" applyFont="1"/>
    <xf borderId="4" fillId="0" fontId="1" numFmtId="0" xfId="0" applyBorder="1" applyFont="1"/>
    <xf borderId="11" fillId="0" fontId="1" numFmtId="0" xfId="0" applyAlignment="1" applyBorder="1" applyFont="1">
      <alignment readingOrder="0"/>
    </xf>
    <xf borderId="4" fillId="0" fontId="1" numFmtId="0" xfId="0" applyAlignment="1" applyBorder="1" applyFont="1">
      <alignment readingOrder="0"/>
    </xf>
    <xf borderId="11" fillId="0" fontId="1" numFmtId="0" xfId="0" applyBorder="1" applyFont="1"/>
    <xf borderId="0" fillId="3" fontId="1" numFmtId="0" xfId="0" applyAlignment="1" applyFont="1">
      <alignment readingOrder="0" vertical="bottom"/>
    </xf>
    <xf borderId="0" fillId="3" fontId="1" numFmtId="0" xfId="0" applyAlignment="1" applyFont="1">
      <alignment vertical="bottom"/>
    </xf>
    <xf borderId="12" fillId="0" fontId="1" numFmtId="0" xfId="0" applyAlignment="1" applyBorder="1" applyFont="1">
      <alignment shrinkToFit="0" vertical="bottom" wrapText="0"/>
    </xf>
    <xf borderId="0" fillId="2" fontId="1" numFmtId="0" xfId="0" applyAlignment="1" applyFont="1">
      <alignment horizontal="center" vertical="bottom"/>
    </xf>
    <xf borderId="0" fillId="2" fontId="3" numFmtId="1" xfId="0" applyAlignment="1" applyFont="1" applyNumberFormat="1">
      <alignment horizontal="right" readingOrder="0" vertical="bottom"/>
    </xf>
    <xf borderId="0" fillId="0" fontId="1" numFmtId="1" xfId="0" applyAlignment="1" applyFont="1" applyNumberFormat="1">
      <alignment horizontal="right" vertical="bottom"/>
    </xf>
    <xf borderId="12" fillId="3" fontId="1" numFmtId="0" xfId="0" applyAlignment="1" applyBorder="1" applyFont="1">
      <alignment shrinkToFit="0" vertical="bottom" wrapText="0"/>
    </xf>
    <xf borderId="1" fillId="0" fontId="1" numFmtId="0" xfId="0" applyAlignment="1" applyBorder="1" applyFont="1">
      <alignment horizontal="right" vertical="bottom"/>
    </xf>
    <xf borderId="5" fillId="0" fontId="1" numFmtId="0" xfId="0" applyAlignment="1" applyBorder="1" applyFont="1">
      <alignment horizontal="right" vertical="bottom"/>
    </xf>
    <xf borderId="0" fillId="4" fontId="1" numFmtId="0" xfId="0" applyAlignment="1" applyFill="1" applyFont="1">
      <alignment readingOrder="0"/>
    </xf>
    <xf borderId="0" fillId="5" fontId="1" numFmtId="0" xfId="0" applyAlignment="1" applyFill="1" applyFont="1">
      <alignment readingOrder="0"/>
    </xf>
    <xf borderId="0" fillId="2" fontId="3" numFmtId="1" xfId="0" applyAlignment="1" applyFont="1" applyNumberFormat="1">
      <alignment horizontal="right" vertical="bottom"/>
    </xf>
    <xf borderId="2" fillId="2" fontId="1" numFmtId="0" xfId="0" applyAlignment="1" applyBorder="1" applyFont="1">
      <alignment horizontal="center" vertical="bottom"/>
    </xf>
    <xf borderId="1" fillId="0" fontId="1" numFmtId="10" xfId="0" applyAlignment="1" applyBorder="1" applyFont="1" applyNumberFormat="1">
      <alignment horizontal="center" vertical="bottom"/>
    </xf>
    <xf borderId="1" fillId="0" fontId="1" numFmtId="2" xfId="0" applyAlignment="1" applyBorder="1" applyFont="1" applyNumberFormat="1">
      <alignment horizontal="center" vertical="bottom"/>
    </xf>
    <xf borderId="0" fillId="0" fontId="3" numFmtId="1" xfId="0" applyAlignment="1" applyFont="1" applyNumberFormat="1">
      <alignment horizontal="right" vertical="bottom"/>
    </xf>
    <xf borderId="0" fillId="0" fontId="1" numFmtId="164" xfId="0" applyAlignment="1" applyFont="1" applyNumberFormat="1">
      <alignment readingOrder="0"/>
    </xf>
    <xf borderId="0" fillId="4" fontId="1" numFmtId="0" xfId="0" applyFont="1"/>
    <xf borderId="13" fillId="2" fontId="1" numFmtId="0" xfId="0" applyAlignment="1" applyBorder="1" applyFont="1">
      <alignment horizontal="center" readingOrder="0"/>
    </xf>
    <xf borderId="0" fillId="2" fontId="1" numFmtId="0" xfId="0" applyAlignment="1" applyFont="1">
      <alignment horizontal="center" readingOrder="0"/>
    </xf>
    <xf borderId="1" fillId="0" fontId="1" numFmtId="0" xfId="0" applyAlignment="1" applyBorder="1" applyFont="1">
      <alignment horizontal="center" readingOrder="0"/>
    </xf>
    <xf borderId="2" fillId="2" fontId="1" numFmtId="0" xfId="0" applyAlignment="1" applyBorder="1" applyFont="1">
      <alignment horizontal="center" readingOrder="0"/>
    </xf>
    <xf borderId="13" fillId="0" fontId="1" numFmtId="10" xfId="0" applyAlignment="1" applyBorder="1" applyFont="1" applyNumberFormat="1">
      <alignment horizontal="center"/>
    </xf>
    <xf borderId="2" fillId="0" fontId="1" numFmtId="1" xfId="0" applyAlignment="1" applyBorder="1" applyFont="1" applyNumberFormat="1">
      <alignment horizontal="center"/>
    </xf>
    <xf borderId="10" fillId="0" fontId="1" numFmtId="0" xfId="0" applyAlignment="1" applyBorder="1" applyFont="1">
      <alignment readingOrder="0"/>
    </xf>
    <xf borderId="6" fillId="0" fontId="1" numFmtId="0" xfId="0" applyAlignment="1" applyBorder="1" applyFont="1">
      <alignment readingOrder="0"/>
    </xf>
    <xf borderId="6" fillId="0" fontId="1" numFmtId="0" xfId="0" applyBorder="1" applyFont="1"/>
    <xf borderId="8" fillId="0" fontId="1" numFmtId="0" xfId="0" applyBorder="1" applyFont="1"/>
    <xf borderId="7" fillId="0" fontId="1" numFmtId="0" xfId="0" applyAlignment="1" applyBorder="1" applyFont="1">
      <alignment readingOrder="0"/>
    </xf>
    <xf borderId="5" fillId="0" fontId="1" numFmtId="0" xfId="0" applyBorder="1" applyFont="1"/>
    <xf borderId="0" fillId="2" fontId="1" numFmtId="0" xfId="0" applyFont="1"/>
    <xf borderId="0" fillId="2" fontId="1" numFmtId="0" xfId="0" applyAlignment="1" applyFont="1">
      <alignment readingOrder="0"/>
    </xf>
    <xf borderId="5" fillId="0" fontId="1" numFmtId="0" xfId="0" applyAlignment="1" applyBorder="1" applyFont="1">
      <alignment readingOrder="0"/>
    </xf>
    <xf borderId="13" fillId="0" fontId="1" numFmtId="0" xfId="0" applyAlignment="1" applyBorder="1" applyFont="1">
      <alignment readingOrder="0"/>
    </xf>
    <xf borderId="1" fillId="0" fontId="1" numFmtId="0" xfId="0" applyAlignment="1" applyBorder="1" applyFont="1">
      <alignment readingOrder="0"/>
    </xf>
    <xf borderId="7" fillId="0" fontId="1" numFmtId="0" xfId="0" applyAlignment="1" applyBorder="1" applyFont="1">
      <alignment readingOrder="0" vertical="bottom"/>
    </xf>
    <xf borderId="2" fillId="0" fontId="1" numFmtId="0" xfId="0" applyAlignment="1" applyBorder="1" applyFont="1">
      <alignment readingOrder="0"/>
    </xf>
    <xf borderId="6" fillId="2" fontId="1" numFmtId="0" xfId="0" applyBorder="1" applyFont="1"/>
    <xf borderId="7" fillId="0" fontId="1" numFmtId="0" xfId="0" applyAlignment="1" applyBorder="1" applyFont="1">
      <alignment vertical="bottom"/>
    </xf>
    <xf borderId="6" fillId="2" fontId="1" numFmtId="0" xfId="0" applyAlignment="1" applyBorder="1" applyFont="1">
      <alignment readingOrder="0"/>
    </xf>
    <xf borderId="13" fillId="0" fontId="1" numFmtId="0" xfId="0" applyAlignment="1" applyBorder="1" applyFont="1">
      <alignment vertical="bottom"/>
    </xf>
    <xf borderId="8" fillId="0" fontId="1" numFmtId="0" xfId="0" applyAlignment="1" applyBorder="1" applyFont="1">
      <alignment readingOrder="0"/>
    </xf>
    <xf borderId="2" fillId="0" fontId="1" numFmtId="0" xfId="0" applyBorder="1" applyFont="1"/>
    <xf borderId="10" fillId="0" fontId="1" numFmtId="0" xfId="0" applyAlignment="1" applyBorder="1" applyFont="1">
      <alignment readingOrder="0" vertical="bottom"/>
    </xf>
    <xf borderId="1" fillId="3" fontId="1" numFmtId="0" xfId="0" applyBorder="1" applyFont="1"/>
    <xf borderId="1" fillId="2" fontId="1" numFmtId="0" xfId="0" applyBorder="1" applyFont="1"/>
    <xf borderId="13" fillId="0" fontId="1" numFmtId="0" xfId="0" applyAlignment="1" applyBorder="1" applyFont="1">
      <alignment horizontal="center" vertical="bottom"/>
    </xf>
    <xf borderId="1" fillId="2" fontId="1" numFmtId="0" xfId="0" applyAlignment="1" applyBorder="1" applyFont="1">
      <alignment readingOrder="0"/>
    </xf>
    <xf borderId="1" fillId="0" fontId="1" numFmtId="0" xfId="0" applyAlignment="1" applyBorder="1" applyFont="1">
      <alignment horizontal="center" vertical="bottom"/>
    </xf>
    <xf borderId="2" fillId="0" fontId="1" numFmtId="0" xfId="0" applyAlignment="1" applyBorder="1" applyFont="1">
      <alignment horizontal="center" vertical="bottom"/>
    </xf>
    <xf borderId="7" fillId="0" fontId="3" numFmtId="1" xfId="0" applyAlignment="1" applyBorder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PMF of Number of Attacks</a:t>
            </a:r>
          </a:p>
        </c:rich>
      </c:tx>
      <c:overlay val="0"/>
    </c:title>
    <c:plotArea>
      <c:layout/>
      <c:areaChart>
        <c:ser>
          <c:idx val="0"/>
          <c:order val="0"/>
          <c:tx>
            <c:strRef>
              <c:f>N2048_50!$I$15</c:f>
            </c:strRef>
          </c:tx>
          <c:spPr>
            <a:solidFill>
              <a:schemeClr val="accent1">
                <a:alpha val="30000"/>
              </a:schemeClr>
            </a:solidFill>
            <a:ln cmpd="sng" w="19050">
              <a:solidFill>
                <a:srgbClr val="4285F4"/>
              </a:solidFill>
            </a:ln>
          </c:spPr>
          <c:cat>
            <c:strRef>
              <c:f>N2048_50!$H$16:$H$25</c:f>
            </c:strRef>
          </c:cat>
          <c:val>
            <c:numRef>
              <c:f>N2048_50!$I$16:$I$25</c:f>
            </c:numRef>
          </c:val>
        </c:ser>
        <c:axId val="754163673"/>
        <c:axId val="1581454551"/>
      </c:areaChart>
      <c:catAx>
        <c:axId val="7541636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natt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81454551"/>
      </c:catAx>
      <c:valAx>
        <c:axId val="158145455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5416367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PMF of Number of Attacks</a:t>
            </a:r>
          </a:p>
        </c:rich>
      </c:tx>
      <c:overlay val="0"/>
    </c:title>
    <c:plotArea>
      <c:layout/>
      <c:areaChart>
        <c:ser>
          <c:idx val="0"/>
          <c:order val="0"/>
          <c:tx>
            <c:strRef>
              <c:f>N2048_24!$J$19</c:f>
            </c:strRef>
          </c:tx>
          <c:spPr>
            <a:solidFill>
              <a:schemeClr val="accent1">
                <a:alpha val="30000"/>
              </a:schemeClr>
            </a:solidFill>
            <a:ln cmpd="sng" w="19050">
              <a:solidFill>
                <a:srgbClr val="4285F4"/>
              </a:solidFill>
            </a:ln>
          </c:spPr>
          <c:cat>
            <c:strRef>
              <c:f>N2048_24!$I$20:$I$29</c:f>
            </c:strRef>
          </c:cat>
          <c:val>
            <c:numRef>
              <c:f>N2048_24!$J$20:$J$29</c:f>
            </c:numRef>
          </c:val>
        </c:ser>
        <c:ser>
          <c:idx val="1"/>
          <c:order val="1"/>
          <c:tx>
            <c:strRef>
              <c:f>N2048_24!$K$19</c:f>
            </c:strRef>
          </c:tx>
          <c:spPr>
            <a:solidFill>
              <a:schemeClr val="accent2">
                <a:alpha val="30000"/>
              </a:schemeClr>
            </a:solidFill>
            <a:ln cmpd="sng" w="19050">
              <a:solidFill>
                <a:srgbClr val="EA4335"/>
              </a:solidFill>
            </a:ln>
          </c:spPr>
          <c:cat>
            <c:strRef>
              <c:f>N2048_24!$I$20:$I$29</c:f>
            </c:strRef>
          </c:cat>
          <c:val>
            <c:numRef>
              <c:f>N2048_24!$K$20:$K$29</c:f>
            </c:numRef>
          </c:val>
        </c:ser>
        <c:axId val="1032422463"/>
        <c:axId val="713127269"/>
      </c:areaChart>
      <c:catAx>
        <c:axId val="10324224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natt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13127269"/>
      </c:catAx>
      <c:valAx>
        <c:axId val="71312726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3242246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Theoretical and Empirical</a:t>
            </a:r>
          </a:p>
        </c:rich>
      </c:tx>
      <c:overlay val="0"/>
    </c:title>
    <c:plotArea>
      <c:layout/>
      <c:areaChart>
        <c:ser>
          <c:idx val="0"/>
          <c:order val="0"/>
          <c:tx>
            <c:strRef>
              <c:f>N2048_10!$J$18:$J$19</c:f>
            </c:strRef>
          </c:tx>
          <c:spPr>
            <a:solidFill>
              <a:schemeClr val="accent1">
                <a:alpha val="30000"/>
              </a:schemeClr>
            </a:solidFill>
            <a:ln cmpd="sng" w="19050">
              <a:solidFill>
                <a:srgbClr val="4285F4"/>
              </a:solidFill>
            </a:ln>
          </c:spPr>
          <c:cat>
            <c:strRef>
              <c:f>N2048_10!$I$20:$I$29</c:f>
            </c:strRef>
          </c:cat>
          <c:val>
            <c:numRef>
              <c:f>N2048_10!$J$20:$J$29</c:f>
            </c:numRef>
          </c:val>
        </c:ser>
        <c:ser>
          <c:idx val="1"/>
          <c:order val="1"/>
          <c:tx>
            <c:strRef>
              <c:f>N2048_10!$K$18:$K$19</c:f>
            </c:strRef>
          </c:tx>
          <c:spPr>
            <a:solidFill>
              <a:schemeClr val="accent2">
                <a:alpha val="30000"/>
              </a:schemeClr>
            </a:solidFill>
            <a:ln cmpd="sng" w="19050">
              <a:solidFill>
                <a:srgbClr val="EA4335"/>
              </a:solidFill>
            </a:ln>
          </c:spPr>
          <c:cat>
            <c:strRef>
              <c:f>N2048_10!$I$20:$I$29</c:f>
            </c:strRef>
          </c:cat>
          <c:val>
            <c:numRef>
              <c:f>N2048_10!$K$20:$K$29</c:f>
            </c:numRef>
          </c:val>
        </c:ser>
        <c:axId val="1111838937"/>
        <c:axId val="141382779"/>
      </c:areaChart>
      <c:catAx>
        <c:axId val="11118389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Number of Attacks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1382779"/>
      </c:catAx>
      <c:valAx>
        <c:axId val="14138277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1183893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PMF of Number of Attacks</a:t>
            </a:r>
          </a:p>
        </c:rich>
      </c:tx>
      <c:overlay val="0"/>
    </c:title>
    <c:plotArea>
      <c:layout/>
      <c:areaChart>
        <c:ser>
          <c:idx val="0"/>
          <c:order val="0"/>
          <c:tx>
            <c:strRef>
              <c:f>N1024_10!$I$19</c:f>
            </c:strRef>
          </c:tx>
          <c:spPr>
            <a:solidFill>
              <a:schemeClr val="accent1">
                <a:alpha val="30000"/>
              </a:schemeClr>
            </a:solidFill>
            <a:ln cmpd="sng" w="19050">
              <a:solidFill>
                <a:srgbClr val="4285F4"/>
              </a:solidFill>
            </a:ln>
          </c:spPr>
          <c:cat>
            <c:strRef>
              <c:f>N1024_10!$H$20:$H$29</c:f>
            </c:strRef>
          </c:cat>
          <c:val>
            <c:numRef>
              <c:f>N1024_10!$I$20:$I$29</c:f>
            </c:numRef>
          </c:val>
        </c:ser>
        <c:ser>
          <c:idx val="1"/>
          <c:order val="1"/>
          <c:tx>
            <c:strRef>
              <c:f>N1024_10!$J$19</c:f>
            </c:strRef>
          </c:tx>
          <c:spPr>
            <a:solidFill>
              <a:schemeClr val="accent2">
                <a:alpha val="30000"/>
              </a:schemeClr>
            </a:solidFill>
            <a:ln cmpd="sng" w="19050">
              <a:solidFill>
                <a:srgbClr val="EA4335"/>
              </a:solidFill>
            </a:ln>
          </c:spPr>
          <c:cat>
            <c:strRef>
              <c:f>N1024_10!$H$20:$H$29</c:f>
            </c:strRef>
          </c:cat>
          <c:val>
            <c:numRef>
              <c:f>N1024_10!$J$20:$J$29</c:f>
            </c:numRef>
          </c:val>
        </c:ser>
        <c:axId val="690949615"/>
        <c:axId val="862826758"/>
      </c:areaChart>
      <c:catAx>
        <c:axId val="6909496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natt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62826758"/>
      </c:catAx>
      <c:valAx>
        <c:axId val="86282675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9094961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12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228600</xdr:colOff>
      <xdr:row>15</xdr:row>
      <xdr:rowOff>38100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304800</xdr:colOff>
      <xdr:row>16</xdr:row>
      <xdr:rowOff>0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333375</xdr:colOff>
      <xdr:row>15</xdr:row>
      <xdr:rowOff>9525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12</xdr:col>
      <xdr:colOff>304800</xdr:colOff>
      <xdr:row>16</xdr:row>
      <xdr:rowOff>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9.86"/>
    <col customWidth="1" min="2" max="2" width="10.0"/>
    <col customWidth="1" min="3" max="3" width="14.71"/>
    <col customWidth="1" min="7" max="7" width="15.0"/>
    <col customWidth="1" min="8" max="8" width="14.0"/>
    <col customWidth="1" min="9" max="9" width="5.29"/>
  </cols>
  <sheetData>
    <row r="1">
      <c r="A1" s="1" t="s">
        <v>0</v>
      </c>
      <c r="B1" s="2"/>
      <c r="C1" s="3"/>
      <c r="D1" s="3"/>
      <c r="E1" s="3"/>
      <c r="F1" s="4"/>
      <c r="G1" s="5" t="s">
        <v>1</v>
      </c>
      <c r="H1" s="6"/>
      <c r="I1" s="7"/>
      <c r="J1" s="8"/>
      <c r="K1" s="9"/>
      <c r="L1" s="10"/>
      <c r="M1" s="10"/>
      <c r="N1" s="10"/>
      <c r="O1" s="10"/>
    </row>
    <row r="2">
      <c r="A2" s="11" t="s">
        <v>2</v>
      </c>
      <c r="B2" s="2" t="s">
        <v>3</v>
      </c>
      <c r="C2" s="2" t="s">
        <v>4</v>
      </c>
      <c r="D2" s="2" t="s">
        <v>5</v>
      </c>
      <c r="E2" s="2" t="s">
        <v>6</v>
      </c>
      <c r="F2" s="12" t="s">
        <v>7</v>
      </c>
      <c r="G2" s="2" t="s">
        <v>8</v>
      </c>
      <c r="H2" s="2" t="s">
        <v>9</v>
      </c>
      <c r="I2" s="4" t="s">
        <v>10</v>
      </c>
      <c r="J2" s="2" t="s">
        <v>11</v>
      </c>
      <c r="K2" s="12" t="s">
        <v>12</v>
      </c>
      <c r="L2" s="13" t="s">
        <v>13</v>
      </c>
      <c r="M2" s="10" t="s">
        <v>14</v>
      </c>
      <c r="N2" s="10" t="s">
        <v>15</v>
      </c>
      <c r="O2" s="10" t="s">
        <v>16</v>
      </c>
    </row>
    <row r="3">
      <c r="A3" s="11" t="s">
        <v>18</v>
      </c>
      <c r="B3" s="15">
        <v>2048.0</v>
      </c>
      <c r="C3" s="17">
        <f>1/B3</f>
        <v>0.00048828125</v>
      </c>
      <c r="D3" s="17">
        <f>F3*1000/E3</f>
        <v>42</v>
      </c>
      <c r="E3" s="17">
        <v>500.0</v>
      </c>
      <c r="F3" s="19">
        <v>21.0</v>
      </c>
      <c r="G3" s="20">
        <f>POW((1-1/B3), D3)</f>
        <v>0.9796961358</v>
      </c>
      <c r="H3" s="21">
        <f>D3*1/B3</f>
        <v>0.0205078125</v>
      </c>
      <c r="I3" s="22">
        <f>D3</f>
        <v>42</v>
      </c>
      <c r="J3" s="1" t="str">
        <f>AVERAGE(E27:E32)</f>
        <v>#DIV/0!</v>
      </c>
      <c r="K3" s="23" t="str">
        <f>STDEV(E27:E32)</f>
        <v>#DIV/0!</v>
      </c>
      <c r="L3" s="24">
        <v>100.0</v>
      </c>
      <c r="M3" s="25">
        <f>F3*L3/60</f>
        <v>35</v>
      </c>
      <c r="N3" s="25">
        <f>M3/60</f>
        <v>0.5833333333</v>
      </c>
      <c r="O3" s="26">
        <f>L3*G3</f>
        <v>97.96961358</v>
      </c>
    </row>
    <row r="5">
      <c r="B5" s="14" t="s">
        <v>19</v>
      </c>
      <c r="C5" s="27">
        <f>COUNTIF(C16:C250,"* attk: *")</f>
        <v>100</v>
      </c>
      <c r="E5" s="27">
        <f>COUNTIF(E16:E250,"* attk: *")</f>
        <v>100</v>
      </c>
      <c r="G5" s="27">
        <f>COUNTIF(G16:G250,"* attk: *")</f>
        <v>0</v>
      </c>
    </row>
    <row r="6">
      <c r="B6" s="14" t="s">
        <v>20</v>
      </c>
      <c r="C6" s="14">
        <f>C5-C7</f>
        <v>3</v>
      </c>
      <c r="E6" s="14">
        <f>E5-E7</f>
        <v>4</v>
      </c>
      <c r="G6" s="14">
        <f>G5-G7</f>
        <v>0</v>
      </c>
    </row>
    <row r="7">
      <c r="B7" s="14" t="s">
        <v>21</v>
      </c>
      <c r="C7" s="27">
        <f>COUNTIF(C17:C250,"* attk: 0")</f>
        <v>97</v>
      </c>
      <c r="E7" s="27">
        <f>COUNTIF(E17:E250,"* attk: 0")</f>
        <v>96</v>
      </c>
      <c r="G7" s="27">
        <f>COUNTIF(G17:G250,"* attk: 0")</f>
        <v>0</v>
      </c>
    </row>
    <row r="8">
      <c r="C8" s="14" t="s">
        <v>36</v>
      </c>
      <c r="D8" s="14" t="s">
        <v>38</v>
      </c>
      <c r="E8" s="14" t="s">
        <v>39</v>
      </c>
    </row>
    <row r="9">
      <c r="C9" s="14" t="s">
        <v>24</v>
      </c>
      <c r="E9" s="14" t="s">
        <v>24</v>
      </c>
    </row>
    <row r="10">
      <c r="C10" s="14" t="s">
        <v>25</v>
      </c>
      <c r="E10" s="14" t="s">
        <v>25</v>
      </c>
    </row>
    <row r="11">
      <c r="C11" s="14" t="s">
        <v>46</v>
      </c>
      <c r="E11" s="14" t="s">
        <v>46</v>
      </c>
    </row>
    <row r="12">
      <c r="C12" s="14" t="s">
        <v>27</v>
      </c>
      <c r="E12" s="14" t="s">
        <v>27</v>
      </c>
    </row>
    <row r="13">
      <c r="C13" s="14" t="s">
        <v>53</v>
      </c>
      <c r="E13" s="14" t="s">
        <v>53</v>
      </c>
    </row>
    <row r="14">
      <c r="C14" s="14" t="s">
        <v>57</v>
      </c>
      <c r="E14" s="14" t="s">
        <v>59</v>
      </c>
    </row>
    <row r="15">
      <c r="C15" s="14" t="s">
        <v>30</v>
      </c>
      <c r="E15" s="14" t="s">
        <v>30</v>
      </c>
    </row>
    <row r="16">
      <c r="C16" s="14" t="s">
        <v>31</v>
      </c>
      <c r="E16" s="14" t="s">
        <v>31</v>
      </c>
    </row>
    <row r="17">
      <c r="C17" s="14" t="s">
        <v>68</v>
      </c>
      <c r="E17" s="14" t="s">
        <v>70</v>
      </c>
    </row>
    <row r="18">
      <c r="C18" s="14" t="s">
        <v>33</v>
      </c>
      <c r="E18" s="14" t="s">
        <v>33</v>
      </c>
    </row>
    <row r="19">
      <c r="C19" s="14" t="s">
        <v>75</v>
      </c>
      <c r="E19" s="14" t="s">
        <v>77</v>
      </c>
    </row>
    <row r="20">
      <c r="C20" s="14" t="s">
        <v>35</v>
      </c>
      <c r="E20" s="14" t="s">
        <v>35</v>
      </c>
    </row>
    <row r="21">
      <c r="C21" s="14" t="s">
        <v>83</v>
      </c>
      <c r="E21" s="14" t="s">
        <v>85</v>
      </c>
    </row>
    <row r="22">
      <c r="C22" s="14" t="s">
        <v>40</v>
      </c>
      <c r="E22" s="14" t="s">
        <v>40</v>
      </c>
    </row>
    <row r="23">
      <c r="C23" s="14" t="s">
        <v>89</v>
      </c>
      <c r="E23" s="14" t="s">
        <v>90</v>
      </c>
    </row>
    <row r="24">
      <c r="C24" s="14" t="s">
        <v>42</v>
      </c>
      <c r="E24" s="14" t="s">
        <v>42</v>
      </c>
    </row>
    <row r="25">
      <c r="C25" s="14" t="s">
        <v>96</v>
      </c>
      <c r="E25" s="14" t="s">
        <v>99</v>
      </c>
    </row>
    <row r="26">
      <c r="C26" s="14" t="s">
        <v>101</v>
      </c>
      <c r="E26" s="14" t="s">
        <v>44</v>
      </c>
    </row>
    <row r="27">
      <c r="C27" s="14" t="s">
        <v>106</v>
      </c>
      <c r="E27" s="14" t="s">
        <v>108</v>
      </c>
    </row>
    <row r="28">
      <c r="C28" s="14" t="s">
        <v>47</v>
      </c>
      <c r="E28" s="14" t="s">
        <v>47</v>
      </c>
    </row>
    <row r="29">
      <c r="C29" s="14" t="s">
        <v>113</v>
      </c>
      <c r="E29" s="14" t="s">
        <v>115</v>
      </c>
    </row>
    <row r="30">
      <c r="C30" s="14" t="s">
        <v>49</v>
      </c>
      <c r="E30" s="14" t="s">
        <v>49</v>
      </c>
    </row>
    <row r="31">
      <c r="C31" s="14" t="s">
        <v>116</v>
      </c>
      <c r="E31" s="14" t="s">
        <v>117</v>
      </c>
    </row>
    <row r="32">
      <c r="C32" s="14" t="s">
        <v>51</v>
      </c>
      <c r="E32" s="14" t="s">
        <v>51</v>
      </c>
    </row>
    <row r="33">
      <c r="C33" s="14" t="s">
        <v>122</v>
      </c>
      <c r="E33" s="14" t="s">
        <v>124</v>
      </c>
    </row>
    <row r="34">
      <c r="C34" s="14" t="s">
        <v>126</v>
      </c>
      <c r="E34" s="14" t="s">
        <v>126</v>
      </c>
    </row>
    <row r="35">
      <c r="C35" s="14" t="s">
        <v>129</v>
      </c>
      <c r="E35" s="14" t="s">
        <v>131</v>
      </c>
    </row>
    <row r="36">
      <c r="C36" s="14" t="s">
        <v>56</v>
      </c>
      <c r="E36" s="14" t="s">
        <v>56</v>
      </c>
    </row>
    <row r="37">
      <c r="C37" s="14" t="s">
        <v>136</v>
      </c>
      <c r="E37" s="14" t="s">
        <v>137</v>
      </c>
    </row>
    <row r="38">
      <c r="C38" s="14" t="s">
        <v>60</v>
      </c>
      <c r="E38" s="14" t="s">
        <v>60</v>
      </c>
    </row>
    <row r="39">
      <c r="C39" s="14" t="s">
        <v>142</v>
      </c>
      <c r="E39" s="14" t="s">
        <v>144</v>
      </c>
    </row>
    <row r="40">
      <c r="C40" s="14" t="s">
        <v>62</v>
      </c>
      <c r="E40" s="14" t="s">
        <v>62</v>
      </c>
    </row>
    <row r="41">
      <c r="C41" s="14" t="s">
        <v>149</v>
      </c>
      <c r="E41" s="14" t="s">
        <v>151</v>
      </c>
    </row>
    <row r="42">
      <c r="C42" s="14" t="s">
        <v>64</v>
      </c>
      <c r="E42" s="14" t="s">
        <v>64</v>
      </c>
    </row>
    <row r="43">
      <c r="C43" s="14" t="s">
        <v>156</v>
      </c>
      <c r="E43" s="14" t="s">
        <v>158</v>
      </c>
    </row>
    <row r="44">
      <c r="C44" s="14" t="s">
        <v>66</v>
      </c>
      <c r="E44" s="14" t="s">
        <v>66</v>
      </c>
    </row>
    <row r="45">
      <c r="C45" s="14" t="s">
        <v>163</v>
      </c>
      <c r="E45" s="14" t="s">
        <v>165</v>
      </c>
    </row>
    <row r="46">
      <c r="C46" s="14" t="s">
        <v>69</v>
      </c>
      <c r="E46" s="14" t="s">
        <v>69</v>
      </c>
    </row>
    <row r="47">
      <c r="C47" s="14" t="s">
        <v>170</v>
      </c>
      <c r="E47" s="14" t="s">
        <v>172</v>
      </c>
    </row>
    <row r="48">
      <c r="C48" s="14" t="s">
        <v>174</v>
      </c>
      <c r="E48" s="14" t="s">
        <v>174</v>
      </c>
    </row>
    <row r="49">
      <c r="C49" s="14" t="s">
        <v>177</v>
      </c>
      <c r="E49" s="14" t="s">
        <v>178</v>
      </c>
    </row>
    <row r="50">
      <c r="C50" s="14" t="s">
        <v>74</v>
      </c>
      <c r="E50" s="14" t="s">
        <v>74</v>
      </c>
    </row>
    <row r="51">
      <c r="C51" s="14" t="s">
        <v>179</v>
      </c>
      <c r="E51" s="14" t="s">
        <v>180</v>
      </c>
    </row>
    <row r="52">
      <c r="C52" s="14" t="s">
        <v>78</v>
      </c>
      <c r="E52" s="14" t="s">
        <v>181</v>
      </c>
    </row>
    <row r="53">
      <c r="C53" s="14" t="s">
        <v>182</v>
      </c>
      <c r="E53" s="14" t="s">
        <v>183</v>
      </c>
    </row>
    <row r="54">
      <c r="C54" s="14" t="s">
        <v>80</v>
      </c>
      <c r="E54" s="14" t="s">
        <v>80</v>
      </c>
    </row>
    <row r="55">
      <c r="C55" s="14" t="s">
        <v>185</v>
      </c>
      <c r="E55" s="14" t="s">
        <v>186</v>
      </c>
    </row>
    <row r="56">
      <c r="C56" s="14" t="s">
        <v>187</v>
      </c>
      <c r="E56" s="14" t="s">
        <v>187</v>
      </c>
    </row>
    <row r="57">
      <c r="C57" s="14" t="s">
        <v>188</v>
      </c>
      <c r="E57" s="14" t="s">
        <v>189</v>
      </c>
    </row>
    <row r="58">
      <c r="C58" s="14" t="s">
        <v>190</v>
      </c>
      <c r="E58" s="14" t="s">
        <v>190</v>
      </c>
    </row>
    <row r="59">
      <c r="C59" s="14" t="s">
        <v>191</v>
      </c>
      <c r="E59" s="14" t="s">
        <v>192</v>
      </c>
    </row>
    <row r="60">
      <c r="C60" s="14" t="s">
        <v>88</v>
      </c>
      <c r="E60" s="14" t="s">
        <v>88</v>
      </c>
    </row>
    <row r="61">
      <c r="C61" s="14" t="s">
        <v>193</v>
      </c>
      <c r="E61" s="14" t="s">
        <v>194</v>
      </c>
    </row>
    <row r="62">
      <c r="C62" s="14" t="s">
        <v>92</v>
      </c>
      <c r="E62" s="14" t="s">
        <v>92</v>
      </c>
    </row>
    <row r="63">
      <c r="C63" s="14" t="s">
        <v>195</v>
      </c>
      <c r="E63" s="14" t="s">
        <v>196</v>
      </c>
    </row>
    <row r="64">
      <c r="C64" s="14" t="s">
        <v>94</v>
      </c>
      <c r="E64" s="14" t="s">
        <v>94</v>
      </c>
    </row>
    <row r="65">
      <c r="C65" s="14" t="s">
        <v>197</v>
      </c>
      <c r="E65" s="14" t="s">
        <v>198</v>
      </c>
    </row>
    <row r="66">
      <c r="C66" s="14" t="s">
        <v>97</v>
      </c>
      <c r="E66" s="14" t="s">
        <v>97</v>
      </c>
    </row>
    <row r="67">
      <c r="C67" s="14" t="s">
        <v>199</v>
      </c>
      <c r="E67" s="14" t="s">
        <v>98</v>
      </c>
    </row>
    <row r="68">
      <c r="C68" s="14" t="s">
        <v>200</v>
      </c>
      <c r="E68" s="14" t="s">
        <v>200</v>
      </c>
    </row>
    <row r="69">
      <c r="C69" s="14" t="s">
        <v>201</v>
      </c>
      <c r="E69" s="14" t="s">
        <v>202</v>
      </c>
    </row>
    <row r="70">
      <c r="C70" s="14" t="s">
        <v>203</v>
      </c>
      <c r="E70" s="14" t="s">
        <v>203</v>
      </c>
    </row>
    <row r="71">
      <c r="C71" s="14" t="s">
        <v>204</v>
      </c>
      <c r="E71" s="14" t="s">
        <v>205</v>
      </c>
    </row>
    <row r="72">
      <c r="C72" s="14" t="s">
        <v>105</v>
      </c>
      <c r="E72" s="14" t="s">
        <v>105</v>
      </c>
    </row>
    <row r="73">
      <c r="C73" s="14" t="s">
        <v>206</v>
      </c>
      <c r="E73" s="14" t="s">
        <v>207</v>
      </c>
    </row>
    <row r="74">
      <c r="C74" s="14" t="s">
        <v>208</v>
      </c>
      <c r="E74" s="14" t="s">
        <v>208</v>
      </c>
    </row>
    <row r="75">
      <c r="C75" s="14" t="s">
        <v>209</v>
      </c>
      <c r="E75" s="14" t="s">
        <v>210</v>
      </c>
    </row>
    <row r="76">
      <c r="C76" s="14" t="s">
        <v>111</v>
      </c>
      <c r="E76" s="14" t="s">
        <v>111</v>
      </c>
    </row>
    <row r="77">
      <c r="C77" s="14" t="s">
        <v>211</v>
      </c>
      <c r="E77" s="14" t="s">
        <v>212</v>
      </c>
    </row>
    <row r="78">
      <c r="C78" s="14" t="s">
        <v>213</v>
      </c>
      <c r="E78" s="14" t="s">
        <v>213</v>
      </c>
    </row>
    <row r="79">
      <c r="C79" s="14" t="s">
        <v>214</v>
      </c>
      <c r="E79" s="14" t="s">
        <v>215</v>
      </c>
    </row>
    <row r="80">
      <c r="C80" s="14" t="s">
        <v>119</v>
      </c>
      <c r="E80" s="14" t="s">
        <v>119</v>
      </c>
    </row>
    <row r="81">
      <c r="C81" s="14" t="s">
        <v>216</v>
      </c>
      <c r="E81" s="14" t="s">
        <v>217</v>
      </c>
    </row>
    <row r="82">
      <c r="C82" s="14" t="s">
        <v>218</v>
      </c>
      <c r="E82" s="14" t="s">
        <v>121</v>
      </c>
    </row>
    <row r="83">
      <c r="C83" s="14" t="s">
        <v>219</v>
      </c>
      <c r="E83" s="14" t="s">
        <v>220</v>
      </c>
    </row>
    <row r="84">
      <c r="C84" s="14" t="s">
        <v>125</v>
      </c>
      <c r="E84" s="14" t="s">
        <v>125</v>
      </c>
    </row>
    <row r="85">
      <c r="C85" s="14" t="s">
        <v>221</v>
      </c>
      <c r="E85" s="14" t="s">
        <v>222</v>
      </c>
    </row>
    <row r="86">
      <c r="C86" s="14" t="s">
        <v>128</v>
      </c>
      <c r="E86" s="14" t="s">
        <v>128</v>
      </c>
    </row>
    <row r="87">
      <c r="C87" s="14" t="s">
        <v>223</v>
      </c>
      <c r="E87" s="14" t="s">
        <v>224</v>
      </c>
    </row>
    <row r="88">
      <c r="C88" s="14" t="s">
        <v>132</v>
      </c>
      <c r="E88" s="14" t="s">
        <v>132</v>
      </c>
    </row>
    <row r="89">
      <c r="C89" s="14" t="s">
        <v>225</v>
      </c>
      <c r="E89" s="14" t="s">
        <v>226</v>
      </c>
    </row>
    <row r="90">
      <c r="C90" s="14" t="s">
        <v>134</v>
      </c>
      <c r="E90" s="14" t="s">
        <v>134</v>
      </c>
    </row>
    <row r="91">
      <c r="C91" s="14" t="s">
        <v>227</v>
      </c>
      <c r="E91" s="14" t="s">
        <v>229</v>
      </c>
    </row>
    <row r="92">
      <c r="C92" s="14" t="s">
        <v>138</v>
      </c>
      <c r="E92" s="14" t="s">
        <v>138</v>
      </c>
    </row>
    <row r="93">
      <c r="C93" s="14" t="s">
        <v>231</v>
      </c>
      <c r="E93" s="14" t="s">
        <v>232</v>
      </c>
    </row>
    <row r="94">
      <c r="C94" s="14" t="s">
        <v>140</v>
      </c>
      <c r="E94" s="14" t="s">
        <v>140</v>
      </c>
    </row>
    <row r="95">
      <c r="C95" s="14" t="s">
        <v>233</v>
      </c>
      <c r="E95" s="14" t="s">
        <v>234</v>
      </c>
    </row>
    <row r="96">
      <c r="C96" s="14" t="s">
        <v>143</v>
      </c>
      <c r="E96" s="14" t="s">
        <v>143</v>
      </c>
    </row>
    <row r="97">
      <c r="C97" s="14" t="s">
        <v>235</v>
      </c>
      <c r="E97" s="14" t="s">
        <v>236</v>
      </c>
    </row>
    <row r="98">
      <c r="C98" s="14" t="s">
        <v>237</v>
      </c>
      <c r="E98" s="14" t="s">
        <v>237</v>
      </c>
    </row>
    <row r="99">
      <c r="C99" s="14" t="s">
        <v>238</v>
      </c>
      <c r="E99" s="14" t="s">
        <v>239</v>
      </c>
    </row>
    <row r="100">
      <c r="C100" s="14" t="s">
        <v>240</v>
      </c>
      <c r="E100" s="14" t="s">
        <v>240</v>
      </c>
    </row>
    <row r="101">
      <c r="C101" s="14" t="s">
        <v>241</v>
      </c>
      <c r="E101" s="14" t="s">
        <v>242</v>
      </c>
    </row>
    <row r="102">
      <c r="C102" s="14" t="s">
        <v>243</v>
      </c>
      <c r="E102" s="14" t="s">
        <v>243</v>
      </c>
    </row>
    <row r="103">
      <c r="C103" s="14" t="s">
        <v>244</v>
      </c>
      <c r="E103" s="14" t="s">
        <v>245</v>
      </c>
    </row>
    <row r="104">
      <c r="C104" s="14" t="s">
        <v>154</v>
      </c>
      <c r="E104" s="14" t="s">
        <v>154</v>
      </c>
    </row>
    <row r="105">
      <c r="C105" s="14" t="s">
        <v>246</v>
      </c>
      <c r="E105" s="14" t="s">
        <v>247</v>
      </c>
    </row>
    <row r="106">
      <c r="C106" s="14" t="s">
        <v>157</v>
      </c>
      <c r="E106" s="14" t="s">
        <v>157</v>
      </c>
    </row>
    <row r="107">
      <c r="C107" s="14" t="s">
        <v>248</v>
      </c>
      <c r="E107" s="14" t="s">
        <v>249</v>
      </c>
    </row>
    <row r="108">
      <c r="C108" s="14" t="s">
        <v>160</v>
      </c>
      <c r="E108" s="14" t="s">
        <v>160</v>
      </c>
    </row>
    <row r="109">
      <c r="C109" s="14" t="s">
        <v>250</v>
      </c>
      <c r="E109" s="14" t="s">
        <v>251</v>
      </c>
    </row>
    <row r="110">
      <c r="C110" s="14" t="s">
        <v>162</v>
      </c>
      <c r="E110" s="14" t="s">
        <v>162</v>
      </c>
    </row>
    <row r="111">
      <c r="C111" s="14" t="s">
        <v>252</v>
      </c>
      <c r="E111" s="14" t="s">
        <v>253</v>
      </c>
    </row>
    <row r="112">
      <c r="C112" s="14" t="s">
        <v>166</v>
      </c>
      <c r="E112" s="14" t="s">
        <v>166</v>
      </c>
    </row>
    <row r="113">
      <c r="C113" s="14" t="s">
        <v>254</v>
      </c>
      <c r="E113" s="14" t="s">
        <v>255</v>
      </c>
    </row>
    <row r="114">
      <c r="C114" s="14" t="s">
        <v>168</v>
      </c>
      <c r="E114" s="14" t="s">
        <v>168</v>
      </c>
    </row>
    <row r="115">
      <c r="C115" s="14" t="s">
        <v>256</v>
      </c>
      <c r="E115" s="14" t="s">
        <v>257</v>
      </c>
    </row>
    <row r="116">
      <c r="C116" s="14" t="s">
        <v>171</v>
      </c>
      <c r="E116" s="14" t="s">
        <v>171</v>
      </c>
    </row>
    <row r="117">
      <c r="C117" s="14" t="s">
        <v>258</v>
      </c>
      <c r="E117" s="14" t="s">
        <v>259</v>
      </c>
    </row>
    <row r="118">
      <c r="C118" s="14" t="s">
        <v>260</v>
      </c>
      <c r="E118" s="14" t="s">
        <v>260</v>
      </c>
    </row>
    <row r="119">
      <c r="C119" s="14" t="s">
        <v>261</v>
      </c>
      <c r="E119" s="14" t="s">
        <v>263</v>
      </c>
    </row>
    <row r="120">
      <c r="C120" s="14" t="s">
        <v>264</v>
      </c>
      <c r="E120" s="14" t="s">
        <v>264</v>
      </c>
    </row>
    <row r="121">
      <c r="C121" s="14" t="s">
        <v>265</v>
      </c>
      <c r="E121" s="14" t="s">
        <v>266</v>
      </c>
    </row>
    <row r="122">
      <c r="C122" s="14" t="s">
        <v>267</v>
      </c>
      <c r="E122" s="14" t="s">
        <v>267</v>
      </c>
    </row>
    <row r="123">
      <c r="C123" s="14" t="s">
        <v>268</v>
      </c>
      <c r="E123" s="14" t="s">
        <v>269</v>
      </c>
    </row>
    <row r="124">
      <c r="C124" s="14" t="s">
        <v>270</v>
      </c>
      <c r="E124" s="14" t="s">
        <v>270</v>
      </c>
    </row>
    <row r="125">
      <c r="C125" s="14" t="s">
        <v>271</v>
      </c>
      <c r="E125" s="14" t="s">
        <v>272</v>
      </c>
    </row>
    <row r="126">
      <c r="C126" s="14" t="s">
        <v>273</v>
      </c>
      <c r="E126" s="14" t="s">
        <v>273</v>
      </c>
    </row>
    <row r="127">
      <c r="C127" s="14" t="s">
        <v>274</v>
      </c>
      <c r="E127" s="14" t="s">
        <v>275</v>
      </c>
    </row>
    <row r="128">
      <c r="C128" s="14" t="s">
        <v>276</v>
      </c>
      <c r="E128" s="14" t="s">
        <v>276</v>
      </c>
    </row>
    <row r="129">
      <c r="C129" s="14" t="s">
        <v>277</v>
      </c>
      <c r="E129" s="14" t="s">
        <v>278</v>
      </c>
    </row>
    <row r="130">
      <c r="C130" s="14" t="s">
        <v>279</v>
      </c>
      <c r="E130" s="14" t="s">
        <v>279</v>
      </c>
    </row>
    <row r="131">
      <c r="C131" s="14" t="s">
        <v>280</v>
      </c>
      <c r="E131" s="14" t="s">
        <v>281</v>
      </c>
    </row>
    <row r="132">
      <c r="C132" s="14" t="s">
        <v>282</v>
      </c>
      <c r="E132" s="14" t="s">
        <v>282</v>
      </c>
    </row>
    <row r="133">
      <c r="C133" s="14" t="s">
        <v>283</v>
      </c>
      <c r="E133" s="14" t="s">
        <v>284</v>
      </c>
    </row>
    <row r="134">
      <c r="C134" s="14" t="s">
        <v>285</v>
      </c>
      <c r="E134" s="14" t="s">
        <v>285</v>
      </c>
    </row>
    <row r="135">
      <c r="C135" s="14" t="s">
        <v>286</v>
      </c>
      <c r="E135" s="14" t="s">
        <v>287</v>
      </c>
    </row>
    <row r="136">
      <c r="C136" s="14" t="s">
        <v>288</v>
      </c>
      <c r="E136" s="14" t="s">
        <v>288</v>
      </c>
    </row>
    <row r="137">
      <c r="C137" s="14" t="s">
        <v>290</v>
      </c>
      <c r="E137" s="14" t="s">
        <v>291</v>
      </c>
    </row>
    <row r="138">
      <c r="C138" s="14" t="s">
        <v>292</v>
      </c>
      <c r="E138" s="14" t="s">
        <v>292</v>
      </c>
    </row>
    <row r="139">
      <c r="C139" s="14" t="s">
        <v>293</v>
      </c>
      <c r="E139" s="14" t="s">
        <v>294</v>
      </c>
    </row>
    <row r="140">
      <c r="C140" s="14" t="s">
        <v>295</v>
      </c>
      <c r="E140" s="14" t="s">
        <v>295</v>
      </c>
    </row>
    <row r="141">
      <c r="C141" s="14" t="s">
        <v>296</v>
      </c>
      <c r="E141" s="14" t="s">
        <v>297</v>
      </c>
    </row>
    <row r="142">
      <c r="C142" s="14" t="s">
        <v>298</v>
      </c>
      <c r="E142" s="14" t="s">
        <v>298</v>
      </c>
    </row>
    <row r="143">
      <c r="C143" s="14" t="s">
        <v>299</v>
      </c>
      <c r="E143" s="14" t="s">
        <v>300</v>
      </c>
    </row>
    <row r="144">
      <c r="C144" s="14" t="s">
        <v>301</v>
      </c>
      <c r="E144" s="14" t="s">
        <v>301</v>
      </c>
    </row>
    <row r="145">
      <c r="C145" s="14" t="s">
        <v>302</v>
      </c>
      <c r="E145" s="14" t="s">
        <v>303</v>
      </c>
    </row>
    <row r="146">
      <c r="C146" s="14" t="s">
        <v>304</v>
      </c>
      <c r="E146" s="14" t="s">
        <v>304</v>
      </c>
    </row>
    <row r="147">
      <c r="C147" s="14" t="s">
        <v>305</v>
      </c>
      <c r="E147" s="14" t="s">
        <v>306</v>
      </c>
    </row>
    <row r="148">
      <c r="C148" s="14" t="s">
        <v>307</v>
      </c>
      <c r="E148" s="14" t="s">
        <v>307</v>
      </c>
    </row>
    <row r="149">
      <c r="C149" s="14" t="s">
        <v>308</v>
      </c>
      <c r="E149" s="14" t="s">
        <v>309</v>
      </c>
    </row>
    <row r="150">
      <c r="C150" s="14" t="s">
        <v>312</v>
      </c>
      <c r="E150" s="14" t="s">
        <v>312</v>
      </c>
    </row>
    <row r="151">
      <c r="C151" s="14" t="s">
        <v>316</v>
      </c>
      <c r="E151" s="14" t="s">
        <v>318</v>
      </c>
    </row>
    <row r="152">
      <c r="C152" s="14" t="s">
        <v>320</v>
      </c>
      <c r="E152" s="14" t="s">
        <v>320</v>
      </c>
    </row>
    <row r="153">
      <c r="C153" s="14" t="s">
        <v>321</v>
      </c>
      <c r="E153" s="14" t="s">
        <v>322</v>
      </c>
    </row>
    <row r="154">
      <c r="C154" s="14" t="s">
        <v>323</v>
      </c>
      <c r="E154" s="14" t="s">
        <v>323</v>
      </c>
    </row>
    <row r="155">
      <c r="C155" s="14" t="s">
        <v>324</v>
      </c>
      <c r="E155" s="14" t="s">
        <v>325</v>
      </c>
    </row>
    <row r="156">
      <c r="C156" s="14" t="s">
        <v>326</v>
      </c>
      <c r="E156" s="14" t="s">
        <v>326</v>
      </c>
    </row>
    <row r="157">
      <c r="C157" s="14" t="s">
        <v>327</v>
      </c>
      <c r="E157" s="14" t="s">
        <v>328</v>
      </c>
    </row>
    <row r="158">
      <c r="C158" s="14" t="s">
        <v>329</v>
      </c>
      <c r="E158" s="14" t="s">
        <v>329</v>
      </c>
    </row>
    <row r="159">
      <c r="C159" s="14" t="s">
        <v>330</v>
      </c>
      <c r="E159" s="14" t="s">
        <v>331</v>
      </c>
    </row>
    <row r="160">
      <c r="C160" s="14" t="s">
        <v>332</v>
      </c>
      <c r="E160" s="14" t="s">
        <v>332</v>
      </c>
    </row>
    <row r="161">
      <c r="C161" s="14" t="s">
        <v>333</v>
      </c>
      <c r="E161" s="14" t="s">
        <v>334</v>
      </c>
    </row>
    <row r="162">
      <c r="C162" s="14" t="s">
        <v>335</v>
      </c>
      <c r="E162" s="14" t="s">
        <v>335</v>
      </c>
    </row>
    <row r="163">
      <c r="C163" s="14" t="s">
        <v>336</v>
      </c>
      <c r="E163" s="14" t="s">
        <v>337</v>
      </c>
    </row>
    <row r="164">
      <c r="C164" s="14" t="s">
        <v>339</v>
      </c>
      <c r="E164" s="14" t="s">
        <v>339</v>
      </c>
    </row>
    <row r="165">
      <c r="C165" s="14" t="s">
        <v>340</v>
      </c>
      <c r="E165" s="14" t="s">
        <v>341</v>
      </c>
    </row>
    <row r="166">
      <c r="C166" s="14" t="s">
        <v>342</v>
      </c>
      <c r="E166" s="14" t="s">
        <v>342</v>
      </c>
    </row>
    <row r="167">
      <c r="C167" s="14" t="s">
        <v>343</v>
      </c>
      <c r="E167" s="14" t="s">
        <v>345</v>
      </c>
    </row>
    <row r="168">
      <c r="C168" s="14" t="s">
        <v>346</v>
      </c>
      <c r="E168" s="14" t="s">
        <v>346</v>
      </c>
    </row>
    <row r="169">
      <c r="C169" s="14" t="s">
        <v>347</v>
      </c>
      <c r="E169" s="14" t="s">
        <v>348</v>
      </c>
    </row>
    <row r="170">
      <c r="C170" s="14" t="s">
        <v>349</v>
      </c>
      <c r="E170" s="14" t="s">
        <v>349</v>
      </c>
    </row>
    <row r="171">
      <c r="C171" s="14" t="s">
        <v>350</v>
      </c>
      <c r="E171" s="14" t="s">
        <v>351</v>
      </c>
    </row>
    <row r="172">
      <c r="C172" s="14" t="s">
        <v>352</v>
      </c>
      <c r="E172" s="14" t="s">
        <v>352</v>
      </c>
    </row>
    <row r="173">
      <c r="C173" s="14" t="s">
        <v>353</v>
      </c>
      <c r="E173" s="14" t="s">
        <v>354</v>
      </c>
    </row>
    <row r="174">
      <c r="C174" s="14" t="s">
        <v>356</v>
      </c>
      <c r="E174" s="14" t="s">
        <v>356</v>
      </c>
    </row>
    <row r="175">
      <c r="C175" s="14" t="s">
        <v>357</v>
      </c>
      <c r="E175" s="14" t="s">
        <v>358</v>
      </c>
    </row>
    <row r="176">
      <c r="C176" s="14" t="s">
        <v>359</v>
      </c>
      <c r="E176" s="14" t="s">
        <v>359</v>
      </c>
    </row>
    <row r="177">
      <c r="C177" s="14" t="s">
        <v>360</v>
      </c>
      <c r="E177" s="14" t="s">
        <v>361</v>
      </c>
    </row>
    <row r="178">
      <c r="C178" s="14" t="s">
        <v>362</v>
      </c>
      <c r="E178" s="14" t="s">
        <v>362</v>
      </c>
    </row>
    <row r="179">
      <c r="C179" s="14" t="s">
        <v>365</v>
      </c>
      <c r="E179" s="14" t="s">
        <v>366</v>
      </c>
    </row>
    <row r="180">
      <c r="C180" s="14" t="s">
        <v>368</v>
      </c>
      <c r="E180" s="14" t="s">
        <v>370</v>
      </c>
    </row>
    <row r="181">
      <c r="C181" s="14" t="s">
        <v>373</v>
      </c>
      <c r="E181" s="14" t="s">
        <v>374</v>
      </c>
    </row>
    <row r="182">
      <c r="C182" s="14" t="s">
        <v>375</v>
      </c>
      <c r="E182" s="14" t="s">
        <v>376</v>
      </c>
    </row>
    <row r="183">
      <c r="C183" s="14" t="s">
        <v>377</v>
      </c>
      <c r="E183" s="14" t="s">
        <v>378</v>
      </c>
    </row>
    <row r="184">
      <c r="C184" s="14" t="s">
        <v>379</v>
      </c>
      <c r="E184" s="14" t="s">
        <v>379</v>
      </c>
    </row>
    <row r="185">
      <c r="C185" s="14" t="s">
        <v>380</v>
      </c>
      <c r="E185" s="14" t="s">
        <v>381</v>
      </c>
    </row>
    <row r="186">
      <c r="C186" s="14" t="s">
        <v>382</v>
      </c>
      <c r="E186" s="14" t="s">
        <v>382</v>
      </c>
    </row>
    <row r="187">
      <c r="C187" s="14" t="s">
        <v>383</v>
      </c>
      <c r="E187" s="14" t="s">
        <v>384</v>
      </c>
    </row>
    <row r="188">
      <c r="C188" s="14" t="s">
        <v>385</v>
      </c>
      <c r="E188" s="14" t="s">
        <v>385</v>
      </c>
    </row>
    <row r="189">
      <c r="C189" s="14" t="s">
        <v>387</v>
      </c>
      <c r="E189" s="14" t="s">
        <v>388</v>
      </c>
    </row>
    <row r="190">
      <c r="C190" s="14" t="s">
        <v>389</v>
      </c>
      <c r="E190" s="14" t="s">
        <v>389</v>
      </c>
    </row>
    <row r="191">
      <c r="C191" s="14" t="s">
        <v>391</v>
      </c>
      <c r="E191" s="14" t="s">
        <v>393</v>
      </c>
    </row>
    <row r="192">
      <c r="C192" s="14" t="s">
        <v>396</v>
      </c>
      <c r="E192" s="14" t="s">
        <v>396</v>
      </c>
    </row>
    <row r="193">
      <c r="C193" s="14" t="s">
        <v>400</v>
      </c>
      <c r="E193" s="14" t="s">
        <v>401</v>
      </c>
    </row>
    <row r="194">
      <c r="C194" s="14" t="s">
        <v>402</v>
      </c>
      <c r="E194" s="14" t="s">
        <v>402</v>
      </c>
    </row>
    <row r="195">
      <c r="C195" s="14" t="s">
        <v>403</v>
      </c>
      <c r="E195" s="14" t="s">
        <v>404</v>
      </c>
    </row>
    <row r="196">
      <c r="C196" s="14" t="s">
        <v>406</v>
      </c>
      <c r="E196" s="14" t="s">
        <v>406</v>
      </c>
    </row>
    <row r="197">
      <c r="C197" s="14" t="s">
        <v>407</v>
      </c>
      <c r="E197" s="14" t="s">
        <v>408</v>
      </c>
    </row>
    <row r="198">
      <c r="C198" s="14" t="s">
        <v>411</v>
      </c>
      <c r="E198" s="14" t="s">
        <v>411</v>
      </c>
    </row>
    <row r="199">
      <c r="C199" s="14" t="s">
        <v>416</v>
      </c>
      <c r="E199" s="14" t="s">
        <v>418</v>
      </c>
    </row>
    <row r="200">
      <c r="C200" s="14" t="s">
        <v>420</v>
      </c>
      <c r="E200" s="14" t="s">
        <v>420</v>
      </c>
    </row>
    <row r="201">
      <c r="C201" s="14" t="s">
        <v>422</v>
      </c>
      <c r="E201" s="14" t="s">
        <v>424</v>
      </c>
    </row>
    <row r="202">
      <c r="C202" s="14" t="s">
        <v>427</v>
      </c>
      <c r="E202" s="14" t="s">
        <v>427</v>
      </c>
    </row>
    <row r="203">
      <c r="C203" s="14" t="s">
        <v>431</v>
      </c>
      <c r="E203" s="14" t="s">
        <v>433</v>
      </c>
    </row>
    <row r="204">
      <c r="C204" s="14" t="s">
        <v>434</v>
      </c>
      <c r="E204" s="14" t="s">
        <v>436</v>
      </c>
    </row>
    <row r="205">
      <c r="C205" s="14" t="s">
        <v>437</v>
      </c>
      <c r="E205" s="14" t="s">
        <v>438</v>
      </c>
    </row>
    <row r="206">
      <c r="C206" s="14" t="s">
        <v>439</v>
      </c>
      <c r="E206" s="14" t="s">
        <v>441</v>
      </c>
    </row>
    <row r="207">
      <c r="C207" s="14" t="s">
        <v>443</v>
      </c>
      <c r="E207" s="14" t="s">
        <v>445</v>
      </c>
    </row>
    <row r="208">
      <c r="C208" s="14" t="s">
        <v>448</v>
      </c>
      <c r="E208" s="14" t="s">
        <v>448</v>
      </c>
    </row>
    <row r="209">
      <c r="C209" s="14" t="s">
        <v>450</v>
      </c>
      <c r="E209" s="14" t="s">
        <v>452</v>
      </c>
    </row>
    <row r="210">
      <c r="C210" s="14" t="s">
        <v>453</v>
      </c>
      <c r="E210" s="14" t="s">
        <v>453</v>
      </c>
    </row>
    <row r="211">
      <c r="C211" s="14" t="s">
        <v>459</v>
      </c>
      <c r="E211" s="14" t="s">
        <v>462</v>
      </c>
    </row>
    <row r="212">
      <c r="C212" s="14" t="s">
        <v>464</v>
      </c>
      <c r="E212" s="14" t="s">
        <v>464</v>
      </c>
    </row>
    <row r="213">
      <c r="C213" s="14" t="s">
        <v>466</v>
      </c>
      <c r="E213" s="14" t="s">
        <v>467</v>
      </c>
    </row>
    <row r="214">
      <c r="C214" s="14" t="s">
        <v>468</v>
      </c>
      <c r="E214" s="14" t="s">
        <v>468</v>
      </c>
    </row>
    <row r="215">
      <c r="C215" s="14" t="s">
        <v>473</v>
      </c>
      <c r="E215" s="14" t="s">
        <v>476</v>
      </c>
    </row>
    <row r="216">
      <c r="C216" s="14" t="s">
        <v>479</v>
      </c>
      <c r="E216" s="14" t="s">
        <v>479</v>
      </c>
    </row>
    <row r="217">
      <c r="C217" s="14" t="s">
        <v>481</v>
      </c>
      <c r="E217" s="14" t="s">
        <v>482</v>
      </c>
    </row>
    <row r="218">
      <c r="C218" s="14" t="s">
        <v>484</v>
      </c>
      <c r="E218" s="14" t="s">
        <v>484</v>
      </c>
    </row>
    <row r="219">
      <c r="C219" s="14" t="s">
        <v>486</v>
      </c>
      <c r="E219" s="14" t="s">
        <v>486</v>
      </c>
    </row>
    <row r="220">
      <c r="C220" s="14" t="s">
        <v>176</v>
      </c>
      <c r="E220" s="14" t="s">
        <v>176</v>
      </c>
    </row>
  </sheetData>
  <mergeCells count="2">
    <mergeCell ref="G1:I1"/>
    <mergeCell ref="J1:K1"/>
  </mergeCell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1.86"/>
    <col customWidth="1" min="2" max="2" width="3.29"/>
    <col customWidth="1" min="3" max="3" width="10.71"/>
    <col customWidth="1" min="4" max="4" width="22.43"/>
    <col customWidth="1" min="5" max="5" width="11.43"/>
    <col customWidth="1" min="6" max="6" width="11.0"/>
    <col customWidth="1" min="7" max="7" width="11.14"/>
    <col customWidth="1" min="11" max="11" width="16.86"/>
    <col customWidth="1" min="17" max="17" width="15.43"/>
  </cols>
  <sheetData>
    <row r="1">
      <c r="A1" s="14" t="s">
        <v>184</v>
      </c>
      <c r="B1" s="28"/>
      <c r="C1" s="28"/>
      <c r="D1" s="29"/>
      <c r="E1" s="29"/>
      <c r="F1" s="29"/>
      <c r="G1" s="29"/>
      <c r="H1" s="29"/>
      <c r="I1" s="28"/>
      <c r="J1" s="28"/>
      <c r="K1" s="28"/>
      <c r="L1" s="28"/>
      <c r="M1" s="28"/>
    </row>
    <row r="2">
      <c r="A2" s="28" t="s">
        <v>0</v>
      </c>
      <c r="B2" s="28"/>
      <c r="C2" s="28"/>
      <c r="D2" s="29"/>
      <c r="E2" s="29"/>
      <c r="F2" s="29"/>
      <c r="G2" s="29"/>
      <c r="H2" s="29"/>
      <c r="I2" s="30" t="s">
        <v>1</v>
      </c>
      <c r="J2" s="6"/>
      <c r="K2" s="7"/>
      <c r="L2" s="31"/>
      <c r="M2" s="7"/>
    </row>
    <row r="3">
      <c r="A3" s="14" t="s">
        <v>2</v>
      </c>
      <c r="B3" s="74"/>
      <c r="C3" s="32" t="s">
        <v>3</v>
      </c>
      <c r="D3" s="33" t="s">
        <v>4</v>
      </c>
      <c r="E3" s="33"/>
      <c r="F3" s="33" t="s">
        <v>5</v>
      </c>
      <c r="G3" s="33" t="s">
        <v>6</v>
      </c>
      <c r="H3" s="34" t="s">
        <v>7</v>
      </c>
      <c r="I3" s="30" t="s">
        <v>8</v>
      </c>
      <c r="J3" s="31" t="s">
        <v>9</v>
      </c>
      <c r="K3" s="35" t="s">
        <v>10</v>
      </c>
      <c r="L3" s="33" t="s">
        <v>11</v>
      </c>
      <c r="M3" s="36" t="s">
        <v>12</v>
      </c>
      <c r="N3" s="37" t="s">
        <v>13</v>
      </c>
      <c r="O3" s="14" t="s">
        <v>14</v>
      </c>
      <c r="P3" s="14" t="s">
        <v>15</v>
      </c>
      <c r="Q3" s="14" t="s">
        <v>16</v>
      </c>
      <c r="R3" s="14" t="s">
        <v>228</v>
      </c>
    </row>
    <row r="4">
      <c r="A4" s="14" t="s">
        <v>1750</v>
      </c>
      <c r="B4" s="74"/>
      <c r="C4" s="73">
        <v>2048.0</v>
      </c>
      <c r="D4" s="75">
        <f>1/C4</f>
        <v>0.00048828125</v>
      </c>
      <c r="E4" s="75"/>
      <c r="F4" s="75">
        <f>H4*1000/G4</f>
        <v>4714</v>
      </c>
      <c r="G4" s="75">
        <v>500.0</v>
      </c>
      <c r="H4" s="76">
        <v>2357.0</v>
      </c>
      <c r="I4" s="77">
        <f>POW((1-1/C4), F4)</f>
        <v>0.100026518</v>
      </c>
      <c r="J4" s="43">
        <f>F4*1/C4</f>
        <v>2.301757813</v>
      </c>
      <c r="K4" s="78">
        <f>F4</f>
        <v>4714</v>
      </c>
      <c r="L4" s="43">
        <f>1-(sum(D8:D19)/sum(C8:C19))</f>
        <v>0.1666666667</v>
      </c>
      <c r="M4" s="44"/>
      <c r="N4" s="45">
        <v>20.0</v>
      </c>
      <c r="O4" s="46">
        <f t="shared" ref="O4:O14" si="1">$H$4*N4/60</f>
        <v>785.6666667</v>
      </c>
      <c r="P4" s="46">
        <f t="shared" ref="P4:P14" si="2">O4/60</f>
        <v>13.09444444</v>
      </c>
      <c r="Q4" s="46">
        <f t="shared" ref="Q4:Q14" si="3">N4*$I$4</f>
        <v>2.00053036</v>
      </c>
      <c r="R4" s="14" t="s">
        <v>289</v>
      </c>
    </row>
    <row r="5">
      <c r="N5" s="47">
        <v>1.0</v>
      </c>
      <c r="O5" s="48">
        <f t="shared" si="1"/>
        <v>39.28333333</v>
      </c>
      <c r="P5" s="48">
        <f t="shared" si="2"/>
        <v>0.6547222222</v>
      </c>
      <c r="Q5" s="48">
        <f t="shared" si="3"/>
        <v>0.100026518</v>
      </c>
    </row>
    <row r="6">
      <c r="N6" s="45">
        <v>2.0</v>
      </c>
      <c r="O6" s="46">
        <f t="shared" si="1"/>
        <v>78.56666667</v>
      </c>
      <c r="P6" s="46">
        <f t="shared" si="2"/>
        <v>1.309444444</v>
      </c>
      <c r="Q6" s="46">
        <f t="shared" si="3"/>
        <v>0.200053036</v>
      </c>
    </row>
    <row r="7">
      <c r="A7" s="14" t="s">
        <v>310</v>
      </c>
      <c r="B7" s="14" t="s">
        <v>311</v>
      </c>
      <c r="C7" s="14" t="s">
        <v>1840</v>
      </c>
      <c r="D7" s="14" t="s">
        <v>313</v>
      </c>
      <c r="E7" s="14" t="s">
        <v>314</v>
      </c>
      <c r="F7" s="14" t="s">
        <v>315</v>
      </c>
      <c r="G7" s="14" t="s">
        <v>317</v>
      </c>
      <c r="H7" s="14" t="s">
        <v>319</v>
      </c>
      <c r="N7" s="45">
        <v>3.0</v>
      </c>
      <c r="O7" s="46">
        <f t="shared" si="1"/>
        <v>117.85</v>
      </c>
      <c r="P7" s="46">
        <f t="shared" si="2"/>
        <v>1.964166667</v>
      </c>
      <c r="Q7" s="46">
        <f t="shared" si="3"/>
        <v>0.300079554</v>
      </c>
    </row>
    <row r="8">
      <c r="A8" s="79" t="s">
        <v>1848</v>
      </c>
      <c r="B8" s="80" t="s">
        <v>38</v>
      </c>
      <c r="C8" s="80">
        <v>1.0</v>
      </c>
      <c r="D8" s="81">
        <f t="shared" ref="D8:D87" si="5">ifs(E8=0, 0, E8&gt;0, 1)</f>
        <v>1</v>
      </c>
      <c r="E8" s="80">
        <v>2.0</v>
      </c>
      <c r="F8" s="81">
        <f t="shared" ref="F8:G8" si="4">C8</f>
        <v>1</v>
      </c>
      <c r="G8" s="81">
        <f t="shared" si="4"/>
        <v>1</v>
      </c>
      <c r="H8" s="82"/>
      <c r="I8" s="54"/>
      <c r="J8" s="52" t="s">
        <v>338</v>
      </c>
      <c r="K8" s="52" t="s">
        <v>344</v>
      </c>
      <c r="N8" s="45">
        <v>4.0</v>
      </c>
      <c r="O8" s="46">
        <f t="shared" si="1"/>
        <v>157.1333333</v>
      </c>
      <c r="P8" s="46">
        <f t="shared" si="2"/>
        <v>2.618888889</v>
      </c>
      <c r="Q8" s="46">
        <f t="shared" si="3"/>
        <v>0.400106072</v>
      </c>
    </row>
    <row r="9">
      <c r="A9" s="83" t="s">
        <v>1878</v>
      </c>
      <c r="B9" s="14" t="s">
        <v>38</v>
      </c>
      <c r="C9" s="14">
        <v>1.0</v>
      </c>
      <c r="D9" s="27">
        <f t="shared" si="5"/>
        <v>1</v>
      </c>
      <c r="E9" s="14">
        <v>2.0</v>
      </c>
      <c r="F9" s="27">
        <f t="shared" ref="F9:G9" si="6">C9+F8</f>
        <v>2</v>
      </c>
      <c r="G9" s="27">
        <f t="shared" si="6"/>
        <v>2</v>
      </c>
      <c r="H9" s="84"/>
      <c r="I9" s="52" t="s">
        <v>1890</v>
      </c>
      <c r="J9" s="54">
        <f t="shared" ref="J9:K9" si="7">sum(C8:C27)</f>
        <v>20</v>
      </c>
      <c r="K9" s="54">
        <f t="shared" si="7"/>
        <v>18</v>
      </c>
      <c r="N9" s="45">
        <v>5.0</v>
      </c>
      <c r="O9" s="46">
        <f t="shared" si="1"/>
        <v>196.4166667</v>
      </c>
      <c r="P9" s="46">
        <f t="shared" si="2"/>
        <v>3.273611111</v>
      </c>
      <c r="Q9" s="46">
        <f t="shared" si="3"/>
        <v>0.50013259</v>
      </c>
    </row>
    <row r="10">
      <c r="A10" s="83" t="s">
        <v>1878</v>
      </c>
      <c r="B10" s="14" t="s">
        <v>38</v>
      </c>
      <c r="C10" s="14">
        <v>1.0</v>
      </c>
      <c r="D10" s="85">
        <f t="shared" si="5"/>
        <v>0</v>
      </c>
      <c r="E10" s="86">
        <v>0.0</v>
      </c>
      <c r="F10" s="27">
        <f t="shared" ref="F10:G10" si="8">C10+F9</f>
        <v>3</v>
      </c>
      <c r="G10" s="27">
        <f t="shared" si="8"/>
        <v>2</v>
      </c>
      <c r="H10" s="84"/>
      <c r="I10" s="52" t="s">
        <v>1890</v>
      </c>
      <c r="J10" s="54">
        <f t="shared" ref="J10:K10" si="9">sum(C28:C47)</f>
        <v>20</v>
      </c>
      <c r="K10" s="54">
        <f t="shared" si="9"/>
        <v>17</v>
      </c>
      <c r="N10" s="45">
        <v>6.0</v>
      </c>
      <c r="O10" s="46">
        <f t="shared" si="1"/>
        <v>235.7</v>
      </c>
      <c r="P10" s="46">
        <f t="shared" si="2"/>
        <v>3.928333333</v>
      </c>
      <c r="Q10" s="46">
        <f t="shared" si="3"/>
        <v>0.600159108</v>
      </c>
    </row>
    <row r="11">
      <c r="A11" s="83" t="s">
        <v>1920</v>
      </c>
      <c r="B11" s="14" t="s">
        <v>38</v>
      </c>
      <c r="C11" s="14">
        <v>1.0</v>
      </c>
      <c r="D11" s="27">
        <f t="shared" si="5"/>
        <v>1</v>
      </c>
      <c r="E11" s="14">
        <v>2.0</v>
      </c>
      <c r="F11" s="27">
        <f t="shared" ref="F11:G11" si="10">C11+F10</f>
        <v>4</v>
      </c>
      <c r="G11" s="27">
        <f t="shared" si="10"/>
        <v>3</v>
      </c>
      <c r="H11" s="84"/>
      <c r="I11" s="52" t="s">
        <v>1890</v>
      </c>
      <c r="J11" s="54">
        <f t="shared" ref="J11:K11" si="11">sum(C48:C67)</f>
        <v>20</v>
      </c>
      <c r="K11" s="54">
        <f t="shared" si="11"/>
        <v>19</v>
      </c>
      <c r="N11" s="45">
        <v>7.0</v>
      </c>
      <c r="O11" s="46">
        <f t="shared" si="1"/>
        <v>274.9833333</v>
      </c>
      <c r="P11" s="46">
        <f t="shared" si="2"/>
        <v>4.583055556</v>
      </c>
      <c r="Q11" s="46">
        <f t="shared" si="3"/>
        <v>0.700185626</v>
      </c>
    </row>
    <row r="12">
      <c r="A12" s="83" t="s">
        <v>1920</v>
      </c>
      <c r="B12" s="14" t="s">
        <v>38</v>
      </c>
      <c r="C12" s="14">
        <v>1.0</v>
      </c>
      <c r="D12" s="27">
        <f t="shared" si="5"/>
        <v>1</v>
      </c>
      <c r="E12" s="14">
        <v>3.0</v>
      </c>
      <c r="F12" s="27">
        <f t="shared" ref="F12:G12" si="12">C12+F11</f>
        <v>5</v>
      </c>
      <c r="G12" s="27">
        <f t="shared" si="12"/>
        <v>4</v>
      </c>
      <c r="H12" s="84"/>
      <c r="I12" s="52" t="s">
        <v>1890</v>
      </c>
      <c r="J12" s="54">
        <f t="shared" ref="J12:K12" si="13">sum(C68:C87)</f>
        <v>20</v>
      </c>
      <c r="K12" s="54">
        <f t="shared" si="13"/>
        <v>17</v>
      </c>
      <c r="N12" s="45">
        <v>8.0</v>
      </c>
      <c r="O12" s="46">
        <f t="shared" si="1"/>
        <v>314.2666667</v>
      </c>
      <c r="P12" s="46">
        <f t="shared" si="2"/>
        <v>5.237777778</v>
      </c>
      <c r="Q12" s="46">
        <f t="shared" si="3"/>
        <v>0.8002121441</v>
      </c>
    </row>
    <row r="13">
      <c r="A13" s="83" t="s">
        <v>1935</v>
      </c>
      <c r="B13" s="14" t="s">
        <v>38</v>
      </c>
      <c r="C13" s="14">
        <v>1.0</v>
      </c>
      <c r="D13" s="27">
        <f t="shared" si="5"/>
        <v>1</v>
      </c>
      <c r="E13" s="14">
        <v>2.0</v>
      </c>
      <c r="F13" s="27">
        <f t="shared" ref="F13:G13" si="14">C13+F12</f>
        <v>6</v>
      </c>
      <c r="G13" s="27">
        <f t="shared" si="14"/>
        <v>5</v>
      </c>
      <c r="H13" s="84"/>
      <c r="N13" s="45">
        <v>9.0</v>
      </c>
      <c r="O13" s="46">
        <f t="shared" si="1"/>
        <v>353.55</v>
      </c>
      <c r="P13" s="46">
        <f t="shared" si="2"/>
        <v>5.8925</v>
      </c>
      <c r="Q13" s="46">
        <f t="shared" si="3"/>
        <v>0.9002386621</v>
      </c>
    </row>
    <row r="14">
      <c r="A14" s="83" t="s">
        <v>1935</v>
      </c>
      <c r="B14" s="14" t="s">
        <v>38</v>
      </c>
      <c r="C14" s="14">
        <v>1.0</v>
      </c>
      <c r="D14" s="27">
        <f t="shared" si="5"/>
        <v>1</v>
      </c>
      <c r="E14" s="14">
        <v>1.0</v>
      </c>
      <c r="F14" s="27">
        <f t="shared" ref="F14:G14" si="15">C14+F13</f>
        <v>7</v>
      </c>
      <c r="G14" s="27">
        <f t="shared" si="15"/>
        <v>6</v>
      </c>
      <c r="H14" s="84"/>
      <c r="N14" s="45">
        <v>10.0</v>
      </c>
      <c r="O14" s="46">
        <f t="shared" si="1"/>
        <v>392.8333333</v>
      </c>
      <c r="P14" s="46">
        <f t="shared" si="2"/>
        <v>6.547222222</v>
      </c>
      <c r="Q14" s="46">
        <f t="shared" si="3"/>
        <v>1.00026518</v>
      </c>
    </row>
    <row r="15">
      <c r="A15" s="83" t="s">
        <v>1936</v>
      </c>
      <c r="B15" s="14" t="s">
        <v>38</v>
      </c>
      <c r="C15" s="14">
        <v>1.0</v>
      </c>
      <c r="D15" s="27">
        <f t="shared" si="5"/>
        <v>1</v>
      </c>
      <c r="E15" s="14">
        <v>6.0</v>
      </c>
      <c r="F15" s="27">
        <f t="shared" ref="F15:G15" si="16">C15+F14</f>
        <v>8</v>
      </c>
      <c r="G15" s="27">
        <f t="shared" si="16"/>
        <v>7</v>
      </c>
      <c r="H15" s="84"/>
    </row>
    <row r="16">
      <c r="A16" s="83" t="s">
        <v>1936</v>
      </c>
      <c r="B16" s="14" t="s">
        <v>38</v>
      </c>
      <c r="C16" s="14">
        <v>1.0</v>
      </c>
      <c r="D16" s="27">
        <f t="shared" si="5"/>
        <v>1</v>
      </c>
      <c r="E16" s="14">
        <v>2.0</v>
      </c>
      <c r="F16" s="27">
        <f t="shared" ref="F16:G16" si="17">C16+F15</f>
        <v>9</v>
      </c>
      <c r="G16" s="27">
        <f t="shared" si="17"/>
        <v>8</v>
      </c>
      <c r="H16" s="84"/>
    </row>
    <row r="17">
      <c r="A17" s="83" t="s">
        <v>1936</v>
      </c>
      <c r="B17" s="14" t="s">
        <v>38</v>
      </c>
      <c r="C17" s="14">
        <v>1.0</v>
      </c>
      <c r="D17" s="85">
        <f t="shared" si="5"/>
        <v>0</v>
      </c>
      <c r="E17" s="86">
        <v>0.0</v>
      </c>
      <c r="F17" s="27">
        <f t="shared" ref="F17:G17" si="18">C17+F16</f>
        <v>10</v>
      </c>
      <c r="G17" s="27">
        <f t="shared" si="18"/>
        <v>8</v>
      </c>
      <c r="H17" s="84"/>
    </row>
    <row r="18">
      <c r="A18" s="83" t="s">
        <v>1936</v>
      </c>
      <c r="B18" s="14" t="s">
        <v>38</v>
      </c>
      <c r="C18" s="14">
        <v>1.0</v>
      </c>
      <c r="D18" s="27">
        <f t="shared" si="5"/>
        <v>1</v>
      </c>
      <c r="E18" s="14">
        <v>2.0</v>
      </c>
      <c r="F18" s="27">
        <f t="shared" ref="F18:G18" si="19">C18+F17</f>
        <v>11</v>
      </c>
      <c r="G18" s="27">
        <f t="shared" si="19"/>
        <v>9</v>
      </c>
      <c r="H18" s="84"/>
      <c r="I18" s="14" t="s">
        <v>457</v>
      </c>
    </row>
    <row r="19">
      <c r="A19" s="83" t="s">
        <v>1936</v>
      </c>
      <c r="B19" s="14" t="s">
        <v>38</v>
      </c>
      <c r="C19" s="14">
        <v>1.0</v>
      </c>
      <c r="D19" s="27">
        <f t="shared" si="5"/>
        <v>1</v>
      </c>
      <c r="E19" s="14">
        <v>1.0</v>
      </c>
      <c r="F19" s="27">
        <f t="shared" ref="F19:G19" si="20">C19+F18</f>
        <v>12</v>
      </c>
      <c r="G19" s="27">
        <f t="shared" si="20"/>
        <v>10</v>
      </c>
      <c r="H19" s="84"/>
      <c r="I19" s="14" t="s">
        <v>471</v>
      </c>
      <c r="J19" s="14" t="s">
        <v>474</v>
      </c>
      <c r="K19" s="14" t="s">
        <v>477</v>
      </c>
    </row>
    <row r="20">
      <c r="A20" s="83" t="s">
        <v>1941</v>
      </c>
      <c r="B20" s="14" t="s">
        <v>23</v>
      </c>
      <c r="C20" s="14">
        <v>1.0</v>
      </c>
      <c r="D20" s="27">
        <f t="shared" si="5"/>
        <v>1</v>
      </c>
      <c r="E20" s="14">
        <v>4.0</v>
      </c>
      <c r="F20" s="27">
        <f t="shared" ref="F20:G20" si="21">C20+F19</f>
        <v>13</v>
      </c>
      <c r="G20" s="27">
        <f t="shared" si="21"/>
        <v>11</v>
      </c>
      <c r="H20" s="87" t="s">
        <v>1943</v>
      </c>
      <c r="I20" s="14">
        <v>0.0</v>
      </c>
      <c r="J20" s="27">
        <f t="shared" ref="J20:J29" si="23">_xlfn.BINOM.DIST(I20,$F$4,$D$4,FALSE)</f>
        <v>0.100026518</v>
      </c>
      <c r="K20" s="27">
        <f t="shared" ref="K20:K29" si="24">COUNTIF($E$8:$E$87,I20)/COUNT($E$8:$E$87)</f>
        <v>0.1125</v>
      </c>
    </row>
    <row r="21">
      <c r="A21" s="83" t="s">
        <v>1941</v>
      </c>
      <c r="B21" s="14" t="s">
        <v>23</v>
      </c>
      <c r="C21" s="14">
        <v>1.0</v>
      </c>
      <c r="D21" s="27">
        <f t="shared" si="5"/>
        <v>1</v>
      </c>
      <c r="E21" s="14">
        <v>1.0</v>
      </c>
      <c r="F21" s="27">
        <f t="shared" ref="F21:G21" si="22">C21+F20</f>
        <v>14</v>
      </c>
      <c r="G21" s="27">
        <f t="shared" si="22"/>
        <v>12</v>
      </c>
      <c r="H21" s="87" t="s">
        <v>1945</v>
      </c>
      <c r="I21" s="14">
        <v>1.0</v>
      </c>
      <c r="J21" s="27">
        <f t="shared" si="23"/>
        <v>0.2303492945</v>
      </c>
      <c r="K21" s="27">
        <f t="shared" si="24"/>
        <v>0.225</v>
      </c>
    </row>
    <row r="22">
      <c r="A22" s="83" t="s">
        <v>1941</v>
      </c>
      <c r="B22" s="14" t="s">
        <v>23</v>
      </c>
      <c r="C22" s="14">
        <v>1.0</v>
      </c>
      <c r="D22" s="27">
        <f t="shared" si="5"/>
        <v>1</v>
      </c>
      <c r="E22" s="14">
        <v>4.0</v>
      </c>
      <c r="F22" s="27">
        <f t="shared" ref="F22:G22" si="25">C22+F21</f>
        <v>15</v>
      </c>
      <c r="G22" s="27">
        <f t="shared" si="25"/>
        <v>13</v>
      </c>
      <c r="H22" s="87" t="s">
        <v>1946</v>
      </c>
      <c r="I22" s="14">
        <v>2.0</v>
      </c>
      <c r="J22" s="27">
        <f t="shared" si="23"/>
        <v>0.2651773877</v>
      </c>
      <c r="K22" s="27">
        <f t="shared" si="24"/>
        <v>0.3125</v>
      </c>
    </row>
    <row r="23">
      <c r="A23" s="83" t="s">
        <v>1948</v>
      </c>
      <c r="B23" s="14" t="s">
        <v>38</v>
      </c>
      <c r="C23" s="14">
        <v>1.0</v>
      </c>
      <c r="D23" s="27">
        <f t="shared" si="5"/>
        <v>1</v>
      </c>
      <c r="E23" s="14">
        <v>2.0</v>
      </c>
      <c r="F23" s="27">
        <f t="shared" ref="F23:G23" si="26">C23+F22</f>
        <v>16</v>
      </c>
      <c r="G23" s="27">
        <f t="shared" si="26"/>
        <v>14</v>
      </c>
      <c r="H23" s="87" t="s">
        <v>1943</v>
      </c>
      <c r="I23" s="14">
        <v>3.0</v>
      </c>
      <c r="J23" s="27">
        <f t="shared" si="23"/>
        <v>0.2034710716</v>
      </c>
      <c r="K23" s="27">
        <f t="shared" si="24"/>
        <v>0.1625</v>
      </c>
    </row>
    <row r="24">
      <c r="A24" s="83" t="s">
        <v>1948</v>
      </c>
      <c r="B24" s="14" t="s">
        <v>38</v>
      </c>
      <c r="C24" s="14">
        <v>1.0</v>
      </c>
      <c r="D24" s="27">
        <f t="shared" si="5"/>
        <v>1</v>
      </c>
      <c r="E24" s="14">
        <v>1.0</v>
      </c>
      <c r="F24" s="27">
        <f t="shared" ref="F24:G24" si="27">C24+F23</f>
        <v>17</v>
      </c>
      <c r="G24" s="27">
        <f t="shared" si="27"/>
        <v>15</v>
      </c>
      <c r="H24" s="87" t="s">
        <v>1945</v>
      </c>
      <c r="I24" s="14">
        <v>4.0</v>
      </c>
      <c r="J24" s="27">
        <f t="shared" si="23"/>
        <v>0.1170679309</v>
      </c>
      <c r="K24" s="27">
        <f t="shared" si="24"/>
        <v>0.15</v>
      </c>
    </row>
    <row r="25">
      <c r="A25" s="83" t="s">
        <v>1948</v>
      </c>
      <c r="B25" s="14" t="s">
        <v>38</v>
      </c>
      <c r="C25" s="14">
        <v>1.0</v>
      </c>
      <c r="D25" s="27">
        <f t="shared" si="5"/>
        <v>1</v>
      </c>
      <c r="E25" s="14">
        <v>1.0</v>
      </c>
      <c r="F25" s="27">
        <f t="shared" ref="F25:G25" si="28">C25+F24</f>
        <v>18</v>
      </c>
      <c r="G25" s="27">
        <f t="shared" si="28"/>
        <v>16</v>
      </c>
      <c r="H25" s="87" t="s">
        <v>1946</v>
      </c>
      <c r="I25" s="14">
        <v>5.0</v>
      </c>
      <c r="J25" s="27">
        <f t="shared" si="23"/>
        <v>0.05387298042</v>
      </c>
      <c r="K25" s="27">
        <f t="shared" si="24"/>
        <v>0.0125</v>
      </c>
    </row>
    <row r="26">
      <c r="A26" s="83" t="s">
        <v>1948</v>
      </c>
      <c r="B26" s="14" t="s">
        <v>38</v>
      </c>
      <c r="C26" s="14">
        <v>1.0</v>
      </c>
      <c r="D26" s="27">
        <f t="shared" si="5"/>
        <v>1</v>
      </c>
      <c r="E26" s="14">
        <v>2.0</v>
      </c>
      <c r="F26" s="27">
        <f t="shared" ref="F26:G26" si="29">C26+F25</f>
        <v>19</v>
      </c>
      <c r="G26" s="27">
        <f t="shared" si="29"/>
        <v>17</v>
      </c>
      <c r="H26" s="87" t="s">
        <v>1949</v>
      </c>
      <c r="I26" s="14">
        <v>6.0</v>
      </c>
      <c r="J26" s="27">
        <f t="shared" si="23"/>
        <v>0.02065525686</v>
      </c>
      <c r="K26" s="27">
        <f t="shared" si="24"/>
        <v>0.0125</v>
      </c>
    </row>
    <row r="27">
      <c r="A27" s="88" t="s">
        <v>1948</v>
      </c>
      <c r="B27" s="89" t="s">
        <v>38</v>
      </c>
      <c r="C27" s="89">
        <v>1.0</v>
      </c>
      <c r="D27" s="8">
        <f t="shared" si="5"/>
        <v>1</v>
      </c>
      <c r="E27" s="89">
        <v>1.0</v>
      </c>
      <c r="F27" s="8">
        <f t="shared" ref="F27:G27" si="30">C27+F26</f>
        <v>20</v>
      </c>
      <c r="G27" s="8">
        <f t="shared" si="30"/>
        <v>18</v>
      </c>
      <c r="H27" s="91" t="s">
        <v>1952</v>
      </c>
      <c r="I27" s="14">
        <v>7.0</v>
      </c>
      <c r="J27" s="27">
        <f t="shared" si="23"/>
        <v>0.006786583105</v>
      </c>
      <c r="K27" s="27">
        <f t="shared" si="24"/>
        <v>0.0125</v>
      </c>
    </row>
    <row r="28">
      <c r="A28" s="79" t="s">
        <v>1954</v>
      </c>
      <c r="B28" s="80" t="s">
        <v>38</v>
      </c>
      <c r="C28" s="80">
        <v>1.0</v>
      </c>
      <c r="D28" s="92">
        <f t="shared" si="5"/>
        <v>0</v>
      </c>
      <c r="E28" s="94">
        <v>0.0</v>
      </c>
      <c r="F28" s="81"/>
      <c r="G28" s="81"/>
      <c r="H28" s="82"/>
      <c r="I28" s="14">
        <v>8.0</v>
      </c>
      <c r="J28" s="27">
        <f t="shared" si="23"/>
        <v>0.001950686778</v>
      </c>
      <c r="K28" s="27">
        <f t="shared" si="24"/>
        <v>0</v>
      </c>
    </row>
    <row r="29">
      <c r="A29" s="83" t="s">
        <v>1954</v>
      </c>
      <c r="B29" s="14" t="s">
        <v>38</v>
      </c>
      <c r="C29" s="14">
        <v>1.0</v>
      </c>
      <c r="D29" s="27">
        <f t="shared" si="5"/>
        <v>1</v>
      </c>
      <c r="E29" s="14">
        <v>3.0</v>
      </c>
      <c r="H29" s="84"/>
      <c r="I29" s="14">
        <v>9.0</v>
      </c>
      <c r="J29" s="27">
        <f t="shared" si="23"/>
        <v>0.0004982864884</v>
      </c>
      <c r="K29" s="27">
        <f t="shared" si="24"/>
        <v>0</v>
      </c>
    </row>
    <row r="30">
      <c r="A30" s="83" t="s">
        <v>1954</v>
      </c>
      <c r="B30" s="14" t="s">
        <v>38</v>
      </c>
      <c r="C30" s="14">
        <v>1.0</v>
      </c>
      <c r="D30" s="27">
        <f t="shared" si="5"/>
        <v>1</v>
      </c>
      <c r="E30" s="14">
        <v>1.0</v>
      </c>
      <c r="H30" s="84"/>
    </row>
    <row r="31">
      <c r="A31" s="83" t="s">
        <v>1954</v>
      </c>
      <c r="B31" s="14" t="s">
        <v>38</v>
      </c>
      <c r="C31" s="14">
        <v>1.0</v>
      </c>
      <c r="D31" s="27">
        <f t="shared" si="5"/>
        <v>1</v>
      </c>
      <c r="E31" s="14">
        <v>5.0</v>
      </c>
      <c r="H31" s="84"/>
    </row>
    <row r="32">
      <c r="A32" s="83" t="s">
        <v>1954</v>
      </c>
      <c r="B32" s="14" t="s">
        <v>38</v>
      </c>
      <c r="C32" s="14">
        <v>1.0</v>
      </c>
      <c r="D32" s="85">
        <f t="shared" si="5"/>
        <v>0</v>
      </c>
      <c r="E32" s="86">
        <v>0.0</v>
      </c>
      <c r="H32" s="84"/>
    </row>
    <row r="33">
      <c r="A33" s="83" t="s">
        <v>1954</v>
      </c>
      <c r="B33" s="14" t="s">
        <v>38</v>
      </c>
      <c r="C33" s="14">
        <v>1.0</v>
      </c>
      <c r="D33" s="27">
        <f t="shared" si="5"/>
        <v>1</v>
      </c>
      <c r="E33" s="14">
        <v>1.0</v>
      </c>
      <c r="H33" s="84"/>
    </row>
    <row r="34">
      <c r="A34" s="83" t="s">
        <v>1954</v>
      </c>
      <c r="B34" s="14" t="s">
        <v>38</v>
      </c>
      <c r="C34" s="14">
        <v>1.0</v>
      </c>
      <c r="D34" s="27">
        <f t="shared" si="5"/>
        <v>1</v>
      </c>
      <c r="E34" s="14">
        <v>4.0</v>
      </c>
      <c r="H34" s="84"/>
    </row>
    <row r="35">
      <c r="A35" s="83" t="s">
        <v>1954</v>
      </c>
      <c r="B35" s="14" t="s">
        <v>38</v>
      </c>
      <c r="C35" s="14">
        <v>1.0</v>
      </c>
      <c r="D35" s="27">
        <f t="shared" si="5"/>
        <v>1</v>
      </c>
      <c r="E35" s="14">
        <v>4.0</v>
      </c>
      <c r="H35" s="84"/>
      <c r="O35" s="14" t="s">
        <v>1957</v>
      </c>
    </row>
    <row r="36">
      <c r="A36" s="83" t="s">
        <v>1954</v>
      </c>
      <c r="B36" s="14" t="s">
        <v>38</v>
      </c>
      <c r="C36" s="14">
        <v>1.0</v>
      </c>
      <c r="D36" s="27">
        <f t="shared" si="5"/>
        <v>1</v>
      </c>
      <c r="E36" s="14">
        <v>1.0</v>
      </c>
      <c r="H36" s="84"/>
      <c r="J36" s="14" t="s">
        <v>1958</v>
      </c>
      <c r="L36" s="14" t="s">
        <v>1959</v>
      </c>
      <c r="O36" s="14" t="s">
        <v>27</v>
      </c>
    </row>
    <row r="37">
      <c r="A37" s="83" t="s">
        <v>1954</v>
      </c>
      <c r="B37" s="14" t="s">
        <v>38</v>
      </c>
      <c r="C37" s="14">
        <v>1.0</v>
      </c>
      <c r="D37" s="27">
        <f t="shared" si="5"/>
        <v>1</v>
      </c>
      <c r="E37" s="14">
        <v>4.0</v>
      </c>
      <c r="H37" s="84"/>
      <c r="J37" s="14" t="s">
        <v>24</v>
      </c>
      <c r="L37" s="14" t="s">
        <v>1960</v>
      </c>
      <c r="O37" s="14" t="s">
        <v>1961</v>
      </c>
    </row>
    <row r="38">
      <c r="A38" s="83" t="s">
        <v>1962</v>
      </c>
      <c r="B38" s="14" t="s">
        <v>23</v>
      </c>
      <c r="C38" s="14">
        <v>1.0</v>
      </c>
      <c r="D38" s="27">
        <f t="shared" si="5"/>
        <v>1</v>
      </c>
      <c r="E38" s="14">
        <v>4.0</v>
      </c>
      <c r="H38" s="87" t="s">
        <v>1963</v>
      </c>
      <c r="J38" s="14" t="s">
        <v>25</v>
      </c>
      <c r="L38" s="14" t="s">
        <v>30</v>
      </c>
      <c r="O38" s="14" t="s">
        <v>1964</v>
      </c>
      <c r="R38" s="14" t="s">
        <v>1965</v>
      </c>
    </row>
    <row r="39">
      <c r="A39" s="83" t="s">
        <v>1962</v>
      </c>
      <c r="B39" s="14" t="s">
        <v>23</v>
      </c>
      <c r="C39" s="14">
        <v>1.0</v>
      </c>
      <c r="D39" s="27">
        <f t="shared" si="5"/>
        <v>1</v>
      </c>
      <c r="E39" s="14">
        <v>3.0</v>
      </c>
      <c r="H39" s="87" t="s">
        <v>1966</v>
      </c>
      <c r="J39" s="14" t="s">
        <v>46</v>
      </c>
      <c r="L39" s="14" t="s">
        <v>31</v>
      </c>
      <c r="O39" s="14" t="s">
        <v>30</v>
      </c>
      <c r="R39" s="14" t="s">
        <v>24</v>
      </c>
    </row>
    <row r="40">
      <c r="A40" s="83" t="s">
        <v>1962</v>
      </c>
      <c r="B40" s="14" t="s">
        <v>23</v>
      </c>
      <c r="C40" s="14">
        <v>1.0</v>
      </c>
      <c r="D40" s="27">
        <f t="shared" si="5"/>
        <v>1</v>
      </c>
      <c r="E40" s="14">
        <v>2.0</v>
      </c>
      <c r="H40" s="87" t="s">
        <v>1967</v>
      </c>
      <c r="J40" s="14" t="s">
        <v>27</v>
      </c>
      <c r="L40" s="14" t="s">
        <v>1943</v>
      </c>
      <c r="O40" s="14" t="s">
        <v>31</v>
      </c>
      <c r="R40" s="14" t="s">
        <v>25</v>
      </c>
    </row>
    <row r="41">
      <c r="A41" s="83" t="s">
        <v>1962</v>
      </c>
      <c r="B41" s="14" t="s">
        <v>23</v>
      </c>
      <c r="C41" s="14">
        <v>1.0</v>
      </c>
      <c r="D41" s="27">
        <f t="shared" si="5"/>
        <v>1</v>
      </c>
      <c r="E41" s="14">
        <v>3.0</v>
      </c>
      <c r="H41" s="87" t="s">
        <v>1968</v>
      </c>
      <c r="J41" s="14" t="s">
        <v>1969</v>
      </c>
      <c r="L41" s="14" t="s">
        <v>1970</v>
      </c>
      <c r="O41" s="14" t="s">
        <v>1943</v>
      </c>
      <c r="R41" s="14" t="s">
        <v>46</v>
      </c>
    </row>
    <row r="42">
      <c r="A42" s="83" t="s">
        <v>1962</v>
      </c>
      <c r="B42" s="14" t="s">
        <v>23</v>
      </c>
      <c r="C42" s="14">
        <v>1.0</v>
      </c>
      <c r="D42" s="27">
        <f t="shared" si="5"/>
        <v>1</v>
      </c>
      <c r="E42" s="14">
        <v>3.0</v>
      </c>
      <c r="H42" s="87" t="s">
        <v>1971</v>
      </c>
      <c r="J42" s="14" t="s">
        <v>1972</v>
      </c>
      <c r="L42" s="14" t="s">
        <v>1945</v>
      </c>
      <c r="O42" s="14" t="s">
        <v>1024</v>
      </c>
      <c r="R42" s="14" t="s">
        <v>27</v>
      </c>
    </row>
    <row r="43">
      <c r="A43" s="83" t="s">
        <v>1962</v>
      </c>
      <c r="B43" s="14" t="s">
        <v>23</v>
      </c>
      <c r="C43" s="14">
        <v>1.0</v>
      </c>
      <c r="D43" s="27">
        <f t="shared" si="5"/>
        <v>1</v>
      </c>
      <c r="E43" s="14">
        <v>1.0</v>
      </c>
      <c r="H43" s="87" t="s">
        <v>1973</v>
      </c>
      <c r="J43" s="14" t="s">
        <v>30</v>
      </c>
      <c r="L43" s="14" t="s">
        <v>430</v>
      </c>
      <c r="O43" s="14" t="s">
        <v>1945</v>
      </c>
      <c r="R43" s="14" t="s">
        <v>1969</v>
      </c>
    </row>
    <row r="44">
      <c r="A44" s="83" t="s">
        <v>1962</v>
      </c>
      <c r="B44" s="14" t="s">
        <v>23</v>
      </c>
      <c r="C44" s="14">
        <v>1.0</v>
      </c>
      <c r="D44" s="27">
        <f t="shared" si="5"/>
        <v>1</v>
      </c>
      <c r="E44" s="14">
        <v>2.0</v>
      </c>
      <c r="H44" s="87" t="s">
        <v>1974</v>
      </c>
      <c r="J44" s="14" t="s">
        <v>31</v>
      </c>
      <c r="L44" s="14" t="s">
        <v>1946</v>
      </c>
      <c r="O44" s="14" t="s">
        <v>430</v>
      </c>
      <c r="R44" s="14" t="s">
        <v>1972</v>
      </c>
    </row>
    <row r="45">
      <c r="A45" s="83" t="s">
        <v>1962</v>
      </c>
      <c r="B45" s="14" t="s">
        <v>23</v>
      </c>
      <c r="C45" s="14">
        <v>1.0</v>
      </c>
      <c r="D45" s="27">
        <f t="shared" si="5"/>
        <v>1</v>
      </c>
      <c r="E45" s="14">
        <v>4.0</v>
      </c>
      <c r="H45" s="87" t="s">
        <v>1977</v>
      </c>
      <c r="J45" s="14" t="s">
        <v>1978</v>
      </c>
      <c r="L45" s="14" t="s">
        <v>1979</v>
      </c>
      <c r="O45" s="14" t="s">
        <v>1946</v>
      </c>
      <c r="R45" s="14" t="s">
        <v>30</v>
      </c>
    </row>
    <row r="46">
      <c r="A46" s="83" t="s">
        <v>1962</v>
      </c>
      <c r="B46" s="14" t="s">
        <v>23</v>
      </c>
      <c r="C46" s="14">
        <v>1.0</v>
      </c>
      <c r="D46" s="85">
        <f t="shared" si="5"/>
        <v>0</v>
      </c>
      <c r="E46" s="86">
        <v>0.0</v>
      </c>
      <c r="H46" s="87" t="s">
        <v>1981</v>
      </c>
      <c r="J46" s="14" t="s">
        <v>1024</v>
      </c>
      <c r="O46" s="14" t="s">
        <v>451</v>
      </c>
      <c r="R46" s="14" t="s">
        <v>31</v>
      </c>
    </row>
    <row r="47">
      <c r="A47" s="88" t="s">
        <v>1962</v>
      </c>
      <c r="B47" s="89" t="s">
        <v>23</v>
      </c>
      <c r="C47" s="89">
        <v>1.0</v>
      </c>
      <c r="D47" s="8">
        <f t="shared" si="5"/>
        <v>1</v>
      </c>
      <c r="E47" s="89">
        <v>2.0</v>
      </c>
      <c r="F47" s="8"/>
      <c r="G47" s="8"/>
      <c r="H47" s="91" t="s">
        <v>1982</v>
      </c>
      <c r="J47" s="14" t="s">
        <v>1983</v>
      </c>
      <c r="O47" s="14" t="s">
        <v>1949</v>
      </c>
      <c r="R47" s="14" t="s">
        <v>1978</v>
      </c>
    </row>
    <row r="48">
      <c r="A48" s="79" t="s">
        <v>1984</v>
      </c>
      <c r="B48" s="80" t="s">
        <v>38</v>
      </c>
      <c r="C48" s="80">
        <v>1.0</v>
      </c>
      <c r="D48" s="81">
        <f t="shared" si="5"/>
        <v>1</v>
      </c>
      <c r="E48" s="80">
        <v>2.0</v>
      </c>
      <c r="F48" s="81"/>
      <c r="G48" s="81"/>
      <c r="H48" s="96" t="s">
        <v>1978</v>
      </c>
      <c r="J48" s="14" t="s">
        <v>1130</v>
      </c>
      <c r="O48" s="14" t="s">
        <v>1050</v>
      </c>
      <c r="R48" s="14" t="s">
        <v>1024</v>
      </c>
    </row>
    <row r="49">
      <c r="A49" s="83" t="s">
        <v>1984</v>
      </c>
      <c r="B49" s="14" t="s">
        <v>38</v>
      </c>
      <c r="C49" s="14">
        <v>1.0</v>
      </c>
      <c r="D49" s="27">
        <f t="shared" si="5"/>
        <v>1</v>
      </c>
      <c r="E49" s="14">
        <v>2.0</v>
      </c>
      <c r="H49" s="87" t="s">
        <v>1983</v>
      </c>
      <c r="J49" s="14" t="s">
        <v>1998</v>
      </c>
      <c r="O49" s="14" t="s">
        <v>1952</v>
      </c>
      <c r="R49" s="14" t="s">
        <v>1983</v>
      </c>
    </row>
    <row r="50">
      <c r="A50" s="83" t="s">
        <v>1984</v>
      </c>
      <c r="B50" s="14" t="s">
        <v>38</v>
      </c>
      <c r="C50" s="14">
        <v>1.0</v>
      </c>
      <c r="D50" s="27">
        <f t="shared" si="5"/>
        <v>1</v>
      </c>
      <c r="E50" s="14">
        <v>1.0</v>
      </c>
      <c r="H50" s="87" t="s">
        <v>1998</v>
      </c>
      <c r="J50" s="14" t="s">
        <v>451</v>
      </c>
      <c r="O50" s="14" t="s">
        <v>44</v>
      </c>
      <c r="R50" s="14" t="s">
        <v>1130</v>
      </c>
    </row>
    <row r="51">
      <c r="A51" s="83" t="s">
        <v>1984</v>
      </c>
      <c r="B51" s="14" t="s">
        <v>38</v>
      </c>
      <c r="C51" s="14">
        <v>1.0</v>
      </c>
      <c r="D51" s="27">
        <f t="shared" si="5"/>
        <v>1</v>
      </c>
      <c r="E51" s="14">
        <v>1.0</v>
      </c>
      <c r="H51" s="87" t="s">
        <v>2007</v>
      </c>
      <c r="J51" s="14" t="s">
        <v>2007</v>
      </c>
      <c r="O51" s="14" t="s">
        <v>2011</v>
      </c>
      <c r="R51" s="14" t="s">
        <v>1998</v>
      </c>
    </row>
    <row r="52">
      <c r="A52" s="83" t="s">
        <v>1984</v>
      </c>
      <c r="B52" s="14" t="s">
        <v>38</v>
      </c>
      <c r="C52" s="14">
        <v>1.0</v>
      </c>
      <c r="D52" s="27">
        <f t="shared" si="5"/>
        <v>1</v>
      </c>
      <c r="E52" s="14">
        <v>3.0</v>
      </c>
      <c r="H52" s="87" t="s">
        <v>2013</v>
      </c>
      <c r="J52" s="14" t="s">
        <v>700</v>
      </c>
      <c r="R52" s="14" t="s">
        <v>451</v>
      </c>
    </row>
    <row r="53">
      <c r="A53" s="83" t="s">
        <v>1984</v>
      </c>
      <c r="B53" s="14" t="s">
        <v>38</v>
      </c>
      <c r="C53" s="14">
        <v>1.0</v>
      </c>
      <c r="D53" s="27">
        <f t="shared" si="5"/>
        <v>1</v>
      </c>
      <c r="E53" s="14">
        <v>1.0</v>
      </c>
      <c r="H53" s="87" t="s">
        <v>2020</v>
      </c>
      <c r="J53" s="14" t="s">
        <v>2013</v>
      </c>
      <c r="R53" s="14" t="s">
        <v>2007</v>
      </c>
    </row>
    <row r="54">
      <c r="A54" s="83" t="s">
        <v>1984</v>
      </c>
      <c r="B54" s="14" t="s">
        <v>38</v>
      </c>
      <c r="C54" s="14">
        <v>1.0</v>
      </c>
      <c r="D54" s="27">
        <f t="shared" si="5"/>
        <v>1</v>
      </c>
      <c r="E54" s="14">
        <v>1.0</v>
      </c>
      <c r="H54" s="87" t="s">
        <v>2023</v>
      </c>
      <c r="J54" s="14" t="s">
        <v>2025</v>
      </c>
      <c r="R54" s="14" t="s">
        <v>700</v>
      </c>
    </row>
    <row r="55">
      <c r="A55" s="83" t="s">
        <v>1984</v>
      </c>
      <c r="B55" s="14" t="s">
        <v>38</v>
      </c>
      <c r="C55" s="14">
        <v>1.0</v>
      </c>
      <c r="D55" s="27">
        <f t="shared" si="5"/>
        <v>1</v>
      </c>
      <c r="E55" s="14">
        <v>2.0</v>
      </c>
      <c r="H55" s="87" t="s">
        <v>2029</v>
      </c>
      <c r="J55" s="14" t="s">
        <v>2020</v>
      </c>
      <c r="R55" s="14" t="s">
        <v>2013</v>
      </c>
    </row>
    <row r="56">
      <c r="A56" s="83" t="s">
        <v>1984</v>
      </c>
      <c r="B56" s="14" t="s">
        <v>38</v>
      </c>
      <c r="C56" s="14">
        <v>1.0</v>
      </c>
      <c r="D56" s="27">
        <f t="shared" si="5"/>
        <v>1</v>
      </c>
      <c r="E56" s="14">
        <v>4.0</v>
      </c>
      <c r="H56" s="87" t="s">
        <v>2034</v>
      </c>
      <c r="J56" s="14" t="s">
        <v>492</v>
      </c>
      <c r="R56" s="14" t="s">
        <v>2025</v>
      </c>
    </row>
    <row r="57">
      <c r="A57" s="83" t="s">
        <v>1984</v>
      </c>
      <c r="B57" s="14" t="s">
        <v>38</v>
      </c>
      <c r="C57" s="86">
        <v>1.0</v>
      </c>
      <c r="D57" s="85">
        <f t="shared" si="5"/>
        <v>0</v>
      </c>
      <c r="E57" s="86">
        <v>0.0</v>
      </c>
      <c r="H57" s="87" t="s">
        <v>2040</v>
      </c>
      <c r="J57" s="14" t="s">
        <v>2023</v>
      </c>
      <c r="R57" s="14" t="s">
        <v>2020</v>
      </c>
    </row>
    <row r="58">
      <c r="A58" s="83" t="s">
        <v>2041</v>
      </c>
      <c r="B58" s="14" t="s">
        <v>38</v>
      </c>
      <c r="C58" s="14">
        <v>1.0</v>
      </c>
      <c r="D58" s="50">
        <f t="shared" si="5"/>
        <v>1</v>
      </c>
      <c r="E58" s="14">
        <v>4.0</v>
      </c>
      <c r="H58" s="87" t="s">
        <v>2046</v>
      </c>
      <c r="J58" s="14" t="s">
        <v>502</v>
      </c>
      <c r="R58" s="14" t="s">
        <v>492</v>
      </c>
    </row>
    <row r="59">
      <c r="A59" s="83" t="s">
        <v>2041</v>
      </c>
      <c r="B59" s="14" t="s">
        <v>38</v>
      </c>
      <c r="C59" s="14">
        <v>1.0</v>
      </c>
      <c r="D59" s="50">
        <f t="shared" si="5"/>
        <v>1</v>
      </c>
      <c r="E59" s="14">
        <v>1.0</v>
      </c>
      <c r="H59" s="87" t="s">
        <v>2051</v>
      </c>
      <c r="J59" s="14" t="s">
        <v>2029</v>
      </c>
      <c r="R59" s="14" t="s">
        <v>2023</v>
      </c>
    </row>
    <row r="60">
      <c r="A60" s="83" t="s">
        <v>2041</v>
      </c>
      <c r="B60" s="14" t="s">
        <v>38</v>
      </c>
      <c r="C60" s="14">
        <v>1.0</v>
      </c>
      <c r="D60" s="50">
        <f t="shared" si="5"/>
        <v>1</v>
      </c>
      <c r="E60" s="14">
        <v>4.0</v>
      </c>
      <c r="H60" s="87" t="s">
        <v>2057</v>
      </c>
      <c r="J60" s="14" t="s">
        <v>736</v>
      </c>
      <c r="R60" s="14" t="s">
        <v>502</v>
      </c>
    </row>
    <row r="61">
      <c r="A61" s="83" t="s">
        <v>2041</v>
      </c>
      <c r="B61" s="14" t="s">
        <v>38</v>
      </c>
      <c r="C61" s="14">
        <v>1.0</v>
      </c>
      <c r="D61" s="50">
        <f t="shared" si="5"/>
        <v>1</v>
      </c>
      <c r="E61" s="14">
        <v>2.0</v>
      </c>
      <c r="H61" s="87" t="s">
        <v>2062</v>
      </c>
      <c r="J61" s="14" t="s">
        <v>2034</v>
      </c>
      <c r="R61" s="14" t="s">
        <v>2029</v>
      </c>
    </row>
    <row r="62">
      <c r="A62" s="83" t="s">
        <v>2041</v>
      </c>
      <c r="B62" s="14" t="s">
        <v>38</v>
      </c>
      <c r="C62" s="14">
        <v>1.0</v>
      </c>
      <c r="D62" s="50">
        <f t="shared" si="5"/>
        <v>1</v>
      </c>
      <c r="E62" s="14">
        <v>3.0</v>
      </c>
      <c r="H62" s="87" t="s">
        <v>2068</v>
      </c>
      <c r="J62" s="14" t="s">
        <v>2070</v>
      </c>
      <c r="R62" s="14" t="s">
        <v>736</v>
      </c>
    </row>
    <row r="63">
      <c r="A63" s="83" t="s">
        <v>2041</v>
      </c>
      <c r="B63" s="14" t="s">
        <v>38</v>
      </c>
      <c r="C63" s="14">
        <v>1.0</v>
      </c>
      <c r="D63" s="50">
        <f t="shared" si="5"/>
        <v>1</v>
      </c>
      <c r="E63" s="14">
        <v>3.0</v>
      </c>
      <c r="H63" s="87" t="s">
        <v>2074</v>
      </c>
      <c r="J63" s="14" t="s">
        <v>2040</v>
      </c>
      <c r="R63" s="14" t="s">
        <v>2034</v>
      </c>
    </row>
    <row r="64">
      <c r="A64" s="83" t="s">
        <v>2041</v>
      </c>
      <c r="B64" s="14" t="s">
        <v>38</v>
      </c>
      <c r="C64" s="14">
        <v>1.0</v>
      </c>
      <c r="D64" s="50">
        <f t="shared" si="5"/>
        <v>1</v>
      </c>
      <c r="E64" s="14">
        <v>2.0</v>
      </c>
      <c r="H64" s="87" t="s">
        <v>2079</v>
      </c>
      <c r="J64" s="14" t="s">
        <v>56</v>
      </c>
      <c r="R64" s="14" t="s">
        <v>2070</v>
      </c>
    </row>
    <row r="65">
      <c r="A65" s="83" t="s">
        <v>2041</v>
      </c>
      <c r="B65" s="14" t="s">
        <v>38</v>
      </c>
      <c r="C65" s="14">
        <v>1.0</v>
      </c>
      <c r="D65" s="50">
        <f t="shared" si="5"/>
        <v>1</v>
      </c>
      <c r="E65" s="14">
        <v>2.0</v>
      </c>
      <c r="H65" s="87" t="s">
        <v>2084</v>
      </c>
      <c r="J65" s="14" t="s">
        <v>2087</v>
      </c>
      <c r="R65" s="14" t="s">
        <v>2040</v>
      </c>
    </row>
    <row r="66">
      <c r="A66" s="83" t="s">
        <v>2041</v>
      </c>
      <c r="B66" s="14" t="s">
        <v>38</v>
      </c>
      <c r="C66" s="14">
        <v>1.0</v>
      </c>
      <c r="D66" s="50">
        <f t="shared" si="5"/>
        <v>1</v>
      </c>
      <c r="E66" s="14">
        <v>2.0</v>
      </c>
      <c r="H66" s="87" t="s">
        <v>2091</v>
      </c>
      <c r="J66" s="14" t="s">
        <v>484</v>
      </c>
      <c r="R66" s="14" t="s">
        <v>56</v>
      </c>
    </row>
    <row r="67">
      <c r="A67" s="88" t="s">
        <v>2041</v>
      </c>
      <c r="B67" s="89" t="s">
        <v>38</v>
      </c>
      <c r="C67" s="89">
        <v>1.0</v>
      </c>
      <c r="D67" s="99">
        <f t="shared" si="5"/>
        <v>1</v>
      </c>
      <c r="E67" s="89">
        <v>4.0</v>
      </c>
      <c r="F67" s="8"/>
      <c r="G67" s="8"/>
      <c r="H67" s="91" t="s">
        <v>2104</v>
      </c>
      <c r="J67" s="14" t="s">
        <v>56</v>
      </c>
      <c r="R67" s="14" t="s">
        <v>2087</v>
      </c>
    </row>
    <row r="68">
      <c r="A68" s="79" t="s">
        <v>2106</v>
      </c>
      <c r="B68" s="80" t="s">
        <v>38</v>
      </c>
      <c r="C68" s="80">
        <v>1.0</v>
      </c>
      <c r="D68" s="81">
        <f t="shared" si="5"/>
        <v>1</v>
      </c>
      <c r="E68" s="80">
        <v>3.0</v>
      </c>
      <c r="F68" s="81"/>
      <c r="G68" s="81"/>
      <c r="H68" s="96" t="s">
        <v>2112</v>
      </c>
      <c r="L68" s="83" t="s">
        <v>2041</v>
      </c>
      <c r="M68" s="14" t="s">
        <v>38</v>
      </c>
      <c r="O68" s="14" t="s">
        <v>2116</v>
      </c>
      <c r="P68" s="14" t="s">
        <v>38</v>
      </c>
      <c r="Q68" s="14" t="s">
        <v>2117</v>
      </c>
      <c r="R68" s="14" t="s">
        <v>484</v>
      </c>
    </row>
    <row r="69">
      <c r="A69" s="83" t="s">
        <v>2106</v>
      </c>
      <c r="B69" s="14" t="s">
        <v>38</v>
      </c>
      <c r="C69" s="14">
        <v>1.0</v>
      </c>
      <c r="D69" s="27">
        <f t="shared" si="5"/>
        <v>1</v>
      </c>
      <c r="E69" s="14">
        <v>2.0</v>
      </c>
      <c r="H69" s="87" t="s">
        <v>2122</v>
      </c>
      <c r="J69" s="14" t="s">
        <v>2123</v>
      </c>
      <c r="L69" s="14" t="s">
        <v>2124</v>
      </c>
      <c r="O69" s="14" t="s">
        <v>25</v>
      </c>
      <c r="Q69" s="14" t="s">
        <v>24</v>
      </c>
    </row>
    <row r="70">
      <c r="A70" s="83" t="s">
        <v>2106</v>
      </c>
      <c r="B70" s="14" t="s">
        <v>38</v>
      </c>
      <c r="C70" s="14">
        <v>1.0</v>
      </c>
      <c r="D70" s="85">
        <f t="shared" si="5"/>
        <v>0</v>
      </c>
      <c r="E70" s="86">
        <v>0.0</v>
      </c>
      <c r="H70" s="87" t="s">
        <v>2129</v>
      </c>
      <c r="J70" s="14" t="s">
        <v>2130</v>
      </c>
      <c r="L70" s="14" t="s">
        <v>24</v>
      </c>
      <c r="O70" s="14" t="s">
        <v>46</v>
      </c>
      <c r="Q70" s="14" t="s">
        <v>25</v>
      </c>
    </row>
    <row r="71">
      <c r="A71" s="83" t="s">
        <v>2106</v>
      </c>
      <c r="B71" s="14" t="s">
        <v>38</v>
      </c>
      <c r="C71" s="14">
        <v>1.0</v>
      </c>
      <c r="D71" s="27">
        <f t="shared" si="5"/>
        <v>1</v>
      </c>
      <c r="E71" s="14">
        <v>3.0</v>
      </c>
      <c r="H71" s="87" t="s">
        <v>2131</v>
      </c>
      <c r="J71" s="14" t="s">
        <v>2132</v>
      </c>
      <c r="L71" s="14" t="s">
        <v>25</v>
      </c>
      <c r="O71" s="14" t="s">
        <v>27</v>
      </c>
      <c r="Q71" s="14" t="s">
        <v>26</v>
      </c>
    </row>
    <row r="72">
      <c r="A72" s="83" t="s">
        <v>2106</v>
      </c>
      <c r="B72" s="14" t="s">
        <v>38</v>
      </c>
      <c r="C72" s="14">
        <v>1.0</v>
      </c>
      <c r="D72" s="27">
        <f t="shared" si="5"/>
        <v>1</v>
      </c>
      <c r="E72" s="14">
        <v>2.0</v>
      </c>
      <c r="H72" s="87" t="s">
        <v>2133</v>
      </c>
      <c r="J72" s="14" t="s">
        <v>30</v>
      </c>
      <c r="L72" s="14" t="s">
        <v>46</v>
      </c>
      <c r="O72" s="14" t="s">
        <v>2134</v>
      </c>
      <c r="Q72" s="14" t="s">
        <v>27</v>
      </c>
    </row>
    <row r="73">
      <c r="A73" s="83" t="s">
        <v>2106</v>
      </c>
      <c r="B73" s="14" t="s">
        <v>38</v>
      </c>
      <c r="C73" s="14">
        <v>1.0</v>
      </c>
      <c r="D73" s="27">
        <f t="shared" si="5"/>
        <v>1</v>
      </c>
      <c r="E73" s="14">
        <v>3.0</v>
      </c>
      <c r="H73" s="87" t="s">
        <v>2135</v>
      </c>
      <c r="J73" s="14" t="s">
        <v>31</v>
      </c>
      <c r="L73" s="14" t="s">
        <v>27</v>
      </c>
      <c r="O73" s="14" t="s">
        <v>2136</v>
      </c>
      <c r="Q73" s="14" t="s">
        <v>2137</v>
      </c>
    </row>
    <row r="74">
      <c r="A74" s="83" t="s">
        <v>2106</v>
      </c>
      <c r="B74" s="14" t="s">
        <v>38</v>
      </c>
      <c r="C74" s="14">
        <v>1.0</v>
      </c>
      <c r="D74" s="27">
        <f t="shared" si="5"/>
        <v>1</v>
      </c>
      <c r="E74" s="14">
        <v>3.0</v>
      </c>
      <c r="H74" s="87" t="s">
        <v>2138</v>
      </c>
      <c r="J74" s="14" t="s">
        <v>2112</v>
      </c>
      <c r="L74" s="14" t="s">
        <v>1969</v>
      </c>
      <c r="O74" s="14" t="s">
        <v>30</v>
      </c>
      <c r="Q74" s="14" t="s">
        <v>2139</v>
      </c>
    </row>
    <row r="75">
      <c r="A75" s="83" t="s">
        <v>2106</v>
      </c>
      <c r="B75" s="14" t="s">
        <v>38</v>
      </c>
      <c r="C75" s="14">
        <v>1.0</v>
      </c>
      <c r="D75" s="85">
        <f t="shared" si="5"/>
        <v>0</v>
      </c>
      <c r="E75" s="86">
        <v>0.0</v>
      </c>
      <c r="H75" s="87" t="s">
        <v>2140</v>
      </c>
      <c r="J75" s="14" t="s">
        <v>1118</v>
      </c>
      <c r="L75" s="14" t="s">
        <v>2141</v>
      </c>
      <c r="O75" s="14" t="s">
        <v>31</v>
      </c>
      <c r="Q75" s="14" t="s">
        <v>30</v>
      </c>
    </row>
    <row r="76">
      <c r="A76" s="83" t="s">
        <v>2106</v>
      </c>
      <c r="B76" s="14" t="s">
        <v>38</v>
      </c>
      <c r="C76" s="14">
        <v>1.0</v>
      </c>
      <c r="D76" s="27">
        <f t="shared" si="5"/>
        <v>1</v>
      </c>
      <c r="E76" s="14">
        <v>7.0</v>
      </c>
      <c r="H76" s="87" t="s">
        <v>2143</v>
      </c>
      <c r="J76" s="14" t="s">
        <v>2122</v>
      </c>
      <c r="L76" s="14" t="s">
        <v>30</v>
      </c>
      <c r="O76" s="14" t="s">
        <v>2144</v>
      </c>
      <c r="Q76" s="14" t="s">
        <v>31</v>
      </c>
    </row>
    <row r="77">
      <c r="A77" s="83" t="s">
        <v>2106</v>
      </c>
      <c r="B77" s="14" t="s">
        <v>38</v>
      </c>
      <c r="C77" s="14">
        <v>1.0</v>
      </c>
      <c r="D77" s="27">
        <f t="shared" si="5"/>
        <v>1</v>
      </c>
      <c r="E77" s="14">
        <v>2.0</v>
      </c>
      <c r="H77" s="87" t="s">
        <v>2145</v>
      </c>
      <c r="J77" s="14" t="s">
        <v>1130</v>
      </c>
      <c r="L77" s="14" t="s">
        <v>31</v>
      </c>
      <c r="O77" s="14" t="s">
        <v>417</v>
      </c>
      <c r="Q77" s="14" t="s">
        <v>2146</v>
      </c>
    </row>
    <row r="78">
      <c r="A78" s="83" t="s">
        <v>2106</v>
      </c>
      <c r="B78" s="14" t="s">
        <v>38</v>
      </c>
      <c r="C78" s="14">
        <v>1.0</v>
      </c>
      <c r="D78" s="27">
        <f t="shared" si="5"/>
        <v>1</v>
      </c>
      <c r="E78" s="14">
        <v>1.0</v>
      </c>
      <c r="H78" s="87" t="s">
        <v>2147</v>
      </c>
      <c r="J78" s="14" t="s">
        <v>2129</v>
      </c>
      <c r="L78" s="14" t="s">
        <v>2046</v>
      </c>
      <c r="O78" s="14" t="s">
        <v>2148</v>
      </c>
      <c r="Q78" s="14" t="s">
        <v>1118</v>
      </c>
    </row>
    <row r="79">
      <c r="A79" s="83" t="s">
        <v>2106</v>
      </c>
      <c r="B79" s="14" t="s">
        <v>38</v>
      </c>
      <c r="C79" s="14">
        <v>1.0</v>
      </c>
      <c r="D79" s="27">
        <f t="shared" si="5"/>
        <v>1</v>
      </c>
      <c r="E79" s="14">
        <v>2.0</v>
      </c>
      <c r="H79" s="87" t="s">
        <v>2149</v>
      </c>
      <c r="J79" s="14" t="s">
        <v>40</v>
      </c>
      <c r="L79" s="14" t="s">
        <v>1970</v>
      </c>
      <c r="O79" s="14" t="s">
        <v>1130</v>
      </c>
      <c r="Q79" s="14" t="s">
        <v>2150</v>
      </c>
    </row>
    <row r="80">
      <c r="A80" s="83" t="s">
        <v>2116</v>
      </c>
      <c r="B80" s="14" t="s">
        <v>38</v>
      </c>
      <c r="C80" s="14">
        <v>1.0</v>
      </c>
      <c r="D80" s="27">
        <f t="shared" si="5"/>
        <v>1</v>
      </c>
      <c r="E80" s="14">
        <v>1.0</v>
      </c>
      <c r="H80" s="87" t="s">
        <v>2144</v>
      </c>
      <c r="J80" s="14" t="s">
        <v>2131</v>
      </c>
      <c r="L80" s="14" t="s">
        <v>2051</v>
      </c>
      <c r="O80" s="14" t="s">
        <v>2151</v>
      </c>
      <c r="Q80" s="14" t="s">
        <v>1128</v>
      </c>
    </row>
    <row r="81">
      <c r="A81" s="83" t="s">
        <v>2116</v>
      </c>
      <c r="B81" s="14" t="s">
        <v>38</v>
      </c>
      <c r="C81" s="14">
        <v>1.0</v>
      </c>
      <c r="D81" s="27">
        <f t="shared" si="5"/>
        <v>1</v>
      </c>
      <c r="E81" s="14">
        <v>2.0</v>
      </c>
      <c r="H81" s="87" t="s">
        <v>2148</v>
      </c>
      <c r="J81" s="14" t="s">
        <v>1048</v>
      </c>
      <c r="L81" s="14" t="s">
        <v>430</v>
      </c>
      <c r="O81" s="14" t="s">
        <v>1039</v>
      </c>
      <c r="Q81" s="14" t="s">
        <v>2152</v>
      </c>
    </row>
    <row r="82">
      <c r="A82" s="83" t="s">
        <v>2116</v>
      </c>
      <c r="B82" s="14" t="s">
        <v>38</v>
      </c>
      <c r="C82" s="14">
        <v>1.0</v>
      </c>
      <c r="D82" s="27">
        <f t="shared" si="5"/>
        <v>1</v>
      </c>
      <c r="E82" s="14">
        <v>2.0</v>
      </c>
      <c r="H82" s="87" t="s">
        <v>2151</v>
      </c>
      <c r="J82" s="14" t="s">
        <v>2133</v>
      </c>
      <c r="L82" s="14" t="s">
        <v>2057</v>
      </c>
      <c r="O82" s="14" t="s">
        <v>2154</v>
      </c>
    </row>
    <row r="83">
      <c r="A83" s="83" t="s">
        <v>2116</v>
      </c>
      <c r="B83" s="14" t="s">
        <v>38</v>
      </c>
      <c r="C83" s="14">
        <v>1.0</v>
      </c>
      <c r="D83" s="27">
        <f t="shared" si="5"/>
        <v>1</v>
      </c>
      <c r="E83" s="14">
        <v>2.0</v>
      </c>
      <c r="H83" s="87" t="s">
        <v>2154</v>
      </c>
      <c r="J83" s="14" t="s">
        <v>1057</v>
      </c>
      <c r="L83" s="14" t="s">
        <v>1979</v>
      </c>
      <c r="O83" s="14" t="s">
        <v>1050</v>
      </c>
    </row>
    <row r="84">
      <c r="A84" s="83" t="s">
        <v>2116</v>
      </c>
      <c r="B84" s="14" t="s">
        <v>38</v>
      </c>
      <c r="C84" s="14">
        <v>1.0</v>
      </c>
      <c r="D84" s="85">
        <f t="shared" si="5"/>
        <v>0</v>
      </c>
      <c r="E84" s="86">
        <v>0.0</v>
      </c>
      <c r="H84" s="87" t="s">
        <v>2155</v>
      </c>
      <c r="J84" s="14" t="s">
        <v>2135</v>
      </c>
      <c r="L84" s="14" t="s">
        <v>2062</v>
      </c>
      <c r="O84" s="14" t="s">
        <v>2155</v>
      </c>
    </row>
    <row r="85">
      <c r="A85" s="83" t="s">
        <v>2116</v>
      </c>
      <c r="B85" s="14" t="s">
        <v>38</v>
      </c>
      <c r="C85" s="14">
        <v>1.0</v>
      </c>
      <c r="D85" s="27">
        <f t="shared" si="5"/>
        <v>1</v>
      </c>
      <c r="E85" s="14">
        <v>1.0</v>
      </c>
      <c r="H85" s="87" t="s">
        <v>2156</v>
      </c>
      <c r="J85" s="14" t="s">
        <v>1172</v>
      </c>
      <c r="L85" s="14" t="s">
        <v>1050</v>
      </c>
      <c r="O85" s="14" t="s">
        <v>101</v>
      </c>
    </row>
    <row r="86">
      <c r="A86" s="83" t="s">
        <v>2117</v>
      </c>
      <c r="B86" s="14" t="s">
        <v>23</v>
      </c>
      <c r="C86" s="14">
        <v>1.0</v>
      </c>
      <c r="D86" s="27">
        <f t="shared" si="5"/>
        <v>1</v>
      </c>
      <c r="E86" s="14">
        <v>3.0</v>
      </c>
      <c r="H86" s="87" t="s">
        <v>2146</v>
      </c>
      <c r="J86" s="14" t="s">
        <v>2138</v>
      </c>
      <c r="L86" s="14" t="s">
        <v>2068</v>
      </c>
      <c r="O86" s="14" t="s">
        <v>2156</v>
      </c>
    </row>
    <row r="87">
      <c r="A87" s="88" t="s">
        <v>2117</v>
      </c>
      <c r="B87" s="89" t="s">
        <v>23</v>
      </c>
      <c r="C87" s="89">
        <v>1.0</v>
      </c>
      <c r="D87" s="8">
        <f t="shared" si="5"/>
        <v>1</v>
      </c>
      <c r="E87" s="89">
        <v>4.0</v>
      </c>
      <c r="F87" s="8"/>
      <c r="G87" s="8"/>
      <c r="H87" s="91" t="s">
        <v>2150</v>
      </c>
      <c r="J87" s="14" t="s">
        <v>1189</v>
      </c>
      <c r="L87" s="14" t="s">
        <v>2025</v>
      </c>
      <c r="O87" s="14" t="s">
        <v>492</v>
      </c>
    </row>
    <row r="88">
      <c r="J88" s="14" t="s">
        <v>2140</v>
      </c>
      <c r="L88" s="14" t="s">
        <v>2074</v>
      </c>
      <c r="O88" s="14" t="s">
        <v>2157</v>
      </c>
    </row>
    <row r="89">
      <c r="J89" s="14" t="s">
        <v>51</v>
      </c>
      <c r="L89" s="14" t="s">
        <v>1172</v>
      </c>
      <c r="O89" s="14" t="s">
        <v>484</v>
      </c>
    </row>
    <row r="90">
      <c r="J90" s="14" t="s">
        <v>2143</v>
      </c>
      <c r="L90" s="14" t="s">
        <v>2079</v>
      </c>
      <c r="O90" s="14" t="s">
        <v>486</v>
      </c>
    </row>
    <row r="91">
      <c r="J91" s="14" t="s">
        <v>2158</v>
      </c>
      <c r="L91" s="14" t="s">
        <v>1184</v>
      </c>
      <c r="O91" s="14" t="s">
        <v>176</v>
      </c>
    </row>
    <row r="92">
      <c r="J92" s="14" t="s">
        <v>2145</v>
      </c>
      <c r="L92" s="14" t="s">
        <v>2084</v>
      </c>
    </row>
    <row r="93">
      <c r="J93" s="14" t="s">
        <v>1104</v>
      </c>
      <c r="L93" s="14" t="s">
        <v>736</v>
      </c>
    </row>
    <row r="94">
      <c r="J94" s="14" t="s">
        <v>2147</v>
      </c>
      <c r="L94" s="14" t="s">
        <v>2091</v>
      </c>
    </row>
    <row r="95">
      <c r="J95" s="14" t="s">
        <v>531</v>
      </c>
      <c r="L95" s="14" t="s">
        <v>745</v>
      </c>
    </row>
    <row r="96">
      <c r="J96" s="14" t="s">
        <v>2149</v>
      </c>
      <c r="L96" s="14" t="s">
        <v>2104</v>
      </c>
    </row>
    <row r="97">
      <c r="J97" s="14" t="s">
        <v>541</v>
      </c>
      <c r="L97" s="14" t="s">
        <v>1220</v>
      </c>
    </row>
    <row r="98">
      <c r="J98" s="14" t="s">
        <v>2160</v>
      </c>
      <c r="L98" s="14" t="s">
        <v>2161</v>
      </c>
    </row>
    <row r="99">
      <c r="J99" s="14" t="s">
        <v>484</v>
      </c>
    </row>
    <row r="100">
      <c r="J100" s="14" t="s">
        <v>486</v>
      </c>
    </row>
    <row r="101">
      <c r="J101" s="14" t="s">
        <v>176</v>
      </c>
    </row>
  </sheetData>
  <mergeCells count="2">
    <mergeCell ref="I2:K2"/>
    <mergeCell ref="L2:M2"/>
  </mergeCell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9.86"/>
    <col customWidth="1" min="2" max="2" width="10.0"/>
    <col customWidth="1" min="3" max="3" width="14.71"/>
    <col customWidth="1" min="7" max="7" width="15.0"/>
    <col customWidth="1" min="8" max="8" width="14.0"/>
    <col customWidth="1" min="9" max="9" width="10.14"/>
  </cols>
  <sheetData>
    <row r="1">
      <c r="A1" s="1" t="s">
        <v>0</v>
      </c>
      <c r="B1" s="2"/>
      <c r="C1" s="3"/>
      <c r="D1" s="3"/>
      <c r="E1" s="3"/>
      <c r="F1" s="4"/>
      <c r="G1" s="5" t="s">
        <v>1</v>
      </c>
      <c r="H1" s="6"/>
      <c r="I1" s="7"/>
      <c r="J1" s="8"/>
      <c r="K1" s="9"/>
      <c r="L1" s="10"/>
      <c r="M1" s="10"/>
      <c r="N1" s="10"/>
      <c r="O1" s="10"/>
    </row>
    <row r="2">
      <c r="A2" s="11" t="s">
        <v>2</v>
      </c>
      <c r="B2" s="2" t="s">
        <v>3</v>
      </c>
      <c r="C2" s="2" t="s">
        <v>4</v>
      </c>
      <c r="D2" s="2" t="s">
        <v>5</v>
      </c>
      <c r="E2" s="2" t="s">
        <v>6</v>
      </c>
      <c r="F2" s="12" t="s">
        <v>7</v>
      </c>
      <c r="G2" s="2" t="s">
        <v>8</v>
      </c>
      <c r="H2" s="2" t="s">
        <v>9</v>
      </c>
      <c r="I2" s="4" t="s">
        <v>10</v>
      </c>
      <c r="J2" s="2" t="s">
        <v>11</v>
      </c>
      <c r="K2" s="12" t="s">
        <v>12</v>
      </c>
      <c r="L2" s="13" t="s">
        <v>13</v>
      </c>
      <c r="M2" s="10" t="s">
        <v>14</v>
      </c>
      <c r="N2" s="10" t="s">
        <v>15</v>
      </c>
      <c r="O2" s="10" t="s">
        <v>16</v>
      </c>
    </row>
    <row r="3">
      <c r="A3" s="11" t="s">
        <v>1950</v>
      </c>
      <c r="B3" s="1">
        <v>1024.0</v>
      </c>
      <c r="C3" s="1">
        <f>1/B3</f>
        <v>0.0009765625</v>
      </c>
      <c r="D3" s="1">
        <f>F3*1000/E3</f>
        <v>1460</v>
      </c>
      <c r="E3" s="1">
        <v>500.0</v>
      </c>
      <c r="F3" s="18">
        <v>730.0</v>
      </c>
      <c r="G3" s="20">
        <f>POW((1-1/B3), D3)</f>
        <v>0.2401532817</v>
      </c>
      <c r="H3" s="21">
        <f>D3*1/B3</f>
        <v>1.42578125</v>
      </c>
      <c r="I3" s="22">
        <f>D3</f>
        <v>1460</v>
      </c>
      <c r="J3" s="1" t="str">
        <f>AVERAGE(E27:E32)</f>
        <v>#DIV/0!</v>
      </c>
      <c r="K3" s="23" t="str">
        <f>STDEV(E27:E32)</f>
        <v>#DIV/0!</v>
      </c>
      <c r="L3" s="66">
        <v>25.0</v>
      </c>
      <c r="M3" s="26">
        <f>F3*L3/60</f>
        <v>304.1666667</v>
      </c>
      <c r="N3" s="26">
        <f>M3/60</f>
        <v>5.069444444</v>
      </c>
      <c r="O3" s="26">
        <f>L3*G3</f>
        <v>6.003832042</v>
      </c>
    </row>
    <row r="5">
      <c r="B5" s="14" t="s">
        <v>19</v>
      </c>
      <c r="C5" s="27">
        <f>COUNTIF(C16:C146,"* attk: *")</f>
        <v>25</v>
      </c>
      <c r="E5" s="27">
        <f>COUNTIF(E16:E146,"* attk: *")</f>
        <v>25</v>
      </c>
      <c r="G5" s="27">
        <f>COUNTIF(G16:G146,"* attk: *")</f>
        <v>25</v>
      </c>
      <c r="I5" s="27">
        <f>COUNTIF(I16:I146,"* attk: *")</f>
        <v>25</v>
      </c>
    </row>
    <row r="6">
      <c r="B6" s="14" t="s">
        <v>20</v>
      </c>
      <c r="C6" s="14">
        <f>C5-C7</f>
        <v>19</v>
      </c>
      <c r="E6" s="14">
        <f>E5-E7</f>
        <v>19</v>
      </c>
      <c r="G6" s="14">
        <f>G5-G7</f>
        <v>22</v>
      </c>
      <c r="I6" s="14">
        <f>I5-I7</f>
        <v>17</v>
      </c>
    </row>
    <row r="7">
      <c r="B7" s="14" t="s">
        <v>21</v>
      </c>
      <c r="C7" s="27">
        <f>COUNTIF(C17:C68,"* attk: 0")</f>
        <v>6</v>
      </c>
      <c r="E7" s="27">
        <f>COUNTIF(E17:E68,"* attk: 0")</f>
        <v>6</v>
      </c>
      <c r="G7" s="27">
        <f>COUNTIF(G17:G68,"* attk: 0")</f>
        <v>3</v>
      </c>
      <c r="I7" s="27">
        <f>COUNTIF(I17:I68,"* attk: 0")</f>
        <v>8</v>
      </c>
    </row>
    <row r="8">
      <c r="C8" s="14" t="s">
        <v>1975</v>
      </c>
      <c r="D8" s="14" t="s">
        <v>38</v>
      </c>
      <c r="E8" s="14" t="s">
        <v>1976</v>
      </c>
      <c r="F8" s="14" t="s">
        <v>38</v>
      </c>
      <c r="G8" s="14" t="s">
        <v>648</v>
      </c>
      <c r="H8" s="14" t="s">
        <v>38</v>
      </c>
      <c r="I8" s="14" t="s">
        <v>1980</v>
      </c>
      <c r="J8" s="14" t="s">
        <v>38</v>
      </c>
    </row>
    <row r="9">
      <c r="C9" s="14" t="s">
        <v>24</v>
      </c>
      <c r="E9" s="14" t="s">
        <v>24</v>
      </c>
      <c r="G9" s="14" t="s">
        <v>24</v>
      </c>
      <c r="I9" s="14" t="s">
        <v>24</v>
      </c>
    </row>
    <row r="10">
      <c r="C10" s="14" t="s">
        <v>25</v>
      </c>
      <c r="E10" s="14" t="s">
        <v>25</v>
      </c>
      <c r="G10" s="14" t="s">
        <v>25</v>
      </c>
      <c r="I10" s="14" t="s">
        <v>25</v>
      </c>
    </row>
    <row r="11">
      <c r="C11" s="14" t="s">
        <v>46</v>
      </c>
      <c r="E11" s="14" t="s">
        <v>46</v>
      </c>
      <c r="G11" s="14" t="s">
        <v>46</v>
      </c>
      <c r="I11" s="14" t="s">
        <v>46</v>
      </c>
    </row>
    <row r="12">
      <c r="C12" s="14" t="s">
        <v>27</v>
      </c>
      <c r="E12" s="14" t="s">
        <v>27</v>
      </c>
      <c r="G12" s="14" t="s">
        <v>27</v>
      </c>
      <c r="I12" s="14" t="s">
        <v>27</v>
      </c>
    </row>
    <row r="13">
      <c r="C13" s="14" t="s">
        <v>1985</v>
      </c>
      <c r="E13" s="14" t="s">
        <v>1985</v>
      </c>
      <c r="G13" s="14" t="s">
        <v>1985</v>
      </c>
      <c r="I13" s="14" t="s">
        <v>1985</v>
      </c>
    </row>
    <row r="14">
      <c r="C14" s="14" t="s">
        <v>1986</v>
      </c>
      <c r="E14" s="14" t="s">
        <v>1987</v>
      </c>
      <c r="G14" s="14" t="s">
        <v>1988</v>
      </c>
      <c r="I14" s="14" t="s">
        <v>1989</v>
      </c>
    </row>
    <row r="15">
      <c r="C15" s="14" t="s">
        <v>30</v>
      </c>
      <c r="E15" s="14" t="s">
        <v>30</v>
      </c>
      <c r="G15" s="14" t="s">
        <v>30</v>
      </c>
      <c r="I15" s="14" t="s">
        <v>30</v>
      </c>
    </row>
    <row r="16">
      <c r="C16" s="14" t="s">
        <v>405</v>
      </c>
      <c r="E16" s="14" t="s">
        <v>405</v>
      </c>
      <c r="G16" s="14" t="s">
        <v>405</v>
      </c>
      <c r="I16" s="14" t="s">
        <v>405</v>
      </c>
    </row>
    <row r="17">
      <c r="C17" s="14" t="s">
        <v>1990</v>
      </c>
      <c r="E17" s="14" t="s">
        <v>1991</v>
      </c>
      <c r="G17" s="14" t="s">
        <v>1992</v>
      </c>
      <c r="I17" s="14" t="s">
        <v>1993</v>
      </c>
    </row>
    <row r="18">
      <c r="C18" s="14" t="s">
        <v>417</v>
      </c>
      <c r="E18" s="14" t="s">
        <v>1024</v>
      </c>
      <c r="G18" s="14" t="s">
        <v>1970</v>
      </c>
      <c r="I18" s="14" t="s">
        <v>1118</v>
      </c>
    </row>
    <row r="19">
      <c r="C19" s="14" t="s">
        <v>1994</v>
      </c>
      <c r="E19" s="14" t="s">
        <v>1995</v>
      </c>
      <c r="G19" s="14" t="s">
        <v>1996</v>
      </c>
      <c r="I19" s="14" t="s">
        <v>1997</v>
      </c>
    </row>
    <row r="20">
      <c r="C20" s="14" t="s">
        <v>35</v>
      </c>
      <c r="E20" s="14" t="s">
        <v>35</v>
      </c>
      <c r="G20" s="14" t="s">
        <v>1130</v>
      </c>
      <c r="I20" s="14" t="s">
        <v>35</v>
      </c>
    </row>
    <row r="21">
      <c r="C21" s="14" t="s">
        <v>977</v>
      </c>
      <c r="E21" s="14" t="s">
        <v>1999</v>
      </c>
      <c r="G21" s="14" t="s">
        <v>2000</v>
      </c>
      <c r="I21" s="14" t="s">
        <v>2001</v>
      </c>
    </row>
    <row r="22">
      <c r="C22" s="14" t="s">
        <v>40</v>
      </c>
      <c r="E22" s="14" t="s">
        <v>451</v>
      </c>
      <c r="G22" s="14" t="s">
        <v>1039</v>
      </c>
      <c r="I22" s="14" t="s">
        <v>1979</v>
      </c>
    </row>
    <row r="23">
      <c r="C23" s="14" t="s">
        <v>2003</v>
      </c>
      <c r="E23" s="14" t="s">
        <v>2004</v>
      </c>
      <c r="G23" s="14" t="s">
        <v>2005</v>
      </c>
      <c r="I23" s="14" t="s">
        <v>2006</v>
      </c>
    </row>
    <row r="24">
      <c r="C24" s="14" t="s">
        <v>42</v>
      </c>
      <c r="E24" s="14" t="s">
        <v>1050</v>
      </c>
      <c r="G24" s="14" t="s">
        <v>1050</v>
      </c>
      <c r="I24" s="14" t="s">
        <v>700</v>
      </c>
    </row>
    <row r="25">
      <c r="C25" s="14" t="s">
        <v>2008</v>
      </c>
      <c r="E25" s="14" t="s">
        <v>2009</v>
      </c>
      <c r="G25" s="14" t="s">
        <v>2010</v>
      </c>
      <c r="I25" s="14" t="s">
        <v>2012</v>
      </c>
    </row>
    <row r="26">
      <c r="C26" s="14" t="s">
        <v>1057</v>
      </c>
      <c r="E26" s="14" t="s">
        <v>44</v>
      </c>
      <c r="G26" s="14" t="s">
        <v>101</v>
      </c>
      <c r="I26" s="14" t="s">
        <v>101</v>
      </c>
    </row>
    <row r="27">
      <c r="C27" s="14" t="s">
        <v>1059</v>
      </c>
      <c r="E27" s="14" t="s">
        <v>2014</v>
      </c>
      <c r="G27" s="14" t="s">
        <v>2015</v>
      </c>
      <c r="I27" s="14" t="s">
        <v>2016</v>
      </c>
    </row>
    <row r="28">
      <c r="C28" s="14" t="s">
        <v>492</v>
      </c>
      <c r="E28" s="14" t="s">
        <v>2017</v>
      </c>
      <c r="G28" s="14" t="s">
        <v>492</v>
      </c>
      <c r="I28" s="14" t="s">
        <v>47</v>
      </c>
    </row>
    <row r="29">
      <c r="C29" s="14" t="s">
        <v>2018</v>
      </c>
      <c r="E29" s="14" t="s">
        <v>2019</v>
      </c>
      <c r="G29" s="14" t="s">
        <v>2021</v>
      </c>
      <c r="I29" s="14" t="s">
        <v>2022</v>
      </c>
    </row>
    <row r="30">
      <c r="C30" s="14" t="s">
        <v>49</v>
      </c>
      <c r="E30" s="14" t="s">
        <v>502</v>
      </c>
      <c r="G30" s="14" t="s">
        <v>1184</v>
      </c>
      <c r="I30" s="14" t="s">
        <v>49</v>
      </c>
    </row>
    <row r="31">
      <c r="C31" s="14" t="s">
        <v>2024</v>
      </c>
      <c r="E31" s="14" t="s">
        <v>2026</v>
      </c>
      <c r="G31" s="14" t="s">
        <v>2027</v>
      </c>
      <c r="I31" s="14" t="s">
        <v>2028</v>
      </c>
    </row>
    <row r="32">
      <c r="C32" s="14" t="s">
        <v>736</v>
      </c>
      <c r="E32" s="14" t="s">
        <v>51</v>
      </c>
      <c r="G32" s="14" t="s">
        <v>51</v>
      </c>
      <c r="I32" s="14" t="s">
        <v>736</v>
      </c>
    </row>
    <row r="33">
      <c r="C33" s="14" t="s">
        <v>2030</v>
      </c>
      <c r="E33" s="14" t="s">
        <v>2031</v>
      </c>
      <c r="G33" s="14" t="s">
        <v>2032</v>
      </c>
      <c r="I33" s="14" t="s">
        <v>2033</v>
      </c>
    </row>
    <row r="34">
      <c r="C34" s="14" t="s">
        <v>54</v>
      </c>
      <c r="E34" s="14" t="s">
        <v>54</v>
      </c>
      <c r="G34" s="14" t="s">
        <v>2035</v>
      </c>
      <c r="I34" s="14" t="s">
        <v>745</v>
      </c>
    </row>
    <row r="35">
      <c r="C35" s="14" t="s">
        <v>2036</v>
      </c>
      <c r="E35" s="14" t="s">
        <v>2037</v>
      </c>
      <c r="G35" s="14" t="s">
        <v>2038</v>
      </c>
      <c r="I35" s="14" t="s">
        <v>2039</v>
      </c>
    </row>
    <row r="36">
      <c r="C36" s="14" t="s">
        <v>1104</v>
      </c>
      <c r="E36" s="14" t="s">
        <v>754</v>
      </c>
      <c r="G36" s="14" t="s">
        <v>1104</v>
      </c>
      <c r="I36" s="14" t="s">
        <v>754</v>
      </c>
    </row>
    <row r="37">
      <c r="C37" s="14" t="s">
        <v>2042</v>
      </c>
      <c r="E37" s="14" t="s">
        <v>2043</v>
      </c>
      <c r="G37" s="14" t="s">
        <v>2044</v>
      </c>
      <c r="I37" s="14" t="s">
        <v>2045</v>
      </c>
    </row>
    <row r="38">
      <c r="C38" s="14" t="s">
        <v>764</v>
      </c>
      <c r="E38" s="14" t="s">
        <v>531</v>
      </c>
      <c r="G38" s="14" t="s">
        <v>764</v>
      </c>
      <c r="I38" s="14" t="s">
        <v>531</v>
      </c>
    </row>
    <row r="39">
      <c r="C39" s="14" t="s">
        <v>2047</v>
      </c>
      <c r="E39" s="14" t="s">
        <v>2048</v>
      </c>
      <c r="G39" s="14" t="s">
        <v>2049</v>
      </c>
      <c r="I39" s="14" t="s">
        <v>2050</v>
      </c>
    </row>
    <row r="40">
      <c r="C40" s="14" t="s">
        <v>539</v>
      </c>
      <c r="E40" s="14" t="s">
        <v>1047</v>
      </c>
      <c r="G40" s="14" t="s">
        <v>539</v>
      </c>
      <c r="I40" s="14" t="s">
        <v>62</v>
      </c>
    </row>
    <row r="41">
      <c r="C41" s="14" t="s">
        <v>2052</v>
      </c>
      <c r="E41" s="14" t="s">
        <v>2053</v>
      </c>
      <c r="G41" s="14" t="s">
        <v>2054</v>
      </c>
      <c r="I41" s="14" t="s">
        <v>2055</v>
      </c>
    </row>
    <row r="42">
      <c r="C42" s="14" t="s">
        <v>1141</v>
      </c>
      <c r="E42" s="14" t="s">
        <v>2056</v>
      </c>
      <c r="G42" s="14" t="s">
        <v>548</v>
      </c>
      <c r="I42" s="14" t="s">
        <v>1141</v>
      </c>
    </row>
    <row r="43">
      <c r="C43" s="14" t="s">
        <v>2058</v>
      </c>
      <c r="E43" s="14" t="s">
        <v>2059</v>
      </c>
      <c r="G43" s="14" t="s">
        <v>2060</v>
      </c>
      <c r="I43" s="14" t="s">
        <v>2061</v>
      </c>
    </row>
    <row r="44">
      <c r="C44" s="14" t="s">
        <v>795</v>
      </c>
      <c r="E44" s="14" t="s">
        <v>795</v>
      </c>
      <c r="G44" s="14" t="s">
        <v>557</v>
      </c>
      <c r="I44" s="14" t="s">
        <v>66</v>
      </c>
    </row>
    <row r="45">
      <c r="C45" s="14" t="s">
        <v>2063</v>
      </c>
      <c r="E45" s="14" t="s">
        <v>2064</v>
      </c>
      <c r="G45" s="14" t="s">
        <v>2065</v>
      </c>
      <c r="I45" s="14" t="s">
        <v>2066</v>
      </c>
    </row>
    <row r="46">
      <c r="C46" s="14" t="s">
        <v>2067</v>
      </c>
      <c r="E46" s="14" t="s">
        <v>565</v>
      </c>
      <c r="G46" s="14" t="s">
        <v>565</v>
      </c>
      <c r="I46" s="14" t="s">
        <v>1171</v>
      </c>
    </row>
    <row r="47">
      <c r="C47" s="14" t="s">
        <v>2069</v>
      </c>
      <c r="E47" s="14" t="s">
        <v>2071</v>
      </c>
      <c r="G47" s="14" t="s">
        <v>2072</v>
      </c>
      <c r="I47" s="14" t="s">
        <v>2073</v>
      </c>
    </row>
    <row r="48">
      <c r="C48" s="14" t="s">
        <v>72</v>
      </c>
      <c r="E48" s="14" t="s">
        <v>174</v>
      </c>
      <c r="G48" s="14" t="s">
        <v>72</v>
      </c>
      <c r="I48" s="14" t="s">
        <v>1190</v>
      </c>
    </row>
    <row r="49">
      <c r="C49" s="14" t="s">
        <v>2075</v>
      </c>
      <c r="E49" s="14" t="s">
        <v>2076</v>
      </c>
      <c r="G49" s="14" t="s">
        <v>2077</v>
      </c>
      <c r="I49" s="14" t="s">
        <v>2078</v>
      </c>
    </row>
    <row r="50">
      <c r="C50" s="14" t="s">
        <v>579</v>
      </c>
      <c r="E50" s="14" t="s">
        <v>579</v>
      </c>
      <c r="G50" s="14" t="s">
        <v>583</v>
      </c>
      <c r="I50" s="14" t="s">
        <v>74</v>
      </c>
    </row>
    <row r="51">
      <c r="C51" s="14" t="s">
        <v>2080</v>
      </c>
      <c r="E51" s="14" t="s">
        <v>2081</v>
      </c>
      <c r="G51" s="14" t="s">
        <v>2082</v>
      </c>
      <c r="I51" s="14" t="s">
        <v>2083</v>
      </c>
    </row>
    <row r="52">
      <c r="C52" s="14" t="s">
        <v>181</v>
      </c>
      <c r="E52" s="14" t="s">
        <v>78</v>
      </c>
      <c r="G52" s="14" t="s">
        <v>78</v>
      </c>
      <c r="I52" s="14" t="s">
        <v>825</v>
      </c>
    </row>
    <row r="53">
      <c r="C53" s="14" t="s">
        <v>2085</v>
      </c>
      <c r="E53" s="14" t="s">
        <v>2086</v>
      </c>
      <c r="G53" s="14" t="s">
        <v>2088</v>
      </c>
      <c r="I53" s="14" t="s">
        <v>2089</v>
      </c>
    </row>
    <row r="54">
      <c r="C54" s="14" t="s">
        <v>80</v>
      </c>
      <c r="E54" s="14" t="s">
        <v>595</v>
      </c>
      <c r="G54" s="14" t="s">
        <v>1233</v>
      </c>
      <c r="I54" s="14" t="s">
        <v>1233</v>
      </c>
    </row>
    <row r="55">
      <c r="C55" s="14" t="s">
        <v>2090</v>
      </c>
      <c r="E55" s="14" t="s">
        <v>2092</v>
      </c>
      <c r="G55" s="14" t="s">
        <v>2093</v>
      </c>
      <c r="I55" s="14" t="s">
        <v>2094</v>
      </c>
    </row>
    <row r="56">
      <c r="C56" s="14" t="s">
        <v>82</v>
      </c>
      <c r="E56" s="14" t="s">
        <v>82</v>
      </c>
      <c r="G56" s="14" t="s">
        <v>1245</v>
      </c>
      <c r="I56" s="14" t="s">
        <v>82</v>
      </c>
    </row>
    <row r="57">
      <c r="C57" s="14" t="s">
        <v>1336</v>
      </c>
      <c r="E57" s="14" t="s">
        <v>2095</v>
      </c>
      <c r="G57" s="14" t="s">
        <v>2096</v>
      </c>
      <c r="I57" s="14" t="s">
        <v>2097</v>
      </c>
    </row>
    <row r="58">
      <c r="C58" s="14" t="s">
        <v>86</v>
      </c>
      <c r="E58" s="14" t="s">
        <v>848</v>
      </c>
      <c r="G58" s="14" t="s">
        <v>86</v>
      </c>
      <c r="I58" s="14" t="s">
        <v>2098</v>
      </c>
    </row>
    <row r="59">
      <c r="C59" s="14" t="s">
        <v>2099</v>
      </c>
      <c r="E59" s="14" t="s">
        <v>2101</v>
      </c>
      <c r="G59" s="14" t="s">
        <v>2102</v>
      </c>
      <c r="I59" s="14" t="s">
        <v>2103</v>
      </c>
    </row>
    <row r="60">
      <c r="C60" s="14" t="s">
        <v>1271</v>
      </c>
      <c r="E60" s="14" t="s">
        <v>88</v>
      </c>
      <c r="G60" s="14" t="s">
        <v>1271</v>
      </c>
      <c r="I60" s="14" t="s">
        <v>1271</v>
      </c>
    </row>
    <row r="61">
      <c r="C61" s="14" t="s">
        <v>2105</v>
      </c>
      <c r="E61" s="14" t="s">
        <v>2107</v>
      </c>
      <c r="G61" s="14" t="s">
        <v>2108</v>
      </c>
      <c r="I61" s="14" t="s">
        <v>2109</v>
      </c>
    </row>
    <row r="62">
      <c r="C62" s="14" t="s">
        <v>2110</v>
      </c>
      <c r="E62" s="14" t="s">
        <v>92</v>
      </c>
      <c r="G62" s="14" t="s">
        <v>625</v>
      </c>
      <c r="I62" s="14" t="s">
        <v>867</v>
      </c>
    </row>
    <row r="63">
      <c r="C63" s="14" t="s">
        <v>2111</v>
      </c>
      <c r="E63" s="14" t="s">
        <v>2113</v>
      </c>
      <c r="G63" s="14" t="s">
        <v>2114</v>
      </c>
      <c r="I63" s="14" t="s">
        <v>2115</v>
      </c>
    </row>
    <row r="64">
      <c r="C64" s="14" t="s">
        <v>94</v>
      </c>
      <c r="E64" s="14" t="s">
        <v>1297</v>
      </c>
      <c r="G64" s="14" t="s">
        <v>634</v>
      </c>
      <c r="I64" s="14" t="s">
        <v>634</v>
      </c>
    </row>
    <row r="65">
      <c r="C65" s="14" t="s">
        <v>2118</v>
      </c>
      <c r="E65" s="14" t="s">
        <v>2119</v>
      </c>
      <c r="G65" s="14" t="s">
        <v>2120</v>
      </c>
      <c r="I65" s="14" t="s">
        <v>2121</v>
      </c>
    </row>
    <row r="66">
      <c r="C66" s="14" t="s">
        <v>641</v>
      </c>
      <c r="E66" s="14" t="s">
        <v>641</v>
      </c>
      <c r="G66" s="14" t="s">
        <v>1314</v>
      </c>
      <c r="I66" s="14" t="s">
        <v>97</v>
      </c>
    </row>
    <row r="67">
      <c r="C67" s="14" t="s">
        <v>2125</v>
      </c>
      <c r="E67" s="14" t="s">
        <v>2126</v>
      </c>
      <c r="G67" s="14" t="s">
        <v>2127</v>
      </c>
      <c r="I67" s="14" t="s">
        <v>2128</v>
      </c>
    </row>
    <row r="68">
      <c r="E68" s="14" t="s">
        <v>484</v>
      </c>
      <c r="G68" s="14" t="s">
        <v>484</v>
      </c>
      <c r="I68" s="14" t="s">
        <v>484</v>
      </c>
    </row>
    <row r="69">
      <c r="E69" s="14" t="s">
        <v>486</v>
      </c>
      <c r="G69" s="14" t="s">
        <v>486</v>
      </c>
      <c r="I69" s="14" t="s">
        <v>486</v>
      </c>
    </row>
    <row r="70">
      <c r="E70" s="14" t="s">
        <v>176</v>
      </c>
      <c r="G70" s="14" t="s">
        <v>176</v>
      </c>
      <c r="I70" s="14" t="s">
        <v>176</v>
      </c>
    </row>
  </sheetData>
  <mergeCells count="2">
    <mergeCell ref="G1:I1"/>
    <mergeCell ref="J1:K1"/>
  </mergeCell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2.14"/>
    <col customWidth="1" min="2" max="2" width="3.29"/>
    <col customWidth="1" min="7" max="7" width="10.14"/>
    <col customWidth="1" min="8" max="8" width="12.86"/>
    <col customWidth="1" min="16" max="16" width="15.43"/>
  </cols>
  <sheetData>
    <row r="1">
      <c r="A1" s="14" t="s">
        <v>184</v>
      </c>
      <c r="B1" s="28"/>
      <c r="C1" s="28"/>
      <c r="D1" s="29"/>
      <c r="E1" s="29"/>
      <c r="F1" s="29"/>
      <c r="G1" s="29"/>
      <c r="H1" s="28"/>
      <c r="I1" s="28"/>
      <c r="J1" s="28"/>
      <c r="K1" s="28"/>
      <c r="L1" s="28"/>
    </row>
    <row r="2">
      <c r="A2" s="28" t="s">
        <v>0</v>
      </c>
      <c r="B2" s="28"/>
      <c r="C2" s="28"/>
      <c r="D2" s="29"/>
      <c r="E2" s="29"/>
      <c r="F2" s="29"/>
      <c r="G2" s="29"/>
      <c r="H2" s="30" t="s">
        <v>1</v>
      </c>
      <c r="I2" s="6"/>
      <c r="J2" s="7"/>
      <c r="K2" s="31"/>
      <c r="L2" s="7"/>
    </row>
    <row r="3">
      <c r="A3" s="14" t="s">
        <v>2</v>
      </c>
      <c r="B3" s="28"/>
      <c r="C3" s="32" t="s">
        <v>3</v>
      </c>
      <c r="D3" s="33" t="s">
        <v>4</v>
      </c>
      <c r="E3" s="33" t="s">
        <v>5</v>
      </c>
      <c r="F3" s="33" t="s">
        <v>6</v>
      </c>
      <c r="G3" s="34" t="s">
        <v>7</v>
      </c>
      <c r="H3" s="30" t="s">
        <v>8</v>
      </c>
      <c r="I3" s="31" t="s">
        <v>9</v>
      </c>
      <c r="J3" s="35" t="s">
        <v>10</v>
      </c>
      <c r="K3" s="33" t="s">
        <v>11</v>
      </c>
      <c r="L3" s="36" t="s">
        <v>12</v>
      </c>
      <c r="M3" s="37" t="s">
        <v>13</v>
      </c>
      <c r="N3" s="14" t="s">
        <v>14</v>
      </c>
      <c r="O3" s="14" t="s">
        <v>15</v>
      </c>
      <c r="P3" s="14" t="s">
        <v>16</v>
      </c>
      <c r="Q3" s="14" t="s">
        <v>228</v>
      </c>
    </row>
    <row r="4">
      <c r="A4" s="14" t="s">
        <v>1750</v>
      </c>
      <c r="B4" s="28"/>
      <c r="C4" s="101">
        <v>1024.0</v>
      </c>
      <c r="D4" s="103">
        <f>1/C4</f>
        <v>0.0009765625</v>
      </c>
      <c r="E4" s="39">
        <f>G4*1000/F4</f>
        <v>2358</v>
      </c>
      <c r="F4" s="103">
        <v>500.0</v>
      </c>
      <c r="G4" s="104">
        <v>1179.0</v>
      </c>
      <c r="H4" s="77">
        <f>POW((1-1/C4), E4)</f>
        <v>0.09987264151</v>
      </c>
      <c r="I4" s="43">
        <f>E4*1/C4</f>
        <v>2.302734375</v>
      </c>
      <c r="J4" s="78">
        <f>E4</f>
        <v>2358</v>
      </c>
      <c r="K4" s="43">
        <f>1-(sum(D8:D19)/sum(C8:C19))</f>
        <v>-1.833333333</v>
      </c>
      <c r="L4" s="44"/>
      <c r="M4" s="105">
        <v>20.0</v>
      </c>
      <c r="N4" s="26">
        <f t="shared" ref="N4:N14" si="1">$G$4*M4/60</f>
        <v>393</v>
      </c>
      <c r="O4" s="26">
        <f t="shared" ref="O4:O14" si="2">N4/60</f>
        <v>6.55</v>
      </c>
      <c r="P4" s="26">
        <f>M4*H4</f>
        <v>1.99745283</v>
      </c>
      <c r="Q4" s="14" t="s">
        <v>289</v>
      </c>
    </row>
    <row r="5">
      <c r="M5" s="47">
        <v>1.0</v>
      </c>
      <c r="N5" s="25">
        <f t="shared" si="1"/>
        <v>19.65</v>
      </c>
      <c r="O5" s="48">
        <f t="shared" si="2"/>
        <v>0.3275</v>
      </c>
      <c r="P5" s="48">
        <f t="shared" ref="P5:P14" si="3">M5*$H$4</f>
        <v>0.09987264151</v>
      </c>
    </row>
    <row r="6">
      <c r="M6" s="45">
        <v>2.0</v>
      </c>
      <c r="N6" s="26">
        <f t="shared" si="1"/>
        <v>39.3</v>
      </c>
      <c r="O6" s="46">
        <f t="shared" si="2"/>
        <v>0.655</v>
      </c>
      <c r="P6" s="46">
        <f t="shared" si="3"/>
        <v>0.199745283</v>
      </c>
    </row>
    <row r="7">
      <c r="A7" s="14" t="s">
        <v>310</v>
      </c>
      <c r="B7" s="14" t="s">
        <v>311</v>
      </c>
      <c r="C7" s="14" t="s">
        <v>313</v>
      </c>
      <c r="D7" s="14" t="s">
        <v>314</v>
      </c>
      <c r="E7" s="14" t="s">
        <v>315</v>
      </c>
      <c r="F7" s="14" t="s">
        <v>317</v>
      </c>
      <c r="G7" s="14" t="s">
        <v>319</v>
      </c>
      <c r="M7" s="45">
        <v>3.0</v>
      </c>
      <c r="N7" s="26">
        <f t="shared" si="1"/>
        <v>58.95</v>
      </c>
      <c r="O7" s="46">
        <f t="shared" si="2"/>
        <v>0.9825</v>
      </c>
      <c r="P7" s="46">
        <f t="shared" si="3"/>
        <v>0.2996179245</v>
      </c>
    </row>
    <row r="8">
      <c r="A8" s="79" t="s">
        <v>2240</v>
      </c>
      <c r="B8" s="80" t="s">
        <v>23</v>
      </c>
      <c r="C8" s="81">
        <f t="shared" ref="C8:C87" si="4">ifs(D8=0, 0, D8&gt;0, 1)</f>
        <v>1</v>
      </c>
      <c r="D8" s="80">
        <v>2.0</v>
      </c>
      <c r="E8" s="81"/>
      <c r="F8" s="81"/>
      <c r="G8" s="82"/>
      <c r="H8" s="51"/>
      <c r="I8" s="52" t="s">
        <v>338</v>
      </c>
      <c r="J8" s="52" t="s">
        <v>344</v>
      </c>
      <c r="M8" s="45">
        <v>4.0</v>
      </c>
      <c r="N8" s="26">
        <f t="shared" si="1"/>
        <v>78.6</v>
      </c>
      <c r="O8" s="46">
        <f t="shared" si="2"/>
        <v>1.31</v>
      </c>
      <c r="P8" s="46">
        <f t="shared" si="3"/>
        <v>0.399490566</v>
      </c>
    </row>
    <row r="9">
      <c r="A9" s="83" t="s">
        <v>2240</v>
      </c>
      <c r="B9" s="14" t="s">
        <v>23</v>
      </c>
      <c r="C9" s="27">
        <f t="shared" si="4"/>
        <v>1</v>
      </c>
      <c r="D9" s="14">
        <v>4.0</v>
      </c>
      <c r="G9" s="84"/>
      <c r="H9" s="53" t="s">
        <v>1890</v>
      </c>
      <c r="I9" s="54">
        <f>COUNT(C8:C27)</f>
        <v>20</v>
      </c>
      <c r="J9" s="54">
        <f>sum(C8:C27)</f>
        <v>19</v>
      </c>
      <c r="M9" s="45">
        <v>5.0</v>
      </c>
      <c r="N9" s="26">
        <f t="shared" si="1"/>
        <v>98.25</v>
      </c>
      <c r="O9" s="46">
        <f t="shared" si="2"/>
        <v>1.6375</v>
      </c>
      <c r="P9" s="46">
        <f t="shared" si="3"/>
        <v>0.4993632076</v>
      </c>
    </row>
    <row r="10">
      <c r="A10" s="83" t="s">
        <v>2240</v>
      </c>
      <c r="B10" s="14" t="s">
        <v>23</v>
      </c>
      <c r="C10" s="27">
        <f t="shared" si="4"/>
        <v>1</v>
      </c>
      <c r="D10" s="14">
        <v>3.0</v>
      </c>
      <c r="G10" s="84"/>
      <c r="H10" s="53" t="s">
        <v>1890</v>
      </c>
      <c r="I10" s="54">
        <f>COUNT(C28:C47)</f>
        <v>20</v>
      </c>
      <c r="J10" s="54">
        <f>sum(C28:C47)</f>
        <v>19</v>
      </c>
      <c r="M10" s="45">
        <v>6.0</v>
      </c>
      <c r="N10" s="26">
        <f t="shared" si="1"/>
        <v>117.9</v>
      </c>
      <c r="O10" s="46">
        <f t="shared" si="2"/>
        <v>1.965</v>
      </c>
      <c r="P10" s="46">
        <f t="shared" si="3"/>
        <v>0.5992358491</v>
      </c>
    </row>
    <row r="11">
      <c r="A11" s="83" t="s">
        <v>2240</v>
      </c>
      <c r="B11" s="14" t="s">
        <v>23</v>
      </c>
      <c r="C11" s="27">
        <f t="shared" si="4"/>
        <v>1</v>
      </c>
      <c r="D11" s="14">
        <v>3.0</v>
      </c>
      <c r="G11" s="87"/>
      <c r="H11" s="53" t="s">
        <v>1890</v>
      </c>
      <c r="I11" s="54">
        <f>COUNT(C48:C67)</f>
        <v>20</v>
      </c>
      <c r="J11" s="54">
        <f>sum(C48:C67)</f>
        <v>18</v>
      </c>
      <c r="M11" s="45">
        <v>7.0</v>
      </c>
      <c r="N11" s="26">
        <f t="shared" si="1"/>
        <v>137.55</v>
      </c>
      <c r="O11" s="46">
        <f t="shared" si="2"/>
        <v>2.2925</v>
      </c>
      <c r="P11" s="46">
        <f t="shared" si="3"/>
        <v>0.6991084906</v>
      </c>
    </row>
    <row r="12">
      <c r="A12" s="83" t="s">
        <v>2240</v>
      </c>
      <c r="B12" s="14" t="s">
        <v>23</v>
      </c>
      <c r="C12" s="27">
        <f t="shared" si="4"/>
        <v>1</v>
      </c>
      <c r="D12" s="14">
        <v>3.0</v>
      </c>
      <c r="G12" s="87"/>
      <c r="H12" s="53" t="s">
        <v>1890</v>
      </c>
      <c r="I12" s="54">
        <f>COUNT(C68:C87)</f>
        <v>20</v>
      </c>
      <c r="J12" s="54">
        <f>sum(C68:C87)</f>
        <v>18</v>
      </c>
      <c r="M12" s="45">
        <v>8.0</v>
      </c>
      <c r="N12" s="26">
        <f t="shared" si="1"/>
        <v>157.2</v>
      </c>
      <c r="O12" s="46">
        <f t="shared" si="2"/>
        <v>2.62</v>
      </c>
      <c r="P12" s="46">
        <f t="shared" si="3"/>
        <v>0.7989811321</v>
      </c>
    </row>
    <row r="13">
      <c r="A13" s="83" t="s">
        <v>2240</v>
      </c>
      <c r="B13" s="14" t="s">
        <v>23</v>
      </c>
      <c r="C13" s="27">
        <f t="shared" si="4"/>
        <v>1</v>
      </c>
      <c r="D13" s="14">
        <v>1.0</v>
      </c>
      <c r="G13" s="87"/>
      <c r="M13" s="45">
        <v>9.0</v>
      </c>
      <c r="N13" s="26">
        <f t="shared" si="1"/>
        <v>176.85</v>
      </c>
      <c r="O13" s="46">
        <f t="shared" si="2"/>
        <v>2.9475</v>
      </c>
      <c r="P13" s="46">
        <f t="shared" si="3"/>
        <v>0.8988537736</v>
      </c>
    </row>
    <row r="14">
      <c r="A14" s="83" t="s">
        <v>2240</v>
      </c>
      <c r="B14" s="14" t="s">
        <v>23</v>
      </c>
      <c r="C14" s="27">
        <f t="shared" si="4"/>
        <v>1</v>
      </c>
      <c r="D14" s="14">
        <v>4.0</v>
      </c>
      <c r="G14" s="84"/>
      <c r="M14" s="45">
        <v>10.0</v>
      </c>
      <c r="N14" s="26">
        <f t="shared" si="1"/>
        <v>196.5</v>
      </c>
      <c r="O14" s="46">
        <f t="shared" si="2"/>
        <v>3.275</v>
      </c>
      <c r="P14" s="46">
        <f t="shared" si="3"/>
        <v>0.9987264151</v>
      </c>
    </row>
    <row r="15">
      <c r="A15" s="83" t="s">
        <v>2240</v>
      </c>
      <c r="B15" s="14" t="s">
        <v>23</v>
      </c>
      <c r="C15" s="27">
        <f t="shared" si="4"/>
        <v>1</v>
      </c>
      <c r="D15" s="14">
        <v>4.0</v>
      </c>
      <c r="G15" s="84"/>
    </row>
    <row r="16">
      <c r="A16" s="83" t="s">
        <v>2240</v>
      </c>
      <c r="B16" s="14" t="s">
        <v>23</v>
      </c>
      <c r="C16" s="27">
        <f t="shared" si="4"/>
        <v>1</v>
      </c>
      <c r="D16" s="14">
        <v>2.0</v>
      </c>
      <c r="G16" s="84"/>
    </row>
    <row r="17">
      <c r="A17" s="83" t="s">
        <v>2240</v>
      </c>
      <c r="B17" s="14" t="s">
        <v>23</v>
      </c>
      <c r="C17" s="27">
        <f t="shared" si="4"/>
        <v>1</v>
      </c>
      <c r="D17" s="14">
        <v>2.0</v>
      </c>
      <c r="G17" s="84"/>
    </row>
    <row r="18">
      <c r="A18" s="83" t="s">
        <v>2240</v>
      </c>
      <c r="B18" s="14" t="s">
        <v>23</v>
      </c>
      <c r="C18" s="27">
        <f t="shared" si="4"/>
        <v>1</v>
      </c>
      <c r="D18" s="14">
        <v>2.0</v>
      </c>
      <c r="G18" s="84"/>
      <c r="H18" s="14" t="s">
        <v>457</v>
      </c>
    </row>
    <row r="19">
      <c r="A19" s="83" t="s">
        <v>2240</v>
      </c>
      <c r="B19" s="14" t="s">
        <v>23</v>
      </c>
      <c r="C19" s="27">
        <f t="shared" si="4"/>
        <v>1</v>
      </c>
      <c r="D19" s="14">
        <v>4.0</v>
      </c>
      <c r="G19" s="84"/>
      <c r="H19" s="14" t="s">
        <v>471</v>
      </c>
      <c r="I19" s="14" t="s">
        <v>474</v>
      </c>
      <c r="J19" s="14" t="s">
        <v>477</v>
      </c>
    </row>
    <row r="20">
      <c r="A20" s="83" t="s">
        <v>2240</v>
      </c>
      <c r="B20" s="14" t="s">
        <v>23</v>
      </c>
      <c r="C20" s="27">
        <f t="shared" si="4"/>
        <v>1</v>
      </c>
      <c r="D20" s="14">
        <v>2.0</v>
      </c>
      <c r="G20" s="84"/>
      <c r="H20" s="14">
        <v>0.0</v>
      </c>
      <c r="I20" s="27">
        <f t="shared" ref="I20:I29" si="5">_xlfn.BINOM.DIST(H20,$E$4,$D$4,FALSE)</f>
        <v>0.09987264151</v>
      </c>
      <c r="J20" s="27">
        <f t="shared" ref="J20:J29" si="6">COUNTIF($D$8:$D$87,H20)/COUNT($D$8:$D$87)</f>
        <v>0.075</v>
      </c>
    </row>
    <row r="21">
      <c r="A21" s="83" t="s">
        <v>2240</v>
      </c>
      <c r="B21" s="14" t="s">
        <v>23</v>
      </c>
      <c r="C21" s="27">
        <f t="shared" si="4"/>
        <v>1</v>
      </c>
      <c r="D21" s="14">
        <v>2.0</v>
      </c>
      <c r="G21" s="84"/>
      <c r="H21" s="14">
        <v>1.0</v>
      </c>
      <c r="I21" s="27">
        <f t="shared" si="5"/>
        <v>0.2302049743</v>
      </c>
      <c r="J21" s="27">
        <f t="shared" si="6"/>
        <v>0.2875</v>
      </c>
    </row>
    <row r="22">
      <c r="A22" s="83" t="s">
        <v>2240</v>
      </c>
      <c r="B22" s="14" t="s">
        <v>23</v>
      </c>
      <c r="C22" s="27">
        <f t="shared" si="4"/>
        <v>1</v>
      </c>
      <c r="D22" s="14">
        <v>1.0</v>
      </c>
      <c r="G22" s="87"/>
      <c r="H22" s="14">
        <v>2.0</v>
      </c>
      <c r="I22" s="27">
        <f t="shared" si="5"/>
        <v>0.2651970305</v>
      </c>
      <c r="J22" s="27">
        <f t="shared" si="6"/>
        <v>0.2375</v>
      </c>
    </row>
    <row r="23">
      <c r="A23" s="83" t="s">
        <v>2240</v>
      </c>
      <c r="B23" s="14" t="s">
        <v>23</v>
      </c>
      <c r="C23" s="85">
        <f t="shared" si="4"/>
        <v>0</v>
      </c>
      <c r="D23" s="86">
        <v>0.0</v>
      </c>
      <c r="G23" s="84"/>
      <c r="H23" s="14">
        <v>3.0</v>
      </c>
      <c r="I23" s="27">
        <f t="shared" si="5"/>
        <v>0.2035855992</v>
      </c>
      <c r="J23" s="27">
        <f t="shared" si="6"/>
        <v>0.2375</v>
      </c>
    </row>
    <row r="24">
      <c r="A24" s="83" t="s">
        <v>2240</v>
      </c>
      <c r="B24" s="14" t="s">
        <v>23</v>
      </c>
      <c r="C24" s="27">
        <f t="shared" si="4"/>
        <v>1</v>
      </c>
      <c r="D24" s="14">
        <v>3.0</v>
      </c>
      <c r="G24" s="84"/>
      <c r="H24" s="14">
        <v>4.0</v>
      </c>
      <c r="I24" s="27">
        <f t="shared" si="5"/>
        <v>0.1171661989</v>
      </c>
      <c r="J24" s="27">
        <f t="shared" si="6"/>
        <v>0.1125</v>
      </c>
    </row>
    <row r="25">
      <c r="A25" s="83" t="s">
        <v>2240</v>
      </c>
      <c r="B25" s="14" t="s">
        <v>23</v>
      </c>
      <c r="C25" s="27">
        <f t="shared" si="4"/>
        <v>1</v>
      </c>
      <c r="D25" s="14">
        <v>4.0</v>
      </c>
      <c r="G25" s="84"/>
      <c r="H25" s="14">
        <v>5.0</v>
      </c>
      <c r="I25" s="27">
        <f t="shared" si="5"/>
        <v>0.05392164854</v>
      </c>
      <c r="J25" s="27">
        <f t="shared" si="6"/>
        <v>0.05</v>
      </c>
    </row>
    <row r="26">
      <c r="A26" s="83" t="s">
        <v>2240</v>
      </c>
      <c r="B26" s="14" t="s">
        <v>23</v>
      </c>
      <c r="C26" s="27">
        <f t="shared" si="4"/>
        <v>1</v>
      </c>
      <c r="D26" s="14">
        <v>1.0</v>
      </c>
      <c r="G26" s="84"/>
      <c r="H26" s="14">
        <v>6.0</v>
      </c>
      <c r="I26" s="27">
        <f t="shared" si="5"/>
        <v>0.02067084376</v>
      </c>
      <c r="J26" s="27">
        <f t="shared" si="6"/>
        <v>0</v>
      </c>
    </row>
    <row r="27">
      <c r="A27" s="83" t="s">
        <v>2240</v>
      </c>
      <c r="B27" s="89" t="s">
        <v>23</v>
      </c>
      <c r="C27" s="8">
        <f t="shared" si="4"/>
        <v>1</v>
      </c>
      <c r="D27" s="89">
        <v>5.0</v>
      </c>
      <c r="E27" s="8"/>
      <c r="F27" s="8"/>
      <c r="G27" s="97"/>
      <c r="H27" s="14">
        <v>7.0</v>
      </c>
      <c r="I27" s="27">
        <f t="shared" si="5"/>
        <v>0.006789250737</v>
      </c>
      <c r="J27" s="27">
        <f t="shared" si="6"/>
        <v>0</v>
      </c>
    </row>
    <row r="28">
      <c r="A28" s="79" t="s">
        <v>2240</v>
      </c>
      <c r="B28" s="80" t="s">
        <v>38</v>
      </c>
      <c r="C28" s="81">
        <f t="shared" si="4"/>
        <v>1</v>
      </c>
      <c r="D28" s="80">
        <v>2.0</v>
      </c>
      <c r="E28" s="81"/>
      <c r="F28" s="81"/>
      <c r="G28" s="82"/>
      <c r="H28" s="14">
        <v>8.0</v>
      </c>
      <c r="I28" s="27">
        <f t="shared" si="5"/>
        <v>0.001950333392</v>
      </c>
      <c r="J28" s="27">
        <f t="shared" si="6"/>
        <v>0</v>
      </c>
    </row>
    <row r="29">
      <c r="A29" s="83" t="s">
        <v>2240</v>
      </c>
      <c r="B29" s="14" t="s">
        <v>38</v>
      </c>
      <c r="C29" s="27">
        <f t="shared" si="4"/>
        <v>1</v>
      </c>
      <c r="D29" s="14">
        <v>1.0</v>
      </c>
      <c r="G29" s="84"/>
      <c r="H29" s="14">
        <v>9.0</v>
      </c>
      <c r="I29" s="27">
        <f t="shared" si="5"/>
        <v>0.000497804222</v>
      </c>
      <c r="J29" s="27">
        <f t="shared" si="6"/>
        <v>0</v>
      </c>
    </row>
    <row r="30">
      <c r="A30" s="83" t="s">
        <v>2240</v>
      </c>
      <c r="B30" s="14" t="s">
        <v>38</v>
      </c>
      <c r="C30" s="27">
        <f t="shared" si="4"/>
        <v>1</v>
      </c>
      <c r="D30" s="14">
        <v>2.0</v>
      </c>
      <c r="G30" s="84"/>
    </row>
    <row r="31">
      <c r="A31" s="83" t="s">
        <v>2240</v>
      </c>
      <c r="B31" s="14" t="s">
        <v>38</v>
      </c>
      <c r="C31" s="27">
        <f t="shared" si="4"/>
        <v>1</v>
      </c>
      <c r="D31" s="14">
        <v>3.0</v>
      </c>
      <c r="G31" s="84"/>
    </row>
    <row r="32">
      <c r="A32" s="83" t="s">
        <v>2240</v>
      </c>
      <c r="B32" s="14" t="s">
        <v>38</v>
      </c>
      <c r="C32" s="27">
        <f t="shared" si="4"/>
        <v>1</v>
      </c>
      <c r="D32" s="14">
        <v>1.0</v>
      </c>
      <c r="G32" s="84"/>
    </row>
    <row r="33">
      <c r="A33" s="83" t="s">
        <v>2240</v>
      </c>
      <c r="B33" s="14" t="s">
        <v>38</v>
      </c>
      <c r="C33" s="27">
        <f t="shared" si="4"/>
        <v>1</v>
      </c>
      <c r="D33" s="14">
        <v>1.0</v>
      </c>
      <c r="G33" s="84"/>
    </row>
    <row r="34">
      <c r="A34" s="83" t="s">
        <v>2240</v>
      </c>
      <c r="B34" s="14" t="s">
        <v>38</v>
      </c>
      <c r="C34" s="27">
        <f t="shared" si="4"/>
        <v>1</v>
      </c>
      <c r="D34" s="14">
        <v>4.0</v>
      </c>
      <c r="G34" s="84"/>
    </row>
    <row r="35">
      <c r="A35" s="83" t="s">
        <v>2240</v>
      </c>
      <c r="B35" s="14" t="s">
        <v>38</v>
      </c>
      <c r="C35" s="27">
        <f t="shared" si="4"/>
        <v>1</v>
      </c>
      <c r="D35" s="14">
        <v>1.0</v>
      </c>
      <c r="G35" s="84"/>
    </row>
    <row r="36">
      <c r="A36" s="83" t="s">
        <v>2240</v>
      </c>
      <c r="B36" s="14" t="s">
        <v>38</v>
      </c>
      <c r="C36" s="27">
        <f t="shared" si="4"/>
        <v>1</v>
      </c>
      <c r="D36" s="14">
        <v>2.0</v>
      </c>
      <c r="G36" s="84"/>
      <c r="P36" s="14" t="s">
        <v>2310</v>
      </c>
      <c r="Q36" s="14" t="s">
        <v>38</v>
      </c>
      <c r="R36" s="14" t="s">
        <v>1068</v>
      </c>
      <c r="S36" s="14" t="s">
        <v>38</v>
      </c>
    </row>
    <row r="37">
      <c r="A37" s="83" t="s">
        <v>2240</v>
      </c>
      <c r="B37" s="14" t="s">
        <v>38</v>
      </c>
      <c r="C37" s="27">
        <f t="shared" si="4"/>
        <v>1</v>
      </c>
      <c r="D37" s="14">
        <v>4.0</v>
      </c>
      <c r="G37" s="84"/>
      <c r="I37" s="14" t="s">
        <v>2240</v>
      </c>
      <c r="J37" s="14" t="s">
        <v>23</v>
      </c>
      <c r="K37" s="14" t="s">
        <v>2240</v>
      </c>
      <c r="L37" s="14" t="s">
        <v>38</v>
      </c>
      <c r="M37" s="64" t="s">
        <v>2311</v>
      </c>
      <c r="N37" s="64" t="s">
        <v>2312</v>
      </c>
      <c r="O37" s="14" t="s">
        <v>2313</v>
      </c>
      <c r="P37" s="14" t="s">
        <v>24</v>
      </c>
      <c r="R37" s="14" t="s">
        <v>24</v>
      </c>
    </row>
    <row r="38">
      <c r="A38" s="83" t="s">
        <v>2240</v>
      </c>
      <c r="B38" s="14" t="s">
        <v>38</v>
      </c>
      <c r="C38" s="27">
        <f t="shared" si="4"/>
        <v>1</v>
      </c>
      <c r="D38" s="14">
        <v>3.0</v>
      </c>
      <c r="G38" s="84"/>
      <c r="I38" s="14" t="s">
        <v>26</v>
      </c>
      <c r="K38" s="14" t="s">
        <v>24</v>
      </c>
      <c r="M38" s="14" t="s">
        <v>27</v>
      </c>
      <c r="P38" s="14" t="s">
        <v>25</v>
      </c>
      <c r="R38" s="14" t="s">
        <v>25</v>
      </c>
    </row>
    <row r="39">
      <c r="A39" s="83" t="s">
        <v>2240</v>
      </c>
      <c r="B39" s="14" t="s">
        <v>38</v>
      </c>
      <c r="C39" s="27">
        <f t="shared" si="4"/>
        <v>1</v>
      </c>
      <c r="D39" s="14">
        <v>2.0</v>
      </c>
      <c r="G39" s="84"/>
      <c r="I39" s="14" t="s">
        <v>27</v>
      </c>
      <c r="K39" s="14" t="s">
        <v>25</v>
      </c>
      <c r="M39" s="14" t="s">
        <v>2314</v>
      </c>
      <c r="P39" s="14" t="s">
        <v>46</v>
      </c>
      <c r="R39" s="14" t="s">
        <v>46</v>
      </c>
    </row>
    <row r="40">
      <c r="A40" s="83" t="s">
        <v>2240</v>
      </c>
      <c r="B40" s="14" t="s">
        <v>38</v>
      </c>
      <c r="C40" s="85">
        <f t="shared" si="4"/>
        <v>0</v>
      </c>
      <c r="D40" s="86">
        <v>0.0</v>
      </c>
      <c r="G40" s="84"/>
      <c r="I40" s="14" t="s">
        <v>2315</v>
      </c>
      <c r="K40" s="14" t="s">
        <v>46</v>
      </c>
      <c r="M40" s="14" t="s">
        <v>2316</v>
      </c>
      <c r="P40" s="14" t="s">
        <v>27</v>
      </c>
      <c r="R40" s="14" t="s">
        <v>27</v>
      </c>
    </row>
    <row r="41">
      <c r="A41" s="83" t="s">
        <v>2240</v>
      </c>
      <c r="B41" s="14" t="s">
        <v>38</v>
      </c>
      <c r="C41" s="27">
        <f t="shared" si="4"/>
        <v>1</v>
      </c>
      <c r="D41" s="14">
        <v>5.0</v>
      </c>
      <c r="G41" s="84"/>
      <c r="I41" s="14" t="s">
        <v>2317</v>
      </c>
      <c r="K41" s="14" t="s">
        <v>27</v>
      </c>
      <c r="M41" s="14" t="s">
        <v>30</v>
      </c>
      <c r="P41" s="14" t="s">
        <v>2315</v>
      </c>
      <c r="R41" s="14" t="s">
        <v>2315</v>
      </c>
    </row>
    <row r="42">
      <c r="A42" s="83" t="s">
        <v>2240</v>
      </c>
      <c r="B42" s="14" t="s">
        <v>38</v>
      </c>
      <c r="C42" s="27">
        <f t="shared" si="4"/>
        <v>1</v>
      </c>
      <c r="D42" s="14">
        <v>1.0</v>
      </c>
      <c r="G42" s="84"/>
      <c r="I42" s="14" t="s">
        <v>30</v>
      </c>
      <c r="K42" s="14" t="s">
        <v>2315</v>
      </c>
      <c r="M42" s="14" t="s">
        <v>405</v>
      </c>
      <c r="P42" s="14" t="s">
        <v>2318</v>
      </c>
      <c r="R42" s="14" t="s">
        <v>2319</v>
      </c>
    </row>
    <row r="43">
      <c r="A43" s="83" t="s">
        <v>2240</v>
      </c>
      <c r="B43" s="14" t="s">
        <v>38</v>
      </c>
      <c r="C43" s="27">
        <f t="shared" si="4"/>
        <v>1</v>
      </c>
      <c r="D43" s="14">
        <v>1.0</v>
      </c>
      <c r="G43" s="84"/>
      <c r="I43" s="14" t="s">
        <v>405</v>
      </c>
      <c r="K43" s="14" t="s">
        <v>2320</v>
      </c>
      <c r="M43" s="14" t="s">
        <v>2321</v>
      </c>
      <c r="P43" s="14" t="s">
        <v>30</v>
      </c>
      <c r="R43" s="14" t="s">
        <v>30</v>
      </c>
    </row>
    <row r="44">
      <c r="A44" s="83" t="s">
        <v>2240</v>
      </c>
      <c r="B44" s="14" t="s">
        <v>38</v>
      </c>
      <c r="C44" s="27">
        <f t="shared" si="4"/>
        <v>1</v>
      </c>
      <c r="D44" s="14">
        <v>2.0</v>
      </c>
      <c r="G44" s="84"/>
      <c r="I44" s="14" t="s">
        <v>2322</v>
      </c>
      <c r="K44" s="14" t="s">
        <v>30</v>
      </c>
      <c r="M44" s="14" t="s">
        <v>1024</v>
      </c>
      <c r="P44" s="14" t="s">
        <v>405</v>
      </c>
      <c r="R44" s="14" t="s">
        <v>405</v>
      </c>
    </row>
    <row r="45">
      <c r="A45" s="83" t="s">
        <v>2240</v>
      </c>
      <c r="B45" s="14" t="s">
        <v>38</v>
      </c>
      <c r="C45" s="27">
        <f t="shared" si="4"/>
        <v>1</v>
      </c>
      <c r="D45" s="14">
        <v>1.0</v>
      </c>
      <c r="G45" s="84"/>
      <c r="I45" s="14" t="s">
        <v>1024</v>
      </c>
      <c r="K45" s="14" t="s">
        <v>405</v>
      </c>
      <c r="M45" s="14" t="s">
        <v>2323</v>
      </c>
      <c r="P45" s="14" t="s">
        <v>1992</v>
      </c>
      <c r="R45" s="14" t="s">
        <v>2324</v>
      </c>
    </row>
    <row r="46">
      <c r="A46" s="83" t="s">
        <v>2240</v>
      </c>
      <c r="B46" s="14" t="s">
        <v>38</v>
      </c>
      <c r="C46" s="27">
        <f t="shared" si="4"/>
        <v>1</v>
      </c>
      <c r="D46" s="14">
        <v>2.0</v>
      </c>
      <c r="G46" s="84"/>
      <c r="I46" s="14" t="s">
        <v>2325</v>
      </c>
      <c r="K46" s="14" t="s">
        <v>2322</v>
      </c>
      <c r="M46" s="14" t="s">
        <v>35</v>
      </c>
      <c r="P46" s="14" t="s">
        <v>1118</v>
      </c>
      <c r="R46" s="14" t="s">
        <v>1118</v>
      </c>
    </row>
    <row r="47">
      <c r="A47" s="83" t="s">
        <v>2240</v>
      </c>
      <c r="B47" s="14" t="s">
        <v>38</v>
      </c>
      <c r="C47" s="27">
        <f t="shared" si="4"/>
        <v>1</v>
      </c>
      <c r="D47" s="14">
        <v>3.0</v>
      </c>
      <c r="G47" s="84"/>
      <c r="I47" s="14" t="s">
        <v>1128</v>
      </c>
      <c r="K47" s="14" t="s">
        <v>1024</v>
      </c>
      <c r="M47" s="14" t="s">
        <v>2326</v>
      </c>
      <c r="P47" s="14" t="s">
        <v>2327</v>
      </c>
      <c r="R47" s="14" t="s">
        <v>2328</v>
      </c>
    </row>
    <row r="48">
      <c r="A48" s="79" t="s">
        <v>2310</v>
      </c>
      <c r="B48" s="80" t="s">
        <v>38</v>
      </c>
      <c r="C48" s="81">
        <f t="shared" si="4"/>
        <v>1</v>
      </c>
      <c r="D48" s="80">
        <v>3.0</v>
      </c>
      <c r="E48" s="81"/>
      <c r="F48" s="81"/>
      <c r="G48" s="82"/>
      <c r="I48" s="14" t="s">
        <v>2329</v>
      </c>
      <c r="K48" s="14" t="s">
        <v>2325</v>
      </c>
      <c r="M48" s="14" t="s">
        <v>1979</v>
      </c>
      <c r="P48" s="14" t="s">
        <v>430</v>
      </c>
      <c r="R48" s="14" t="s">
        <v>430</v>
      </c>
    </row>
    <row r="49">
      <c r="A49" s="83" t="s">
        <v>2310</v>
      </c>
      <c r="B49" s="14" t="s">
        <v>38</v>
      </c>
      <c r="C49" s="27">
        <f t="shared" si="4"/>
        <v>1</v>
      </c>
      <c r="D49" s="14">
        <v>1.0</v>
      </c>
      <c r="G49" s="84"/>
      <c r="I49" s="14" t="s">
        <v>456</v>
      </c>
      <c r="K49" s="14" t="s">
        <v>430</v>
      </c>
      <c r="M49" s="14" t="s">
        <v>2330</v>
      </c>
      <c r="P49" s="14" t="s">
        <v>2331</v>
      </c>
      <c r="R49" s="14" t="s">
        <v>444</v>
      </c>
    </row>
    <row r="50">
      <c r="A50" s="83" t="s">
        <v>2310</v>
      </c>
      <c r="B50" s="14" t="s">
        <v>38</v>
      </c>
      <c r="C50" s="27">
        <f t="shared" si="4"/>
        <v>1</v>
      </c>
      <c r="D50" s="14">
        <v>2.0</v>
      </c>
      <c r="G50" s="84"/>
      <c r="I50" s="14" t="s">
        <v>2332</v>
      </c>
      <c r="K50" s="14" t="s">
        <v>2329</v>
      </c>
      <c r="M50" s="14" t="s">
        <v>700</v>
      </c>
      <c r="P50" s="14" t="s">
        <v>1039</v>
      </c>
      <c r="R50" s="14" t="s">
        <v>40</v>
      </c>
    </row>
    <row r="51">
      <c r="A51" s="83" t="s">
        <v>2310</v>
      </c>
      <c r="B51" s="14" t="s">
        <v>38</v>
      </c>
      <c r="C51" s="27">
        <f t="shared" si="4"/>
        <v>1</v>
      </c>
      <c r="D51" s="14">
        <v>3.0</v>
      </c>
      <c r="G51" s="84"/>
      <c r="I51" s="14" t="s">
        <v>1048</v>
      </c>
      <c r="K51" s="14" t="s">
        <v>1039</v>
      </c>
      <c r="M51" s="14" t="s">
        <v>2333</v>
      </c>
      <c r="P51" s="14" t="s">
        <v>2334</v>
      </c>
      <c r="R51" s="14" t="s">
        <v>2335</v>
      </c>
    </row>
    <row r="52">
      <c r="A52" s="83" t="s">
        <v>2310</v>
      </c>
      <c r="B52" s="14" t="s">
        <v>38</v>
      </c>
      <c r="C52" s="27">
        <f t="shared" si="4"/>
        <v>1</v>
      </c>
      <c r="D52" s="14">
        <v>2.0</v>
      </c>
      <c r="G52" s="84"/>
      <c r="I52" s="14" t="s">
        <v>2336</v>
      </c>
      <c r="K52" s="14" t="s">
        <v>2332</v>
      </c>
      <c r="M52" s="14" t="s">
        <v>2025</v>
      </c>
      <c r="P52" s="14" t="s">
        <v>1048</v>
      </c>
      <c r="R52" s="14" t="s">
        <v>1048</v>
      </c>
    </row>
    <row r="53">
      <c r="A53" s="83" t="s">
        <v>2310</v>
      </c>
      <c r="B53" s="14" t="s">
        <v>38</v>
      </c>
      <c r="C53" s="27">
        <f t="shared" si="4"/>
        <v>1</v>
      </c>
      <c r="D53" s="14">
        <v>5.0</v>
      </c>
      <c r="G53" s="84"/>
      <c r="I53" s="14" t="s">
        <v>2025</v>
      </c>
      <c r="K53" s="14" t="s">
        <v>1048</v>
      </c>
      <c r="M53" s="14" t="s">
        <v>2337</v>
      </c>
      <c r="P53" s="14" t="s">
        <v>2338</v>
      </c>
      <c r="R53" s="14" t="s">
        <v>2339</v>
      </c>
    </row>
    <row r="54">
      <c r="A54" s="83" t="s">
        <v>2310</v>
      </c>
      <c r="B54" s="14" t="s">
        <v>38</v>
      </c>
      <c r="C54" s="27">
        <f t="shared" si="4"/>
        <v>1</v>
      </c>
      <c r="D54" s="14">
        <v>1.0</v>
      </c>
      <c r="G54" s="84"/>
      <c r="I54" s="14" t="s">
        <v>2340</v>
      </c>
      <c r="K54" s="14" t="s">
        <v>2336</v>
      </c>
      <c r="M54" s="14" t="s">
        <v>1172</v>
      </c>
      <c r="P54" s="14" t="s">
        <v>1057</v>
      </c>
      <c r="R54" s="14" t="s">
        <v>2025</v>
      </c>
    </row>
    <row r="55">
      <c r="A55" s="83" t="s">
        <v>2310</v>
      </c>
      <c r="B55" s="14" t="s">
        <v>38</v>
      </c>
      <c r="C55" s="27">
        <f t="shared" si="4"/>
        <v>1</v>
      </c>
      <c r="D55" s="14">
        <v>1.0</v>
      </c>
      <c r="G55" s="84"/>
      <c r="I55" s="14" t="s">
        <v>492</v>
      </c>
      <c r="K55" s="14" t="s">
        <v>44</v>
      </c>
      <c r="M55" s="14" t="s">
        <v>2341</v>
      </c>
      <c r="P55" s="14" t="s">
        <v>2342</v>
      </c>
      <c r="R55" s="14" t="s">
        <v>2343</v>
      </c>
    </row>
    <row r="56">
      <c r="A56" s="83" t="s">
        <v>2310</v>
      </c>
      <c r="B56" s="14" t="s">
        <v>38</v>
      </c>
      <c r="C56" s="27">
        <f t="shared" si="4"/>
        <v>1</v>
      </c>
      <c r="D56" s="14">
        <v>4.0</v>
      </c>
      <c r="G56" s="84"/>
      <c r="I56" s="14" t="s">
        <v>2344</v>
      </c>
      <c r="K56" s="14" t="s">
        <v>2340</v>
      </c>
      <c r="P56" s="14" t="s">
        <v>2017</v>
      </c>
      <c r="R56" s="14" t="s">
        <v>1172</v>
      </c>
    </row>
    <row r="57">
      <c r="A57" s="83" t="s">
        <v>2310</v>
      </c>
      <c r="B57" s="14" t="s">
        <v>38</v>
      </c>
      <c r="C57" s="27">
        <f t="shared" si="4"/>
        <v>1</v>
      </c>
      <c r="D57" s="14">
        <v>5.0</v>
      </c>
      <c r="G57" s="84"/>
      <c r="I57" s="14" t="s">
        <v>1186</v>
      </c>
      <c r="K57" s="14" t="s">
        <v>492</v>
      </c>
      <c r="O57" s="14">
        <v>3.0</v>
      </c>
      <c r="P57" s="14" t="s">
        <v>2345</v>
      </c>
      <c r="R57" s="14" t="s">
        <v>2346</v>
      </c>
      <c r="S57" s="14">
        <v>3.0</v>
      </c>
    </row>
    <row r="58">
      <c r="A58" s="83" t="s">
        <v>2310</v>
      </c>
      <c r="B58" s="14" t="s">
        <v>38</v>
      </c>
      <c r="C58" s="27">
        <f t="shared" si="4"/>
        <v>1</v>
      </c>
      <c r="D58" s="14">
        <v>2.0</v>
      </c>
      <c r="G58" s="84"/>
      <c r="I58" s="14" t="s">
        <v>2347</v>
      </c>
      <c r="K58" s="14" t="s">
        <v>2344</v>
      </c>
      <c r="O58" s="14">
        <v>1.0</v>
      </c>
      <c r="P58" s="14" t="s">
        <v>502</v>
      </c>
      <c r="R58" s="14" t="s">
        <v>1189</v>
      </c>
      <c r="S58" s="14">
        <v>1.0</v>
      </c>
    </row>
    <row r="59">
      <c r="A59" s="83" t="s">
        <v>2310</v>
      </c>
      <c r="B59" s="14" t="s">
        <v>38</v>
      </c>
      <c r="C59" s="85">
        <f t="shared" si="4"/>
        <v>0</v>
      </c>
      <c r="D59" s="86">
        <v>0.0</v>
      </c>
      <c r="G59" s="84"/>
      <c r="I59" s="14" t="s">
        <v>2348</v>
      </c>
      <c r="K59" s="14" t="s">
        <v>1186</v>
      </c>
      <c r="O59" s="14">
        <v>2.0</v>
      </c>
      <c r="P59" s="14" t="s">
        <v>2349</v>
      </c>
      <c r="R59" s="14" t="s">
        <v>2350</v>
      </c>
      <c r="S59" s="14">
        <v>0.0</v>
      </c>
    </row>
    <row r="60">
      <c r="A60" s="83" t="s">
        <v>2310</v>
      </c>
      <c r="B60" s="14" t="s">
        <v>38</v>
      </c>
      <c r="C60" s="50">
        <f t="shared" si="4"/>
        <v>1</v>
      </c>
      <c r="D60" s="14">
        <v>1.0</v>
      </c>
      <c r="G60" s="84"/>
      <c r="I60" s="14" t="s">
        <v>2351</v>
      </c>
      <c r="K60" s="14" t="s">
        <v>2347</v>
      </c>
      <c r="O60" s="14">
        <v>3.0</v>
      </c>
      <c r="P60" s="14" t="s">
        <v>509</v>
      </c>
      <c r="R60" s="14" t="s">
        <v>509</v>
      </c>
      <c r="S60" s="14">
        <v>3.0</v>
      </c>
    </row>
    <row r="61">
      <c r="A61" s="83" t="s">
        <v>2310</v>
      </c>
      <c r="B61" s="14" t="s">
        <v>38</v>
      </c>
      <c r="C61" s="27">
        <f t="shared" si="4"/>
        <v>1</v>
      </c>
      <c r="D61" s="14">
        <v>1.0</v>
      </c>
      <c r="G61" s="84"/>
      <c r="I61" s="14" t="s">
        <v>745</v>
      </c>
      <c r="K61" s="14" t="s">
        <v>509</v>
      </c>
      <c r="O61" s="14">
        <v>2.0</v>
      </c>
      <c r="P61" s="14" t="s">
        <v>2352</v>
      </c>
      <c r="R61" s="14" t="s">
        <v>2353</v>
      </c>
      <c r="S61" s="14">
        <v>3.0</v>
      </c>
    </row>
    <row r="62">
      <c r="A62" s="83" t="s">
        <v>2310</v>
      </c>
      <c r="B62" s="14" t="s">
        <v>38</v>
      </c>
      <c r="C62" s="27">
        <f t="shared" si="4"/>
        <v>1</v>
      </c>
      <c r="D62" s="14">
        <v>1.0</v>
      </c>
      <c r="G62" s="84"/>
      <c r="I62" s="14" t="s">
        <v>2354</v>
      </c>
      <c r="K62" s="14" t="s">
        <v>2351</v>
      </c>
      <c r="O62" s="14">
        <v>5.0</v>
      </c>
      <c r="P62" s="14" t="s">
        <v>2070</v>
      </c>
      <c r="R62" s="14" t="s">
        <v>2035</v>
      </c>
      <c r="S62" s="14">
        <v>3.0</v>
      </c>
    </row>
    <row r="63">
      <c r="A63" s="83" t="s">
        <v>2310</v>
      </c>
      <c r="B63" s="14" t="s">
        <v>38</v>
      </c>
      <c r="C63" s="27">
        <f t="shared" si="4"/>
        <v>1</v>
      </c>
      <c r="D63" s="14">
        <v>1.0</v>
      </c>
      <c r="G63" s="84"/>
      <c r="I63" s="14" t="s">
        <v>1104</v>
      </c>
      <c r="K63" s="14" t="s">
        <v>745</v>
      </c>
      <c r="O63" s="14">
        <v>1.0</v>
      </c>
      <c r="P63" s="14" t="s">
        <v>2355</v>
      </c>
      <c r="R63" s="14" t="s">
        <v>2356</v>
      </c>
      <c r="S63" s="14">
        <v>3.0</v>
      </c>
    </row>
    <row r="64">
      <c r="A64" s="83" t="s">
        <v>2310</v>
      </c>
      <c r="B64" s="14" t="s">
        <v>38</v>
      </c>
      <c r="C64" s="27">
        <f t="shared" si="4"/>
        <v>1</v>
      </c>
      <c r="D64" s="14">
        <v>2.0</v>
      </c>
      <c r="G64" s="84"/>
      <c r="I64" s="14" t="s">
        <v>2357</v>
      </c>
      <c r="K64" s="14" t="s">
        <v>2354</v>
      </c>
      <c r="O64" s="14">
        <v>1.0</v>
      </c>
      <c r="P64" s="14" t="s">
        <v>2358</v>
      </c>
      <c r="R64" s="14" t="s">
        <v>754</v>
      </c>
      <c r="S64" s="14">
        <v>1.0</v>
      </c>
    </row>
    <row r="65">
      <c r="A65" s="83" t="s">
        <v>2310</v>
      </c>
      <c r="B65" s="14" t="s">
        <v>38</v>
      </c>
      <c r="C65" s="27">
        <f t="shared" si="4"/>
        <v>1</v>
      </c>
      <c r="D65" s="14">
        <v>2.0</v>
      </c>
      <c r="G65" s="84"/>
      <c r="I65" s="14" t="s">
        <v>764</v>
      </c>
      <c r="K65" s="14" t="s">
        <v>1220</v>
      </c>
      <c r="O65" s="14">
        <v>4.0</v>
      </c>
      <c r="P65" s="14" t="s">
        <v>2359</v>
      </c>
      <c r="R65" s="14" t="s">
        <v>2360</v>
      </c>
      <c r="S65" s="14">
        <v>3.0</v>
      </c>
    </row>
    <row r="66">
      <c r="A66" s="83" t="s">
        <v>2310</v>
      </c>
      <c r="B66" s="14" t="s">
        <v>38</v>
      </c>
      <c r="C66" s="85">
        <f t="shared" si="4"/>
        <v>0</v>
      </c>
      <c r="D66" s="86">
        <v>0.0</v>
      </c>
      <c r="G66" s="84"/>
      <c r="I66" s="14" t="s">
        <v>2361</v>
      </c>
      <c r="K66" s="14" t="s">
        <v>2357</v>
      </c>
      <c r="O66" s="14">
        <v>5.0</v>
      </c>
      <c r="P66" s="14" t="s">
        <v>764</v>
      </c>
      <c r="R66" s="14" t="s">
        <v>1234</v>
      </c>
      <c r="S66" s="14">
        <v>1.0</v>
      </c>
    </row>
    <row r="67">
      <c r="A67" s="88" t="s">
        <v>2310</v>
      </c>
      <c r="B67" s="89" t="s">
        <v>38</v>
      </c>
      <c r="C67" s="27">
        <f t="shared" si="4"/>
        <v>1</v>
      </c>
      <c r="D67" s="89">
        <v>2.0</v>
      </c>
      <c r="E67" s="8"/>
      <c r="F67" s="8"/>
      <c r="G67" s="97"/>
      <c r="I67" s="14" t="s">
        <v>2362</v>
      </c>
      <c r="K67" s="14" t="s">
        <v>1234</v>
      </c>
      <c r="O67" s="14">
        <v>2.0</v>
      </c>
      <c r="P67" s="14" t="s">
        <v>2363</v>
      </c>
      <c r="R67" s="14" t="s">
        <v>2364</v>
      </c>
      <c r="S67" s="14">
        <v>3.0</v>
      </c>
    </row>
    <row r="68">
      <c r="A68" s="79" t="s">
        <v>1068</v>
      </c>
      <c r="B68" s="80" t="s">
        <v>38</v>
      </c>
      <c r="C68" s="81">
        <f t="shared" si="4"/>
        <v>1</v>
      </c>
      <c r="D68" s="80">
        <v>3.0</v>
      </c>
      <c r="E68" s="81"/>
      <c r="F68" s="81"/>
      <c r="G68" s="82"/>
      <c r="I68" s="14" t="s">
        <v>2365</v>
      </c>
      <c r="K68" s="14" t="s">
        <v>2361</v>
      </c>
      <c r="O68" s="14">
        <v>0.0</v>
      </c>
      <c r="P68" s="14" t="s">
        <v>62</v>
      </c>
      <c r="R68" s="14" t="s">
        <v>62</v>
      </c>
      <c r="S68" s="14">
        <v>0.0</v>
      </c>
    </row>
    <row r="69">
      <c r="A69" s="83" t="s">
        <v>1068</v>
      </c>
      <c r="B69" s="14" t="s">
        <v>38</v>
      </c>
      <c r="C69" s="27">
        <f t="shared" si="4"/>
        <v>1</v>
      </c>
      <c r="D69" s="14">
        <v>1.0</v>
      </c>
      <c r="G69" s="84"/>
      <c r="I69" s="14" t="s">
        <v>1141</v>
      </c>
      <c r="K69" s="14" t="s">
        <v>541</v>
      </c>
      <c r="O69" s="14">
        <v>1.0</v>
      </c>
      <c r="P69" s="14" t="s">
        <v>2366</v>
      </c>
      <c r="R69" s="14" t="s">
        <v>2367</v>
      </c>
      <c r="S69" s="14">
        <v>2.0</v>
      </c>
    </row>
    <row r="70">
      <c r="A70" s="83" t="s">
        <v>1068</v>
      </c>
      <c r="B70" s="14" t="s">
        <v>38</v>
      </c>
      <c r="C70" s="85">
        <f t="shared" si="4"/>
        <v>0</v>
      </c>
      <c r="D70" s="86">
        <v>0.0</v>
      </c>
      <c r="G70" s="84"/>
      <c r="I70" s="14" t="s">
        <v>2368</v>
      </c>
      <c r="K70" s="14" t="s">
        <v>2365</v>
      </c>
      <c r="O70" s="14">
        <v>1.0</v>
      </c>
      <c r="P70" s="14" t="s">
        <v>548</v>
      </c>
      <c r="R70" s="14" t="s">
        <v>1141</v>
      </c>
      <c r="S70" s="14">
        <v>1.0</v>
      </c>
    </row>
    <row r="71">
      <c r="A71" s="83" t="s">
        <v>1068</v>
      </c>
      <c r="B71" s="14" t="s">
        <v>38</v>
      </c>
      <c r="C71" s="27">
        <f t="shared" si="4"/>
        <v>1</v>
      </c>
      <c r="D71" s="14">
        <v>3.0</v>
      </c>
      <c r="G71" s="84"/>
      <c r="I71" s="14" t="s">
        <v>557</v>
      </c>
      <c r="K71" s="14" t="s">
        <v>64</v>
      </c>
      <c r="O71" s="14">
        <v>1.0</v>
      </c>
      <c r="P71" s="14" t="s">
        <v>2369</v>
      </c>
      <c r="R71" s="14" t="s">
        <v>2370</v>
      </c>
      <c r="S71" s="14">
        <v>4.0</v>
      </c>
    </row>
    <row r="72">
      <c r="A72" s="83" t="s">
        <v>1068</v>
      </c>
      <c r="B72" s="14" t="s">
        <v>38</v>
      </c>
      <c r="C72" s="27">
        <f t="shared" si="4"/>
        <v>1</v>
      </c>
      <c r="D72" s="14">
        <v>3.0</v>
      </c>
      <c r="G72" s="84"/>
      <c r="I72" s="14" t="s">
        <v>2371</v>
      </c>
      <c r="K72" s="14" t="s">
        <v>2368</v>
      </c>
      <c r="O72" s="14">
        <v>1.0</v>
      </c>
      <c r="P72" s="14" t="s">
        <v>795</v>
      </c>
      <c r="R72" s="14" t="s">
        <v>795</v>
      </c>
      <c r="S72" s="14">
        <v>1.0</v>
      </c>
    </row>
    <row r="73">
      <c r="A73" s="83" t="s">
        <v>1068</v>
      </c>
      <c r="B73" s="14" t="s">
        <v>38</v>
      </c>
      <c r="C73" s="27">
        <f t="shared" si="4"/>
        <v>1</v>
      </c>
      <c r="D73" s="14">
        <v>3.0</v>
      </c>
      <c r="G73" s="84"/>
      <c r="I73" s="14" t="s">
        <v>565</v>
      </c>
      <c r="K73" s="14" t="s">
        <v>2372</v>
      </c>
      <c r="O73" s="14">
        <v>2.0</v>
      </c>
      <c r="P73" s="14" t="s">
        <v>2373</v>
      </c>
      <c r="R73" s="14" t="s">
        <v>2374</v>
      </c>
      <c r="S73" s="14">
        <v>3.0</v>
      </c>
    </row>
    <row r="74">
      <c r="A74" s="83" t="s">
        <v>1068</v>
      </c>
      <c r="B74" s="14" t="s">
        <v>38</v>
      </c>
      <c r="C74" s="27">
        <f t="shared" si="4"/>
        <v>1</v>
      </c>
      <c r="D74" s="14">
        <v>3.0</v>
      </c>
      <c r="G74" s="84"/>
      <c r="I74" s="14" t="s">
        <v>2375</v>
      </c>
      <c r="K74" s="14" t="s">
        <v>2371</v>
      </c>
      <c r="O74" s="14">
        <v>2.0</v>
      </c>
      <c r="P74" s="14" t="s">
        <v>565</v>
      </c>
      <c r="R74" s="14" t="s">
        <v>1170</v>
      </c>
      <c r="S74" s="14">
        <v>1.0</v>
      </c>
    </row>
    <row r="75">
      <c r="A75" s="83" t="s">
        <v>1068</v>
      </c>
      <c r="B75" s="14" t="s">
        <v>38</v>
      </c>
      <c r="C75" s="27">
        <f t="shared" si="4"/>
        <v>1</v>
      </c>
      <c r="D75" s="14">
        <v>1.0</v>
      </c>
      <c r="G75" s="84"/>
      <c r="I75" s="14" t="s">
        <v>174</v>
      </c>
      <c r="K75" s="14" t="s">
        <v>565</v>
      </c>
      <c r="O75" s="14">
        <v>0.0</v>
      </c>
      <c r="P75" s="14" t="s">
        <v>2376</v>
      </c>
      <c r="R75" s="14" t="s">
        <v>2377</v>
      </c>
      <c r="S75" s="14">
        <v>3.0</v>
      </c>
    </row>
    <row r="76">
      <c r="A76" s="83" t="s">
        <v>1068</v>
      </c>
      <c r="B76" s="14" t="s">
        <v>38</v>
      </c>
      <c r="C76" s="27">
        <f t="shared" si="4"/>
        <v>1</v>
      </c>
      <c r="D76" s="14">
        <v>3.0</v>
      </c>
      <c r="G76" s="84"/>
      <c r="I76" s="14" t="s">
        <v>2378</v>
      </c>
      <c r="K76" s="14" t="s">
        <v>2375</v>
      </c>
      <c r="O76" s="14">
        <v>2.0</v>
      </c>
      <c r="P76" s="14" t="s">
        <v>72</v>
      </c>
      <c r="R76" s="14" t="s">
        <v>72</v>
      </c>
      <c r="S76" s="14">
        <v>3.0</v>
      </c>
    </row>
    <row r="77">
      <c r="A77" s="83" t="s">
        <v>1068</v>
      </c>
      <c r="B77" s="14" t="s">
        <v>38</v>
      </c>
      <c r="C77" s="27">
        <f t="shared" si="4"/>
        <v>1</v>
      </c>
      <c r="D77" s="14">
        <v>1.0</v>
      </c>
      <c r="G77" s="84"/>
      <c r="I77" s="14" t="s">
        <v>2263</v>
      </c>
      <c r="K77" s="14" t="s">
        <v>72</v>
      </c>
      <c r="P77" s="14" t="s">
        <v>2379</v>
      </c>
      <c r="R77" s="14" t="s">
        <v>2380</v>
      </c>
    </row>
    <row r="78">
      <c r="A78" s="83" t="s">
        <v>1068</v>
      </c>
      <c r="B78" s="14" t="s">
        <v>38</v>
      </c>
      <c r="C78" s="27">
        <f t="shared" si="4"/>
        <v>1</v>
      </c>
      <c r="D78" s="14">
        <v>3.0</v>
      </c>
      <c r="G78" s="84"/>
      <c r="I78" s="14" t="s">
        <v>2381</v>
      </c>
      <c r="K78" s="14" t="s">
        <v>2378</v>
      </c>
      <c r="P78" s="14" t="s">
        <v>583</v>
      </c>
      <c r="R78" s="14" t="s">
        <v>2263</v>
      </c>
    </row>
    <row r="79">
      <c r="A79" s="83" t="s">
        <v>1068</v>
      </c>
      <c r="B79" s="14" t="s">
        <v>38</v>
      </c>
      <c r="C79" s="85">
        <f t="shared" si="4"/>
        <v>0</v>
      </c>
      <c r="D79" s="86">
        <v>0.0</v>
      </c>
      <c r="G79" s="84"/>
      <c r="I79" s="14" t="s">
        <v>2382</v>
      </c>
      <c r="K79" s="14" t="s">
        <v>583</v>
      </c>
      <c r="P79" s="14" t="s">
        <v>2383</v>
      </c>
      <c r="R79" s="14" t="s">
        <v>2384</v>
      </c>
    </row>
    <row r="80">
      <c r="A80" s="83" t="s">
        <v>1068</v>
      </c>
      <c r="B80" s="14" t="s">
        <v>38</v>
      </c>
      <c r="C80" s="50">
        <f t="shared" si="4"/>
        <v>1</v>
      </c>
      <c r="D80" s="14">
        <v>2.0</v>
      </c>
      <c r="G80" s="84"/>
      <c r="I80" s="14" t="s">
        <v>2385</v>
      </c>
      <c r="K80" s="14" t="s">
        <v>2381</v>
      </c>
      <c r="P80" s="14" t="s">
        <v>825</v>
      </c>
      <c r="R80" s="14" t="s">
        <v>181</v>
      </c>
    </row>
    <row r="81">
      <c r="A81" s="83" t="s">
        <v>1068</v>
      </c>
      <c r="B81" s="14" t="s">
        <v>38</v>
      </c>
      <c r="C81" s="27">
        <f t="shared" si="4"/>
        <v>1</v>
      </c>
      <c r="D81" s="14">
        <v>1.0</v>
      </c>
      <c r="G81" s="84"/>
      <c r="I81" s="14" t="s">
        <v>595</v>
      </c>
      <c r="K81" s="14" t="s">
        <v>181</v>
      </c>
      <c r="P81" s="14" t="s">
        <v>2386</v>
      </c>
      <c r="R81" s="14" t="s">
        <v>2387</v>
      </c>
    </row>
    <row r="82">
      <c r="A82" s="83" t="s">
        <v>1068</v>
      </c>
      <c r="B82" s="14" t="s">
        <v>38</v>
      </c>
      <c r="C82" s="27">
        <f t="shared" si="4"/>
        <v>1</v>
      </c>
      <c r="D82" s="14">
        <v>4.0</v>
      </c>
      <c r="G82" s="84"/>
      <c r="I82" s="14" t="s">
        <v>2388</v>
      </c>
      <c r="K82" s="14" t="s">
        <v>2385</v>
      </c>
      <c r="P82" s="14" t="s">
        <v>80</v>
      </c>
      <c r="R82" s="14" t="s">
        <v>1231</v>
      </c>
    </row>
    <row r="83">
      <c r="A83" s="83" t="s">
        <v>1068</v>
      </c>
      <c r="B83" s="14" t="s">
        <v>38</v>
      </c>
      <c r="C83" s="27">
        <f t="shared" si="4"/>
        <v>1</v>
      </c>
      <c r="D83" s="14">
        <v>1.0</v>
      </c>
      <c r="G83" s="84"/>
      <c r="I83" s="14" t="s">
        <v>2389</v>
      </c>
      <c r="K83" s="14" t="s">
        <v>1233</v>
      </c>
      <c r="P83" s="14" t="s">
        <v>2390</v>
      </c>
      <c r="R83" s="14" t="s">
        <v>2391</v>
      </c>
    </row>
    <row r="84">
      <c r="A84" s="83" t="s">
        <v>1068</v>
      </c>
      <c r="B84" s="14" t="s">
        <v>38</v>
      </c>
      <c r="C84" s="27">
        <f t="shared" si="4"/>
        <v>1</v>
      </c>
      <c r="D84" s="14">
        <v>3.0</v>
      </c>
      <c r="G84" s="84"/>
      <c r="I84" s="14" t="s">
        <v>2392</v>
      </c>
      <c r="K84" s="14" t="s">
        <v>2388</v>
      </c>
      <c r="P84" s="14" t="s">
        <v>604</v>
      </c>
      <c r="R84" s="14" t="s">
        <v>1245</v>
      </c>
    </row>
    <row r="85">
      <c r="A85" s="83" t="s">
        <v>1068</v>
      </c>
      <c r="B85" s="14" t="s">
        <v>38</v>
      </c>
      <c r="C85" s="27">
        <f t="shared" si="4"/>
        <v>1</v>
      </c>
      <c r="D85" s="14">
        <v>1.0</v>
      </c>
      <c r="G85" s="84"/>
      <c r="K85" s="14" t="s">
        <v>1245</v>
      </c>
      <c r="P85" s="14" t="s">
        <v>2393</v>
      </c>
      <c r="R85" s="14" t="s">
        <v>2394</v>
      </c>
    </row>
    <row r="86">
      <c r="A86" s="83" t="s">
        <v>1068</v>
      </c>
      <c r="B86" s="14" t="s">
        <v>38</v>
      </c>
      <c r="C86" s="27">
        <f t="shared" si="4"/>
        <v>1</v>
      </c>
      <c r="D86" s="14">
        <v>3.0</v>
      </c>
      <c r="G86" s="84"/>
      <c r="K86" s="14" t="s">
        <v>2395</v>
      </c>
      <c r="P86" s="14" t="s">
        <v>484</v>
      </c>
      <c r="R86" s="14" t="s">
        <v>484</v>
      </c>
    </row>
    <row r="87">
      <c r="A87" s="88" t="s">
        <v>1068</v>
      </c>
      <c r="B87" s="89" t="s">
        <v>38</v>
      </c>
      <c r="C87" s="8">
        <f t="shared" si="4"/>
        <v>1</v>
      </c>
      <c r="D87" s="89">
        <v>3.0</v>
      </c>
      <c r="E87" s="8"/>
      <c r="F87" s="8"/>
      <c r="G87" s="97"/>
      <c r="P87" s="14" t="s">
        <v>486</v>
      </c>
      <c r="R87" s="14" t="s">
        <v>486</v>
      </c>
    </row>
    <row r="88">
      <c r="P88" s="14" t="s">
        <v>176</v>
      </c>
      <c r="R88" s="14" t="s">
        <v>176</v>
      </c>
    </row>
  </sheetData>
  <mergeCells count="2">
    <mergeCell ref="H2:J2"/>
    <mergeCell ref="K2:L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9.86"/>
    <col customWidth="1" min="2" max="2" width="10.0"/>
    <col customWidth="1" min="3" max="3" width="14.71"/>
    <col customWidth="1" min="7" max="7" width="15.0"/>
    <col customWidth="1" min="8" max="8" width="14.0"/>
    <col customWidth="1" min="9" max="9" width="5.29"/>
  </cols>
  <sheetData>
    <row r="1">
      <c r="A1" s="1" t="s">
        <v>0</v>
      </c>
      <c r="B1" s="2"/>
      <c r="C1" s="3"/>
      <c r="D1" s="3"/>
      <c r="E1" s="3"/>
      <c r="F1" s="4"/>
      <c r="G1" s="5" t="s">
        <v>1</v>
      </c>
      <c r="H1" s="6"/>
      <c r="I1" s="7"/>
      <c r="J1" s="8"/>
      <c r="K1" s="9"/>
      <c r="L1" s="10"/>
      <c r="M1" s="10"/>
      <c r="N1" s="10"/>
      <c r="O1" s="10"/>
    </row>
    <row r="2">
      <c r="A2" s="11" t="s">
        <v>2</v>
      </c>
      <c r="B2" s="2" t="s">
        <v>3</v>
      </c>
      <c r="C2" s="2" t="s">
        <v>4</v>
      </c>
      <c r="D2" s="2" t="s">
        <v>5</v>
      </c>
      <c r="E2" s="2" t="s">
        <v>6</v>
      </c>
      <c r="F2" s="12" t="s">
        <v>7</v>
      </c>
      <c r="G2" s="2" t="s">
        <v>8</v>
      </c>
      <c r="H2" s="2" t="s">
        <v>9</v>
      </c>
      <c r="I2" s="4" t="s">
        <v>10</v>
      </c>
      <c r="J2" s="2" t="s">
        <v>11</v>
      </c>
      <c r="K2" s="12" t="s">
        <v>12</v>
      </c>
      <c r="L2" s="13" t="s">
        <v>13</v>
      </c>
      <c r="M2" s="10" t="s">
        <v>14</v>
      </c>
      <c r="N2" s="10" t="s">
        <v>15</v>
      </c>
      <c r="O2" s="10" t="s">
        <v>16</v>
      </c>
    </row>
    <row r="3">
      <c r="A3" s="14" t="s">
        <v>17</v>
      </c>
      <c r="B3" s="16">
        <v>2048.0</v>
      </c>
      <c r="C3" s="1">
        <f>1/B3</f>
        <v>0.00048828125</v>
      </c>
      <c r="D3" s="1">
        <f>F3*1000/E3</f>
        <v>562</v>
      </c>
      <c r="E3" s="1">
        <v>500.0</v>
      </c>
      <c r="F3" s="18">
        <v>281.0</v>
      </c>
      <c r="G3" s="20">
        <f>POW((1-1/B3), D3)</f>
        <v>0.7599663827</v>
      </c>
      <c r="H3" s="21">
        <f>D3*1/B3</f>
        <v>0.2744140625</v>
      </c>
      <c r="I3" s="22">
        <f>D3</f>
        <v>562</v>
      </c>
      <c r="J3" s="1" t="str">
        <f>AVERAGE(E27:E32)</f>
        <v>#DIV/0!</v>
      </c>
      <c r="K3" s="23" t="str">
        <f>STDEV(E27:E32)</f>
        <v>#DIV/0!</v>
      </c>
      <c r="L3" s="24">
        <v>50.0</v>
      </c>
      <c r="M3" s="25">
        <f>F3*L3/60</f>
        <v>234.1666667</v>
      </c>
      <c r="N3" s="25">
        <f>M3/60</f>
        <v>3.902777778</v>
      </c>
      <c r="O3" s="26">
        <f>L3*G3</f>
        <v>37.99831914</v>
      </c>
    </row>
    <row r="5">
      <c r="B5" s="14" t="s">
        <v>19</v>
      </c>
      <c r="C5" s="27">
        <f>COUNTIF(C16:C250,"* attk: *")</f>
        <v>50</v>
      </c>
      <c r="E5" s="27">
        <f>COUNTIF(E16:E146,"* attk: *")</f>
        <v>0</v>
      </c>
      <c r="G5" s="27">
        <f>COUNTIF(G16:G146,"* attk: *")</f>
        <v>0</v>
      </c>
    </row>
    <row r="6">
      <c r="B6" s="14" t="s">
        <v>20</v>
      </c>
      <c r="C6" s="14">
        <f>C5-C7</f>
        <v>12</v>
      </c>
      <c r="E6" s="14">
        <f>E5-E7</f>
        <v>0</v>
      </c>
      <c r="G6" s="14">
        <f>G5-G7</f>
        <v>0</v>
      </c>
    </row>
    <row r="7">
      <c r="B7" s="14" t="s">
        <v>21</v>
      </c>
      <c r="C7" s="27">
        <f>COUNTIF(C17:C250,"* attk: 0")</f>
        <v>38</v>
      </c>
      <c r="E7" s="27">
        <f>COUNTIF(E17:E168,"* attk: 0")</f>
        <v>0</v>
      </c>
      <c r="G7" s="27">
        <f>COUNTIF(G17:G168,"* attk: 0")</f>
        <v>0</v>
      </c>
    </row>
    <row r="8">
      <c r="C8" s="14" t="s">
        <v>22</v>
      </c>
      <c r="D8" s="14" t="s">
        <v>23</v>
      </c>
    </row>
    <row r="9">
      <c r="C9" s="14" t="s">
        <v>24</v>
      </c>
    </row>
    <row r="10">
      <c r="C10" s="14" t="s">
        <v>25</v>
      </c>
    </row>
    <row r="11">
      <c r="C11" s="14" t="s">
        <v>26</v>
      </c>
    </row>
    <row r="12">
      <c r="C12" s="14" t="s">
        <v>27</v>
      </c>
    </row>
    <row r="13">
      <c r="C13" s="14" t="s">
        <v>28</v>
      </c>
    </row>
    <row r="14">
      <c r="C14" s="14" t="s">
        <v>29</v>
      </c>
    </row>
    <row r="15">
      <c r="C15" s="14" t="s">
        <v>30</v>
      </c>
    </row>
    <row r="16">
      <c r="C16" s="14" t="s">
        <v>31</v>
      </c>
    </row>
    <row r="17">
      <c r="C17" s="14" t="s">
        <v>32</v>
      </c>
    </row>
    <row r="18">
      <c r="C18" s="14" t="s">
        <v>33</v>
      </c>
    </row>
    <row r="19">
      <c r="C19" s="14" t="s">
        <v>34</v>
      </c>
    </row>
    <row r="20">
      <c r="C20" s="14" t="s">
        <v>35</v>
      </c>
    </row>
    <row r="21">
      <c r="C21" s="14" t="s">
        <v>37</v>
      </c>
    </row>
    <row r="22">
      <c r="C22" s="14" t="s">
        <v>40</v>
      </c>
    </row>
    <row r="23">
      <c r="C23" s="14" t="s">
        <v>41</v>
      </c>
    </row>
    <row r="24">
      <c r="C24" s="14" t="s">
        <v>42</v>
      </c>
    </row>
    <row r="25">
      <c r="C25" s="14" t="s">
        <v>43</v>
      </c>
    </row>
    <row r="26">
      <c r="C26" s="14" t="s">
        <v>44</v>
      </c>
    </row>
    <row r="27">
      <c r="C27" s="14" t="s">
        <v>45</v>
      </c>
    </row>
    <row r="28">
      <c r="C28" s="14" t="s">
        <v>47</v>
      </c>
    </row>
    <row r="29">
      <c r="C29" s="14" t="s">
        <v>48</v>
      </c>
    </row>
    <row r="30">
      <c r="C30" s="14" t="s">
        <v>49</v>
      </c>
    </row>
    <row r="31">
      <c r="C31" s="14" t="s">
        <v>50</v>
      </c>
    </row>
    <row r="32">
      <c r="C32" s="14" t="s">
        <v>51</v>
      </c>
    </row>
    <row r="33">
      <c r="C33" s="14" t="s">
        <v>52</v>
      </c>
    </row>
    <row r="34">
      <c r="C34" s="14" t="s">
        <v>54</v>
      </c>
    </row>
    <row r="35">
      <c r="C35" s="14" t="s">
        <v>55</v>
      </c>
    </row>
    <row r="36">
      <c r="C36" s="14" t="s">
        <v>56</v>
      </c>
    </row>
    <row r="37">
      <c r="C37" s="14" t="s">
        <v>58</v>
      </c>
    </row>
    <row r="38">
      <c r="C38" s="14" t="s">
        <v>60</v>
      </c>
    </row>
    <row r="39">
      <c r="C39" s="14" t="s">
        <v>61</v>
      </c>
    </row>
    <row r="40">
      <c r="C40" s="14" t="s">
        <v>62</v>
      </c>
    </row>
    <row r="41">
      <c r="C41" s="14" t="s">
        <v>63</v>
      </c>
    </row>
    <row r="42">
      <c r="C42" s="14" t="s">
        <v>64</v>
      </c>
    </row>
    <row r="43">
      <c r="C43" s="14" t="s">
        <v>65</v>
      </c>
    </row>
    <row r="44">
      <c r="C44" s="14" t="s">
        <v>66</v>
      </c>
    </row>
    <row r="45">
      <c r="C45" s="14" t="s">
        <v>67</v>
      </c>
    </row>
    <row r="46">
      <c r="C46" s="14" t="s">
        <v>69</v>
      </c>
    </row>
    <row r="47">
      <c r="C47" s="14" t="s">
        <v>71</v>
      </c>
    </row>
    <row r="48">
      <c r="C48" s="14" t="s">
        <v>72</v>
      </c>
    </row>
    <row r="49">
      <c r="C49" s="14" t="s">
        <v>73</v>
      </c>
    </row>
    <row r="50">
      <c r="C50" s="14" t="s">
        <v>74</v>
      </c>
    </row>
    <row r="51">
      <c r="C51" s="14" t="s">
        <v>76</v>
      </c>
    </row>
    <row r="52">
      <c r="C52" s="14" t="s">
        <v>78</v>
      </c>
    </row>
    <row r="53">
      <c r="C53" s="14" t="s">
        <v>79</v>
      </c>
    </row>
    <row r="54">
      <c r="C54" s="14" t="s">
        <v>80</v>
      </c>
    </row>
    <row r="55">
      <c r="C55" s="14" t="s">
        <v>81</v>
      </c>
    </row>
    <row r="56">
      <c r="C56" s="14" t="s">
        <v>82</v>
      </c>
    </row>
    <row r="57">
      <c r="C57" s="14" t="s">
        <v>84</v>
      </c>
    </row>
    <row r="58">
      <c r="C58" s="14" t="s">
        <v>86</v>
      </c>
    </row>
    <row r="59">
      <c r="C59" s="14" t="s">
        <v>87</v>
      </c>
    </row>
    <row r="60">
      <c r="C60" s="14" t="s">
        <v>88</v>
      </c>
    </row>
    <row r="61">
      <c r="C61" s="14" t="s">
        <v>91</v>
      </c>
    </row>
    <row r="62">
      <c r="C62" s="14" t="s">
        <v>92</v>
      </c>
    </row>
    <row r="63">
      <c r="C63" s="14" t="s">
        <v>93</v>
      </c>
    </row>
    <row r="64">
      <c r="C64" s="14" t="s">
        <v>94</v>
      </c>
    </row>
    <row r="65">
      <c r="C65" s="14" t="s">
        <v>95</v>
      </c>
    </row>
    <row r="66">
      <c r="C66" s="14" t="s">
        <v>97</v>
      </c>
    </row>
    <row r="67">
      <c r="C67" s="14" t="s">
        <v>98</v>
      </c>
    </row>
    <row r="68">
      <c r="C68" s="14" t="s">
        <v>100</v>
      </c>
    </row>
    <row r="69">
      <c r="C69" s="14" t="s">
        <v>102</v>
      </c>
    </row>
    <row r="70">
      <c r="C70" s="14" t="s">
        <v>103</v>
      </c>
    </row>
    <row r="71">
      <c r="C71" s="14" t="s">
        <v>104</v>
      </c>
    </row>
    <row r="72">
      <c r="C72" s="14" t="s">
        <v>105</v>
      </c>
    </row>
    <row r="73">
      <c r="C73" s="14" t="s">
        <v>107</v>
      </c>
    </row>
    <row r="74">
      <c r="C74" s="14" t="s">
        <v>109</v>
      </c>
    </row>
    <row r="75">
      <c r="C75" s="14" t="s">
        <v>110</v>
      </c>
    </row>
    <row r="76">
      <c r="C76" s="14" t="s">
        <v>111</v>
      </c>
    </row>
    <row r="77">
      <c r="C77" s="14" t="s">
        <v>112</v>
      </c>
    </row>
    <row r="78">
      <c r="C78" s="14" t="s">
        <v>114</v>
      </c>
    </row>
    <row r="79">
      <c r="C79" s="14" t="s">
        <v>118</v>
      </c>
    </row>
    <row r="80">
      <c r="C80" s="14" t="s">
        <v>119</v>
      </c>
    </row>
    <row r="81">
      <c r="C81" s="14" t="s">
        <v>120</v>
      </c>
    </row>
    <row r="82">
      <c r="C82" s="14" t="s">
        <v>121</v>
      </c>
    </row>
    <row r="83">
      <c r="C83" s="14" t="s">
        <v>123</v>
      </c>
    </row>
    <row r="84">
      <c r="C84" s="14" t="s">
        <v>125</v>
      </c>
    </row>
    <row r="85">
      <c r="C85" s="14" t="s">
        <v>127</v>
      </c>
    </row>
    <row r="86">
      <c r="C86" s="14" t="s">
        <v>128</v>
      </c>
    </row>
    <row r="87">
      <c r="C87" s="14" t="s">
        <v>130</v>
      </c>
    </row>
    <row r="88">
      <c r="C88" s="14" t="s">
        <v>132</v>
      </c>
    </row>
    <row r="89">
      <c r="C89" s="14" t="s">
        <v>133</v>
      </c>
    </row>
    <row r="90">
      <c r="C90" s="14" t="s">
        <v>134</v>
      </c>
    </row>
    <row r="91">
      <c r="C91" s="14" t="s">
        <v>135</v>
      </c>
    </row>
    <row r="92">
      <c r="C92" s="14" t="s">
        <v>138</v>
      </c>
    </row>
    <row r="93">
      <c r="C93" s="14" t="s">
        <v>139</v>
      </c>
    </row>
    <row r="94">
      <c r="C94" s="14" t="s">
        <v>140</v>
      </c>
    </row>
    <row r="95">
      <c r="C95" s="14" t="s">
        <v>141</v>
      </c>
    </row>
    <row r="96">
      <c r="C96" s="14" t="s">
        <v>143</v>
      </c>
    </row>
    <row r="97">
      <c r="C97" s="14" t="s">
        <v>145</v>
      </c>
    </row>
    <row r="98">
      <c r="C98" s="14" t="s">
        <v>146</v>
      </c>
    </row>
    <row r="99">
      <c r="C99" s="14" t="s">
        <v>147</v>
      </c>
    </row>
    <row r="100">
      <c r="C100" s="14" t="s">
        <v>148</v>
      </c>
    </row>
    <row r="101">
      <c r="C101" s="14" t="s">
        <v>150</v>
      </c>
    </row>
    <row r="102">
      <c r="C102" s="14" t="s">
        <v>152</v>
      </c>
    </row>
    <row r="103">
      <c r="C103" s="14" t="s">
        <v>153</v>
      </c>
    </row>
    <row r="104">
      <c r="C104" s="14" t="s">
        <v>154</v>
      </c>
    </row>
    <row r="105">
      <c r="C105" s="14" t="s">
        <v>155</v>
      </c>
    </row>
    <row r="106">
      <c r="C106" s="14" t="s">
        <v>157</v>
      </c>
    </row>
    <row r="107">
      <c r="C107" s="14" t="s">
        <v>159</v>
      </c>
    </row>
    <row r="108">
      <c r="C108" s="14" t="s">
        <v>160</v>
      </c>
    </row>
    <row r="109">
      <c r="C109" s="14" t="s">
        <v>161</v>
      </c>
    </row>
    <row r="110">
      <c r="C110" s="14" t="s">
        <v>162</v>
      </c>
    </row>
    <row r="111">
      <c r="C111" s="14" t="s">
        <v>164</v>
      </c>
    </row>
    <row r="112">
      <c r="C112" s="14" t="s">
        <v>166</v>
      </c>
    </row>
    <row r="113">
      <c r="C113" s="14" t="s">
        <v>167</v>
      </c>
    </row>
    <row r="114">
      <c r="C114" s="14" t="s">
        <v>168</v>
      </c>
    </row>
    <row r="115">
      <c r="C115" s="14" t="s">
        <v>169</v>
      </c>
    </row>
    <row r="116">
      <c r="C116" s="14" t="s">
        <v>171</v>
      </c>
    </row>
    <row r="117">
      <c r="C117" s="14" t="s">
        <v>173</v>
      </c>
    </row>
    <row r="118">
      <c r="C118" s="14" t="s">
        <v>175</v>
      </c>
    </row>
    <row r="119">
      <c r="C119" s="14" t="s">
        <v>176</v>
      </c>
    </row>
  </sheetData>
  <mergeCells count="2">
    <mergeCell ref="G1:I1"/>
    <mergeCell ref="J1:K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2.14"/>
    <col customWidth="1" min="2" max="2" width="3.29"/>
    <col customWidth="1" min="7" max="7" width="10.14"/>
    <col customWidth="1" min="8" max="8" width="12.86"/>
    <col customWidth="1" min="16" max="16" width="15.43"/>
  </cols>
  <sheetData>
    <row r="1">
      <c r="A1" s="14" t="s">
        <v>184</v>
      </c>
      <c r="B1" s="28"/>
      <c r="C1" s="28"/>
      <c r="D1" s="29"/>
      <c r="E1" s="29"/>
      <c r="F1" s="29"/>
      <c r="G1" s="29"/>
      <c r="H1" s="28"/>
      <c r="I1" s="28"/>
      <c r="J1" s="28"/>
      <c r="K1" s="28"/>
      <c r="L1" s="28"/>
    </row>
    <row r="2">
      <c r="A2" s="28" t="s">
        <v>0</v>
      </c>
      <c r="B2" s="28"/>
      <c r="C2" s="28"/>
      <c r="D2" s="29"/>
      <c r="E2" s="29"/>
      <c r="F2" s="29"/>
      <c r="G2" s="29"/>
      <c r="H2" s="30" t="s">
        <v>1</v>
      </c>
      <c r="I2" s="6"/>
      <c r="J2" s="7"/>
      <c r="K2" s="31"/>
      <c r="L2" s="7"/>
    </row>
    <row r="3">
      <c r="A3" s="14" t="s">
        <v>2</v>
      </c>
      <c r="B3" s="28"/>
      <c r="C3" s="32" t="s">
        <v>3</v>
      </c>
      <c r="D3" s="33" t="s">
        <v>4</v>
      </c>
      <c r="E3" s="33" t="s">
        <v>5</v>
      </c>
      <c r="F3" s="33" t="s">
        <v>6</v>
      </c>
      <c r="G3" s="34" t="s">
        <v>7</v>
      </c>
      <c r="H3" s="30" t="s">
        <v>8</v>
      </c>
      <c r="I3" s="31" t="s">
        <v>9</v>
      </c>
      <c r="J3" s="35" t="s">
        <v>10</v>
      </c>
      <c r="K3" s="33" t="s">
        <v>11</v>
      </c>
      <c r="L3" s="36" t="s">
        <v>12</v>
      </c>
      <c r="M3" s="37" t="s">
        <v>13</v>
      </c>
      <c r="N3" s="14" t="s">
        <v>14</v>
      </c>
      <c r="O3" s="14" t="s">
        <v>15</v>
      </c>
      <c r="P3" s="14" t="s">
        <v>16</v>
      </c>
      <c r="Q3" s="14" t="s">
        <v>228</v>
      </c>
    </row>
    <row r="4">
      <c r="A4" s="38" t="s">
        <v>230</v>
      </c>
      <c r="B4" s="39"/>
      <c r="C4" s="40">
        <v>2048.0</v>
      </c>
      <c r="D4" s="39">
        <f>1/C4</f>
        <v>0.00048828125</v>
      </c>
      <c r="E4" s="1">
        <f>G4*1000/F4</f>
        <v>1420</v>
      </c>
      <c r="F4" s="39">
        <v>500.0</v>
      </c>
      <c r="G4" s="41">
        <v>710.0</v>
      </c>
      <c r="H4" s="42">
        <f>POW((1-1/C4), E4)</f>
        <v>0.499809273</v>
      </c>
      <c r="I4" s="21">
        <f>E4*1/C4</f>
        <v>0.693359375</v>
      </c>
      <c r="J4" s="22">
        <f>E4</f>
        <v>1420</v>
      </c>
      <c r="K4" s="43" t="str">
        <f>1-(sum(D8:D19)/sum(C8:C19))</f>
        <v>#DIV/0!</v>
      </c>
      <c r="L4" s="44"/>
      <c r="M4" s="45">
        <v>30.0</v>
      </c>
      <c r="N4" s="46">
        <f t="shared" ref="N4:N14" si="1">$G$4*M4/60</f>
        <v>355</v>
      </c>
      <c r="O4" s="46">
        <f t="shared" ref="O4:O14" si="2">N4/60</f>
        <v>5.916666667</v>
      </c>
      <c r="P4" s="46">
        <f t="shared" ref="P4:P14" si="3">M4*$H$4</f>
        <v>14.99427819</v>
      </c>
      <c r="Q4" s="14" t="s">
        <v>289</v>
      </c>
    </row>
    <row r="5">
      <c r="E5" s="1"/>
      <c r="F5" s="1"/>
      <c r="M5" s="47">
        <v>1.0</v>
      </c>
      <c r="N5" s="48">
        <f t="shared" si="1"/>
        <v>11.83333333</v>
      </c>
      <c r="O5" s="48">
        <f t="shared" si="2"/>
        <v>0.1972222222</v>
      </c>
      <c r="P5" s="48">
        <f t="shared" si="3"/>
        <v>0.499809273</v>
      </c>
    </row>
    <row r="6">
      <c r="M6" s="45">
        <v>2.0</v>
      </c>
      <c r="N6" s="46">
        <f t="shared" si="1"/>
        <v>23.66666667</v>
      </c>
      <c r="O6" s="46">
        <f t="shared" si="2"/>
        <v>0.3944444444</v>
      </c>
      <c r="P6" s="46">
        <f t="shared" si="3"/>
        <v>0.999618546</v>
      </c>
    </row>
    <row r="7">
      <c r="A7" s="14" t="s">
        <v>310</v>
      </c>
      <c r="B7" s="14" t="s">
        <v>311</v>
      </c>
      <c r="C7" s="14" t="s">
        <v>313</v>
      </c>
      <c r="D7" s="14" t="s">
        <v>314</v>
      </c>
      <c r="E7" s="14" t="s">
        <v>315</v>
      </c>
      <c r="F7" s="14" t="s">
        <v>317</v>
      </c>
      <c r="G7" s="14" t="s">
        <v>319</v>
      </c>
      <c r="M7" s="45">
        <v>3.0</v>
      </c>
      <c r="N7" s="46">
        <f t="shared" si="1"/>
        <v>35.5</v>
      </c>
      <c r="O7" s="46">
        <f t="shared" si="2"/>
        <v>0.5916666667</v>
      </c>
      <c r="P7" s="46">
        <f t="shared" si="3"/>
        <v>1.499427819</v>
      </c>
    </row>
    <row r="8">
      <c r="A8" s="49"/>
      <c r="B8" s="49"/>
      <c r="D8" s="49"/>
      <c r="E8" s="50"/>
      <c r="F8" s="50"/>
      <c r="H8" s="51"/>
      <c r="I8" s="52" t="s">
        <v>338</v>
      </c>
      <c r="J8" s="52" t="s">
        <v>344</v>
      </c>
      <c r="M8" s="45">
        <v>4.0</v>
      </c>
      <c r="N8" s="46">
        <f t="shared" si="1"/>
        <v>47.33333333</v>
      </c>
      <c r="O8" s="46">
        <f t="shared" si="2"/>
        <v>0.7888888889</v>
      </c>
      <c r="P8" s="46">
        <f t="shared" si="3"/>
        <v>1.999237092</v>
      </c>
    </row>
    <row r="9">
      <c r="A9" s="49"/>
      <c r="B9" s="50"/>
      <c r="C9" s="50"/>
      <c r="D9" s="50"/>
      <c r="E9" s="50"/>
      <c r="F9" s="50"/>
      <c r="H9" s="53" t="s">
        <v>355</v>
      </c>
      <c r="I9" s="54">
        <f t="shared" ref="I9:J9" si="4">sum(C8:C28)</f>
        <v>0</v>
      </c>
      <c r="J9" s="54">
        <f t="shared" si="4"/>
        <v>0</v>
      </c>
      <c r="M9" s="45">
        <v>5.0</v>
      </c>
      <c r="N9" s="46">
        <f t="shared" si="1"/>
        <v>59.16666667</v>
      </c>
      <c r="O9" s="46">
        <f t="shared" si="2"/>
        <v>0.9861111111</v>
      </c>
      <c r="P9" s="46">
        <f t="shared" si="3"/>
        <v>2.499046365</v>
      </c>
    </row>
    <row r="10">
      <c r="A10" s="49"/>
      <c r="B10" s="50"/>
      <c r="C10" s="50"/>
      <c r="D10" s="50"/>
      <c r="E10" s="50"/>
      <c r="F10" s="50"/>
      <c r="H10" s="53" t="s">
        <v>355</v>
      </c>
      <c r="I10" s="54" t="str">
        <f t="shared" ref="I10:J10" si="5">sum(#REF!)</f>
        <v>#REF!</v>
      </c>
      <c r="J10" s="54" t="str">
        <f t="shared" si="5"/>
        <v>#REF!</v>
      </c>
      <c r="M10" s="45">
        <v>6.0</v>
      </c>
      <c r="N10" s="46">
        <f t="shared" si="1"/>
        <v>71</v>
      </c>
      <c r="O10" s="46">
        <f t="shared" si="2"/>
        <v>1.183333333</v>
      </c>
      <c r="P10" s="46">
        <f t="shared" si="3"/>
        <v>2.998855638</v>
      </c>
    </row>
    <row r="11">
      <c r="A11" s="49"/>
      <c r="B11" s="50"/>
      <c r="C11" s="50"/>
      <c r="D11" s="50"/>
      <c r="E11" s="50"/>
      <c r="F11" s="50"/>
      <c r="G11" s="14"/>
      <c r="H11" s="53" t="s">
        <v>355</v>
      </c>
      <c r="I11" s="54"/>
      <c r="J11" s="54"/>
      <c r="M11" s="45">
        <v>7.0</v>
      </c>
      <c r="N11" s="46">
        <f t="shared" si="1"/>
        <v>82.83333333</v>
      </c>
      <c r="O11" s="46">
        <f t="shared" si="2"/>
        <v>1.380555556</v>
      </c>
      <c r="P11" s="46">
        <f t="shared" si="3"/>
        <v>3.498664911</v>
      </c>
    </row>
    <row r="12">
      <c r="A12" s="49"/>
      <c r="B12" s="50"/>
      <c r="C12" s="50"/>
      <c r="D12" s="50"/>
      <c r="E12" s="50"/>
      <c r="F12" s="50"/>
      <c r="G12" s="14"/>
      <c r="H12" s="53" t="s">
        <v>355</v>
      </c>
      <c r="I12" s="54"/>
      <c r="J12" s="54"/>
      <c r="M12" s="45">
        <v>8.0</v>
      </c>
      <c r="N12" s="46">
        <f t="shared" si="1"/>
        <v>94.66666667</v>
      </c>
      <c r="O12" s="46">
        <f t="shared" si="2"/>
        <v>1.577777778</v>
      </c>
      <c r="P12" s="46">
        <f t="shared" si="3"/>
        <v>3.998474184</v>
      </c>
    </row>
    <row r="13">
      <c r="A13" s="49"/>
      <c r="B13" s="50"/>
      <c r="C13" s="50"/>
      <c r="D13" s="50"/>
      <c r="E13" s="50"/>
      <c r="F13" s="50"/>
      <c r="G13" s="14"/>
      <c r="M13" s="45">
        <v>9.0</v>
      </c>
      <c r="N13" s="46">
        <f t="shared" si="1"/>
        <v>106.5</v>
      </c>
      <c r="O13" s="46">
        <f t="shared" si="2"/>
        <v>1.775</v>
      </c>
      <c r="P13" s="46">
        <f t="shared" si="3"/>
        <v>4.498283457</v>
      </c>
    </row>
    <row r="14">
      <c r="A14" s="49"/>
      <c r="B14" s="50"/>
      <c r="C14" s="50"/>
      <c r="D14" s="50"/>
      <c r="E14" s="50"/>
      <c r="F14" s="50"/>
      <c r="H14" s="14" t="s">
        <v>457</v>
      </c>
      <c r="M14" s="45">
        <v>10.0</v>
      </c>
      <c r="N14" s="46">
        <f t="shared" si="1"/>
        <v>118.3333333</v>
      </c>
      <c r="O14" s="46">
        <f t="shared" si="2"/>
        <v>1.972222222</v>
      </c>
      <c r="P14" s="46">
        <f t="shared" si="3"/>
        <v>4.99809273</v>
      </c>
    </row>
    <row r="15">
      <c r="A15" s="49"/>
      <c r="B15" s="50"/>
      <c r="C15" s="50"/>
      <c r="D15" s="49"/>
      <c r="E15" s="50"/>
      <c r="F15" s="50"/>
      <c r="H15" s="14" t="s">
        <v>471</v>
      </c>
      <c r="I15" s="14" t="s">
        <v>474</v>
      </c>
      <c r="J15" s="14" t="s">
        <v>477</v>
      </c>
    </row>
    <row r="16">
      <c r="A16" s="49"/>
      <c r="B16" s="50"/>
      <c r="C16" s="50"/>
      <c r="D16" s="50"/>
      <c r="E16" s="50"/>
      <c r="F16" s="50"/>
      <c r="H16" s="14">
        <v>0.0</v>
      </c>
      <c r="I16" s="27">
        <f t="shared" ref="I16:I25" si="6">_xlfn.BINOM.DIST(H16,$E$4,$D$4,FALSE)</f>
        <v>0.499809273</v>
      </c>
      <c r="J16" s="27" t="str">
        <f t="shared" ref="J16:J25" si="7">COUNTIF(#REF!,H16)/COUNT(#REF!)</f>
        <v>#DIV/0!</v>
      </c>
    </row>
    <row r="17">
      <c r="A17" s="49"/>
      <c r="B17" s="50"/>
      <c r="C17" s="50"/>
      <c r="D17" s="50"/>
      <c r="E17" s="50"/>
      <c r="F17" s="50"/>
      <c r="H17" s="14">
        <v>1.0</v>
      </c>
      <c r="I17" s="27">
        <f t="shared" si="6"/>
        <v>0.3467167404</v>
      </c>
      <c r="J17" s="27" t="str">
        <f t="shared" si="7"/>
        <v>#DIV/0!</v>
      </c>
    </row>
    <row r="18">
      <c r="A18" s="49"/>
      <c r="B18" s="50"/>
      <c r="C18" s="50"/>
      <c r="D18" s="50"/>
      <c r="E18" s="50"/>
      <c r="F18" s="50"/>
      <c r="H18" s="14">
        <v>2.0</v>
      </c>
      <c r="I18" s="27">
        <f t="shared" si="6"/>
        <v>0.1201736821</v>
      </c>
      <c r="J18" s="27" t="str">
        <f t="shared" si="7"/>
        <v>#DIV/0!</v>
      </c>
    </row>
    <row r="19">
      <c r="A19" s="49"/>
      <c r="B19" s="50"/>
      <c r="C19" s="50"/>
      <c r="D19" s="50"/>
      <c r="E19" s="50"/>
      <c r="F19" s="50"/>
      <c r="H19" s="14">
        <v>3.0</v>
      </c>
      <c r="I19" s="27">
        <f t="shared" si="6"/>
        <v>0.02774894663</v>
      </c>
      <c r="J19" s="27" t="str">
        <f t="shared" si="7"/>
        <v>#DIV/0!</v>
      </c>
    </row>
    <row r="20">
      <c r="A20" s="49"/>
      <c r="B20" s="50"/>
      <c r="C20" s="50"/>
      <c r="D20" s="50"/>
      <c r="E20" s="50"/>
      <c r="F20" s="50"/>
      <c r="H20" s="14">
        <v>4.0</v>
      </c>
      <c r="I20" s="27">
        <f t="shared" si="6"/>
        <v>0.004802180921</v>
      </c>
      <c r="J20" s="27" t="str">
        <f t="shared" si="7"/>
        <v>#DIV/0!</v>
      </c>
    </row>
    <row r="21">
      <c r="A21" s="49"/>
      <c r="B21" s="50"/>
      <c r="C21" s="50"/>
      <c r="D21" s="49"/>
      <c r="E21" s="50"/>
      <c r="F21" s="50"/>
      <c r="H21" s="14">
        <v>5.0</v>
      </c>
      <c r="I21" s="27">
        <f t="shared" si="6"/>
        <v>0.0006643759828</v>
      </c>
      <c r="J21" s="27" t="str">
        <f t="shared" si="7"/>
        <v>#DIV/0!</v>
      </c>
    </row>
    <row r="22">
      <c r="A22" s="55"/>
      <c r="B22" s="50"/>
      <c r="C22" s="50"/>
      <c r="D22" s="50"/>
      <c r="E22" s="50"/>
      <c r="F22" s="50"/>
      <c r="G22" s="14"/>
      <c r="H22" s="14">
        <v>6.0</v>
      </c>
      <c r="I22" s="27">
        <f t="shared" si="6"/>
        <v>0.00007654225823</v>
      </c>
      <c r="J22" s="27" t="str">
        <f t="shared" si="7"/>
        <v>#DIV/0!</v>
      </c>
    </row>
    <row r="23">
      <c r="A23" s="56"/>
      <c r="B23" s="50"/>
      <c r="C23" s="50"/>
      <c r="D23" s="50"/>
      <c r="E23" s="50"/>
      <c r="F23" s="50"/>
      <c r="H23" s="14">
        <v>7.0</v>
      </c>
      <c r="I23" s="27">
        <f t="shared" si="6"/>
        <v>0.000007553266323</v>
      </c>
      <c r="J23" s="27" t="str">
        <f t="shared" si="7"/>
        <v>#DIV/0!</v>
      </c>
    </row>
    <row r="24">
      <c r="A24" s="56"/>
      <c r="B24" s="50"/>
      <c r="C24" s="50"/>
      <c r="D24" s="50"/>
      <c r="E24" s="50"/>
      <c r="F24" s="50"/>
      <c r="H24" s="14">
        <v>8.0</v>
      </c>
      <c r="I24" s="27">
        <f t="shared" si="6"/>
        <v>0.0000006517321272</v>
      </c>
      <c r="J24" s="27" t="str">
        <f t="shared" si="7"/>
        <v>#DIV/0!</v>
      </c>
    </row>
    <row r="25">
      <c r="A25" s="56"/>
      <c r="B25" s="50"/>
      <c r="C25" s="50"/>
      <c r="D25" s="50"/>
      <c r="E25" s="50"/>
      <c r="F25" s="50"/>
      <c r="H25" s="14">
        <v>9.0</v>
      </c>
      <c r="I25" s="27">
        <f t="shared" si="6"/>
        <v>0.00000004995091807</v>
      </c>
      <c r="J25" s="27" t="str">
        <f t="shared" si="7"/>
        <v>#DIV/0!</v>
      </c>
    </row>
    <row r="26">
      <c r="A26" s="56"/>
      <c r="B26" s="50"/>
      <c r="C26" s="50"/>
      <c r="D26" s="50"/>
      <c r="E26" s="50"/>
      <c r="F26" s="50"/>
    </row>
    <row r="27">
      <c r="A27" s="56"/>
      <c r="B27" s="50"/>
      <c r="C27" s="50"/>
      <c r="D27" s="50"/>
      <c r="E27" s="50"/>
      <c r="F27" s="50"/>
    </row>
    <row r="28">
      <c r="A28" s="56"/>
      <c r="B28" s="50"/>
      <c r="C28" s="50"/>
      <c r="D28" s="50"/>
      <c r="E28" s="50"/>
      <c r="F28" s="50"/>
    </row>
    <row r="29">
      <c r="A29" s="14" t="s">
        <v>19</v>
      </c>
      <c r="B29" s="27">
        <f>COUNTIF(B40:B170,"* attk: *")</f>
        <v>30</v>
      </c>
      <c r="D29" s="27">
        <f>COUNTIF(D40:D170,"* attk: *")</f>
        <v>30</v>
      </c>
      <c r="E29" s="50"/>
      <c r="F29" s="27">
        <f>COUNTIF(F40:F170,"* attk: *")</f>
        <v>30</v>
      </c>
    </row>
    <row r="30">
      <c r="A30" s="14" t="s">
        <v>20</v>
      </c>
      <c r="B30" s="14">
        <f>B29-B31</f>
        <v>12</v>
      </c>
      <c r="D30" s="14">
        <f>D29-D31</f>
        <v>15</v>
      </c>
      <c r="E30" s="50"/>
      <c r="F30" s="14">
        <f>F29-F31</f>
        <v>17</v>
      </c>
    </row>
    <row r="31">
      <c r="A31" s="14" t="s">
        <v>21</v>
      </c>
      <c r="B31" s="27">
        <f>COUNTIF(B41:B103,"* attk: 0")</f>
        <v>18</v>
      </c>
      <c r="D31" s="27">
        <f>COUNTIF(D41:D103,"* attk: 0")</f>
        <v>15</v>
      </c>
      <c r="E31" s="50"/>
      <c r="F31" s="27">
        <f>COUNTIF(F41:F103,"* attk: 0")</f>
        <v>13</v>
      </c>
    </row>
    <row r="32">
      <c r="B32" s="14" t="s">
        <v>645</v>
      </c>
      <c r="C32" s="14" t="s">
        <v>23</v>
      </c>
      <c r="D32" s="14" t="s">
        <v>648</v>
      </c>
      <c r="E32" s="49" t="s">
        <v>23</v>
      </c>
      <c r="F32" s="49" t="s">
        <v>651</v>
      </c>
      <c r="G32" s="14" t="s">
        <v>23</v>
      </c>
    </row>
    <row r="33">
      <c r="B33" s="14" t="s">
        <v>24</v>
      </c>
      <c r="D33" s="14" t="s">
        <v>24</v>
      </c>
      <c r="E33" s="50"/>
      <c r="F33" s="49" t="s">
        <v>24</v>
      </c>
    </row>
    <row r="34">
      <c r="B34" s="14" t="s">
        <v>25</v>
      </c>
      <c r="D34" s="14" t="s">
        <v>25</v>
      </c>
      <c r="E34" s="50"/>
      <c r="F34" s="49" t="s">
        <v>25</v>
      </c>
    </row>
    <row r="35">
      <c r="B35" s="14" t="s">
        <v>26</v>
      </c>
      <c r="D35" s="14" t="s">
        <v>26</v>
      </c>
      <c r="E35" s="50"/>
      <c r="F35" s="49" t="s">
        <v>26</v>
      </c>
    </row>
    <row r="36">
      <c r="B36" s="14" t="s">
        <v>27</v>
      </c>
      <c r="D36" s="14" t="s">
        <v>27</v>
      </c>
      <c r="E36" s="14" t="s">
        <v>23</v>
      </c>
      <c r="F36" s="49" t="s">
        <v>27</v>
      </c>
    </row>
    <row r="37">
      <c r="B37" s="14" t="s">
        <v>660</v>
      </c>
      <c r="D37" s="14" t="s">
        <v>660</v>
      </c>
      <c r="E37" s="50"/>
      <c r="F37" s="49" t="s">
        <v>660</v>
      </c>
    </row>
    <row r="38">
      <c r="B38" s="14" t="s">
        <v>662</v>
      </c>
      <c r="D38" s="14" t="s">
        <v>663</v>
      </c>
      <c r="E38" s="50"/>
      <c r="F38" s="49" t="s">
        <v>664</v>
      </c>
    </row>
    <row r="39">
      <c r="B39" s="14" t="s">
        <v>30</v>
      </c>
      <c r="D39" s="14" t="s">
        <v>30</v>
      </c>
      <c r="E39" s="50"/>
      <c r="F39" s="49" t="s">
        <v>30</v>
      </c>
    </row>
    <row r="40">
      <c r="B40" s="14" t="s">
        <v>31</v>
      </c>
      <c r="D40" s="14" t="s">
        <v>31</v>
      </c>
      <c r="E40" s="50"/>
      <c r="F40" s="49" t="s">
        <v>31</v>
      </c>
    </row>
    <row r="41">
      <c r="B41" s="14" t="s">
        <v>672</v>
      </c>
      <c r="D41" s="14" t="s">
        <v>673</v>
      </c>
      <c r="E41" s="50"/>
      <c r="F41" s="49" t="s">
        <v>675</v>
      </c>
      <c r="G41" s="14"/>
    </row>
    <row r="42">
      <c r="B42" s="14" t="s">
        <v>417</v>
      </c>
      <c r="D42" s="14" t="s">
        <v>417</v>
      </c>
      <c r="E42" s="50"/>
      <c r="F42" s="49" t="s">
        <v>33</v>
      </c>
      <c r="G42" s="14"/>
    </row>
    <row r="43">
      <c r="B43" s="14" t="s">
        <v>679</v>
      </c>
      <c r="D43" s="14" t="s">
        <v>681</v>
      </c>
      <c r="E43" s="50"/>
      <c r="F43" s="49" t="s">
        <v>684</v>
      </c>
      <c r="G43" s="14"/>
    </row>
    <row r="44">
      <c r="B44" s="14" t="s">
        <v>35</v>
      </c>
      <c r="D44" s="14" t="s">
        <v>35</v>
      </c>
      <c r="E44" s="50"/>
      <c r="F44" s="49" t="s">
        <v>430</v>
      </c>
    </row>
    <row r="45">
      <c r="B45" s="14" t="s">
        <v>688</v>
      </c>
      <c r="D45" s="14" t="s">
        <v>689</v>
      </c>
      <c r="E45" s="50"/>
      <c r="F45" s="49" t="s">
        <v>690</v>
      </c>
    </row>
    <row r="46">
      <c r="B46" s="14" t="s">
        <v>451</v>
      </c>
      <c r="D46" s="14" t="s">
        <v>40</v>
      </c>
      <c r="E46" s="50"/>
      <c r="F46" s="49" t="s">
        <v>451</v>
      </c>
    </row>
    <row r="47">
      <c r="B47" s="14" t="s">
        <v>694</v>
      </c>
      <c r="D47" s="14" t="s">
        <v>696</v>
      </c>
      <c r="E47" s="50"/>
      <c r="F47" s="49" t="s">
        <v>698</v>
      </c>
    </row>
    <row r="48">
      <c r="B48" s="14" t="s">
        <v>42</v>
      </c>
      <c r="D48" s="14" t="s">
        <v>700</v>
      </c>
      <c r="E48" s="50"/>
      <c r="F48" s="49" t="s">
        <v>42</v>
      </c>
    </row>
    <row r="49">
      <c r="B49" s="14" t="s">
        <v>703</v>
      </c>
      <c r="D49" s="14" t="s">
        <v>704</v>
      </c>
      <c r="E49" s="50"/>
      <c r="F49" s="49" t="s">
        <v>705</v>
      </c>
    </row>
    <row r="50">
      <c r="B50" s="14" t="s">
        <v>44</v>
      </c>
      <c r="C50" s="14"/>
      <c r="D50" s="14" t="s">
        <v>101</v>
      </c>
      <c r="E50" s="50"/>
      <c r="F50" s="49" t="s">
        <v>44</v>
      </c>
    </row>
    <row r="51">
      <c r="B51" s="14" t="s">
        <v>710</v>
      </c>
      <c r="D51" s="14" t="s">
        <v>711</v>
      </c>
      <c r="E51" s="50"/>
      <c r="F51" s="49" t="s">
        <v>713</v>
      </c>
    </row>
    <row r="52">
      <c r="B52" s="14" t="s">
        <v>492</v>
      </c>
      <c r="D52" s="14" t="s">
        <v>47</v>
      </c>
      <c r="E52" s="50"/>
      <c r="F52" s="49" t="s">
        <v>494</v>
      </c>
      <c r="G52" s="14"/>
    </row>
    <row r="53">
      <c r="B53" s="14" t="s">
        <v>722</v>
      </c>
      <c r="D53" s="14" t="s">
        <v>723</v>
      </c>
      <c r="E53" s="50"/>
      <c r="F53" s="49" t="s">
        <v>724</v>
      </c>
    </row>
    <row r="54">
      <c r="B54" s="14" t="s">
        <v>49</v>
      </c>
      <c r="D54" s="14" t="s">
        <v>502</v>
      </c>
      <c r="E54" s="50"/>
      <c r="F54" s="49" t="s">
        <v>49</v>
      </c>
    </row>
    <row r="55">
      <c r="B55" s="14" t="s">
        <v>729</v>
      </c>
      <c r="D55" s="14" t="s">
        <v>731</v>
      </c>
      <c r="E55" s="50"/>
      <c r="F55" s="49" t="s">
        <v>734</v>
      </c>
    </row>
    <row r="56">
      <c r="B56" s="14" t="s">
        <v>736</v>
      </c>
      <c r="D56" s="14" t="s">
        <v>509</v>
      </c>
      <c r="E56" s="50"/>
      <c r="F56" s="49" t="s">
        <v>509</v>
      </c>
    </row>
    <row r="57">
      <c r="B57" s="14" t="s">
        <v>738</v>
      </c>
      <c r="D57" s="14" t="s">
        <v>739</v>
      </c>
      <c r="E57" s="50"/>
      <c r="F57" s="49" t="s">
        <v>742</v>
      </c>
    </row>
    <row r="58">
      <c r="B58" s="14" t="s">
        <v>126</v>
      </c>
      <c r="D58" s="14" t="s">
        <v>745</v>
      </c>
      <c r="E58" s="50"/>
      <c r="F58" s="49" t="s">
        <v>126</v>
      </c>
    </row>
    <row r="59">
      <c r="B59" s="14" t="s">
        <v>748</v>
      </c>
      <c r="D59" s="14" t="s">
        <v>750</v>
      </c>
      <c r="E59" s="50"/>
      <c r="F59" s="49" t="s">
        <v>751</v>
      </c>
    </row>
    <row r="60">
      <c r="B60" s="14" t="s">
        <v>56</v>
      </c>
      <c r="D60" s="14" t="s">
        <v>754</v>
      </c>
      <c r="E60" s="50"/>
      <c r="F60" s="49" t="s">
        <v>754</v>
      </c>
    </row>
    <row r="61">
      <c r="B61" s="14" t="s">
        <v>758</v>
      </c>
      <c r="D61" s="14" t="s">
        <v>760</v>
      </c>
      <c r="E61" s="50"/>
      <c r="F61" s="49" t="s">
        <v>762</v>
      </c>
    </row>
    <row r="62">
      <c r="B62" s="14" t="s">
        <v>60</v>
      </c>
      <c r="D62" s="14" t="s">
        <v>764</v>
      </c>
      <c r="E62" s="50"/>
      <c r="F62" s="49" t="s">
        <v>764</v>
      </c>
    </row>
    <row r="63">
      <c r="B63" s="14" t="s">
        <v>766</v>
      </c>
      <c r="D63" s="14" t="s">
        <v>768</v>
      </c>
      <c r="E63" s="50"/>
      <c r="F63" s="49" t="s">
        <v>772</v>
      </c>
    </row>
    <row r="64">
      <c r="B64" s="14" t="s">
        <v>62</v>
      </c>
      <c r="D64" s="14" t="s">
        <v>539</v>
      </c>
      <c r="E64" s="50"/>
      <c r="F64" s="49" t="s">
        <v>62</v>
      </c>
    </row>
    <row r="65">
      <c r="B65" s="14" t="s">
        <v>781</v>
      </c>
      <c r="D65" s="14" t="s">
        <v>783</v>
      </c>
      <c r="E65" s="50"/>
      <c r="F65" s="49" t="s">
        <v>785</v>
      </c>
    </row>
    <row r="66">
      <c r="B66" s="14" t="s">
        <v>64</v>
      </c>
      <c r="D66" s="14" t="s">
        <v>64</v>
      </c>
      <c r="E66" s="50"/>
      <c r="F66" s="49" t="s">
        <v>64</v>
      </c>
    </row>
    <row r="67">
      <c r="B67" s="14" t="s">
        <v>788</v>
      </c>
      <c r="D67" s="14" t="s">
        <v>790</v>
      </c>
      <c r="E67" s="50"/>
      <c r="F67" s="49" t="s">
        <v>792</v>
      </c>
    </row>
    <row r="68">
      <c r="B68" s="14" t="s">
        <v>795</v>
      </c>
      <c r="D68" s="14" t="s">
        <v>66</v>
      </c>
      <c r="E68" s="50"/>
      <c r="F68" s="49" t="s">
        <v>795</v>
      </c>
    </row>
    <row r="69">
      <c r="B69" s="14" t="s">
        <v>797</v>
      </c>
      <c r="D69" s="14" t="s">
        <v>799</v>
      </c>
      <c r="E69" s="50"/>
      <c r="F69" s="49" t="s">
        <v>800</v>
      </c>
    </row>
    <row r="70">
      <c r="B70" s="14" t="s">
        <v>69</v>
      </c>
      <c r="D70" s="14" t="s">
        <v>69</v>
      </c>
      <c r="E70" s="50"/>
      <c r="F70" s="49" t="s">
        <v>69</v>
      </c>
    </row>
    <row r="71">
      <c r="B71" s="14" t="s">
        <v>802</v>
      </c>
      <c r="D71" s="14" t="s">
        <v>804</v>
      </c>
      <c r="E71" s="50"/>
      <c r="F71" s="49" t="s">
        <v>806</v>
      </c>
      <c r="G71" s="14"/>
    </row>
    <row r="72">
      <c r="B72" s="14" t="s">
        <v>174</v>
      </c>
      <c r="D72" s="14" t="s">
        <v>174</v>
      </c>
      <c r="E72" s="50"/>
      <c r="F72" s="49" t="s">
        <v>174</v>
      </c>
      <c r="G72" s="14"/>
    </row>
    <row r="73">
      <c r="B73" s="14" t="s">
        <v>813</v>
      </c>
      <c r="D73" s="14" t="s">
        <v>814</v>
      </c>
      <c r="E73" s="50"/>
      <c r="F73" s="49" t="s">
        <v>815</v>
      </c>
      <c r="G73" s="14"/>
    </row>
    <row r="74">
      <c r="B74" s="14" t="s">
        <v>74</v>
      </c>
      <c r="D74" s="14" t="s">
        <v>579</v>
      </c>
      <c r="E74" s="50"/>
      <c r="F74" s="49" t="s">
        <v>74</v>
      </c>
    </row>
    <row r="75">
      <c r="B75" s="14" t="s">
        <v>822</v>
      </c>
      <c r="D75" s="14" t="s">
        <v>823</v>
      </c>
      <c r="E75" s="50"/>
      <c r="F75" s="49" t="s">
        <v>824</v>
      </c>
    </row>
    <row r="76">
      <c r="B76" s="14" t="s">
        <v>825</v>
      </c>
      <c r="D76" s="14" t="s">
        <v>825</v>
      </c>
      <c r="E76" s="50"/>
      <c r="F76" s="49" t="s">
        <v>78</v>
      </c>
    </row>
    <row r="77">
      <c r="B77" s="14" t="s">
        <v>827</v>
      </c>
      <c r="D77" s="14" t="s">
        <v>828</v>
      </c>
      <c r="E77" s="50"/>
      <c r="F77" s="49" t="s">
        <v>830</v>
      </c>
    </row>
    <row r="78">
      <c r="B78" s="14" t="s">
        <v>80</v>
      </c>
      <c r="D78" s="14" t="s">
        <v>80</v>
      </c>
      <c r="E78" s="50"/>
      <c r="F78" s="49" t="s">
        <v>595</v>
      </c>
    </row>
    <row r="79">
      <c r="B79" s="14" t="s">
        <v>835</v>
      </c>
      <c r="D79" s="14" t="s">
        <v>837</v>
      </c>
      <c r="E79" s="50"/>
      <c r="F79" s="49" t="s">
        <v>839</v>
      </c>
    </row>
    <row r="80">
      <c r="B80" s="14" t="s">
        <v>82</v>
      </c>
      <c r="D80" s="14" t="s">
        <v>187</v>
      </c>
      <c r="E80" s="50"/>
      <c r="F80" s="49" t="s">
        <v>82</v>
      </c>
    </row>
    <row r="81">
      <c r="B81" s="14" t="s">
        <v>841</v>
      </c>
      <c r="D81" s="14" t="s">
        <v>842</v>
      </c>
      <c r="E81" s="50"/>
      <c r="F81" s="49" t="s">
        <v>845</v>
      </c>
    </row>
    <row r="82">
      <c r="B82" s="14" t="s">
        <v>190</v>
      </c>
      <c r="D82" s="14" t="s">
        <v>848</v>
      </c>
      <c r="E82" s="50"/>
      <c r="F82" s="49" t="s">
        <v>86</v>
      </c>
      <c r="G82" s="14"/>
    </row>
    <row r="83">
      <c r="B83" s="14" t="s">
        <v>851</v>
      </c>
      <c r="D83" s="14" t="s">
        <v>853</v>
      </c>
      <c r="E83" s="50"/>
      <c r="F83" s="49" t="s">
        <v>854</v>
      </c>
    </row>
    <row r="84">
      <c r="B84" s="14" t="s">
        <v>855</v>
      </c>
      <c r="D84" s="14" t="s">
        <v>857</v>
      </c>
      <c r="E84" s="50"/>
      <c r="F84" s="49" t="s">
        <v>88</v>
      </c>
    </row>
    <row r="85">
      <c r="B85" s="14" t="s">
        <v>861</v>
      </c>
      <c r="D85" s="14" t="s">
        <v>863</v>
      </c>
      <c r="E85" s="50"/>
      <c r="F85" s="49" t="s">
        <v>865</v>
      </c>
    </row>
    <row r="86">
      <c r="B86" s="14" t="s">
        <v>625</v>
      </c>
      <c r="D86" s="14" t="s">
        <v>92</v>
      </c>
      <c r="E86" s="50"/>
      <c r="F86" s="49" t="s">
        <v>867</v>
      </c>
    </row>
    <row r="87">
      <c r="B87" s="14" t="s">
        <v>870</v>
      </c>
      <c r="D87" s="14" t="s">
        <v>871</v>
      </c>
      <c r="E87" s="50"/>
      <c r="F87" s="49" t="s">
        <v>874</v>
      </c>
    </row>
    <row r="88">
      <c r="B88" s="14" t="s">
        <v>634</v>
      </c>
      <c r="D88" s="14" t="s">
        <v>94</v>
      </c>
      <c r="E88" s="50"/>
      <c r="F88" s="49" t="s">
        <v>94</v>
      </c>
    </row>
    <row r="89">
      <c r="B89" s="14" t="s">
        <v>881</v>
      </c>
      <c r="D89" s="14" t="s">
        <v>884</v>
      </c>
      <c r="E89" s="50"/>
      <c r="F89" s="49" t="s">
        <v>886</v>
      </c>
    </row>
    <row r="90">
      <c r="B90" s="14" t="s">
        <v>97</v>
      </c>
      <c r="D90" s="14" t="s">
        <v>97</v>
      </c>
      <c r="E90" s="50"/>
      <c r="F90" s="49" t="s">
        <v>641</v>
      </c>
    </row>
    <row r="91">
      <c r="B91" s="14" t="s">
        <v>891</v>
      </c>
      <c r="D91" s="14" t="s">
        <v>892</v>
      </c>
      <c r="E91" s="50"/>
      <c r="F91" s="49" t="s">
        <v>895</v>
      </c>
    </row>
    <row r="92">
      <c r="B92" s="14" t="s">
        <v>200</v>
      </c>
      <c r="D92" s="14" t="s">
        <v>653</v>
      </c>
      <c r="E92" s="50"/>
      <c r="F92" s="49" t="s">
        <v>653</v>
      </c>
    </row>
    <row r="93">
      <c r="B93" s="14" t="s">
        <v>904</v>
      </c>
      <c r="D93" s="14" t="s">
        <v>905</v>
      </c>
      <c r="E93" s="50"/>
      <c r="F93" s="49" t="s">
        <v>906</v>
      </c>
    </row>
    <row r="94">
      <c r="B94" s="14" t="s">
        <v>203</v>
      </c>
      <c r="D94" s="14" t="s">
        <v>667</v>
      </c>
      <c r="E94" s="50"/>
      <c r="F94" s="49" t="s">
        <v>103</v>
      </c>
    </row>
    <row r="95">
      <c r="B95" s="14" t="s">
        <v>913</v>
      </c>
      <c r="D95" s="14" t="s">
        <v>914</v>
      </c>
      <c r="E95" s="50"/>
      <c r="F95" s="49" t="s">
        <v>915</v>
      </c>
    </row>
    <row r="96">
      <c r="B96" s="14" t="s">
        <v>917</v>
      </c>
      <c r="D96" s="14" t="s">
        <v>105</v>
      </c>
      <c r="E96" s="50"/>
      <c r="F96" s="49" t="s">
        <v>917</v>
      </c>
    </row>
    <row r="97">
      <c r="B97" s="14" t="s">
        <v>921</v>
      </c>
      <c r="D97" s="14" t="s">
        <v>922</v>
      </c>
      <c r="E97" s="50"/>
      <c r="F97" s="49" t="s">
        <v>925</v>
      </c>
    </row>
    <row r="98">
      <c r="B98" s="14" t="s">
        <v>208</v>
      </c>
      <c r="D98" s="14" t="s">
        <v>929</v>
      </c>
      <c r="E98" s="50"/>
      <c r="F98" s="49" t="s">
        <v>109</v>
      </c>
    </row>
    <row r="99">
      <c r="B99" s="14" t="s">
        <v>931</v>
      </c>
      <c r="D99" s="14" t="s">
        <v>932</v>
      </c>
      <c r="E99" s="50"/>
      <c r="F99" s="49" t="s">
        <v>934</v>
      </c>
    </row>
    <row r="100">
      <c r="B100" s="14" t="s">
        <v>111</v>
      </c>
      <c r="D100" s="14" t="s">
        <v>111</v>
      </c>
      <c r="E100" s="50"/>
      <c r="F100" s="49" t="s">
        <v>111</v>
      </c>
    </row>
    <row r="101">
      <c r="B101" s="14" t="s">
        <v>940</v>
      </c>
      <c r="D101" s="14" t="s">
        <v>942</v>
      </c>
      <c r="E101" s="50"/>
      <c r="F101" s="49" t="s">
        <v>944</v>
      </c>
      <c r="G101" s="14"/>
    </row>
    <row r="102">
      <c r="B102" s="14" t="s">
        <v>484</v>
      </c>
      <c r="D102" s="14" t="s">
        <v>484</v>
      </c>
      <c r="E102" s="50"/>
      <c r="F102" s="49" t="s">
        <v>484</v>
      </c>
      <c r="G102" s="14"/>
    </row>
    <row r="103">
      <c r="B103" s="14" t="s">
        <v>486</v>
      </c>
      <c r="D103" s="14" t="s">
        <v>486</v>
      </c>
      <c r="E103" s="50"/>
      <c r="F103" s="49" t="s">
        <v>486</v>
      </c>
      <c r="G103" s="14"/>
    </row>
    <row r="104">
      <c r="B104" s="14" t="s">
        <v>176</v>
      </c>
      <c r="D104" s="14" t="s">
        <v>176</v>
      </c>
      <c r="E104" s="50"/>
      <c r="F104" s="49" t="s">
        <v>176</v>
      </c>
    </row>
    <row r="105">
      <c r="E105" s="50"/>
      <c r="F105" s="50"/>
    </row>
    <row r="106">
      <c r="E106" s="50"/>
      <c r="F106" s="50"/>
    </row>
    <row r="107">
      <c r="E107" s="50"/>
      <c r="F107" s="50"/>
    </row>
    <row r="108">
      <c r="E108" s="50"/>
      <c r="F108" s="50"/>
    </row>
    <row r="109">
      <c r="A109" s="49"/>
      <c r="B109" s="50"/>
      <c r="C109" s="50"/>
      <c r="D109" s="50"/>
      <c r="E109" s="50"/>
      <c r="F109" s="50"/>
    </row>
    <row r="110">
      <c r="A110" s="49"/>
      <c r="B110" s="50"/>
      <c r="C110" s="50"/>
      <c r="D110" s="50"/>
      <c r="E110" s="50"/>
      <c r="F110" s="50"/>
    </row>
    <row r="111">
      <c r="A111" s="49"/>
      <c r="B111" s="50"/>
      <c r="C111" s="50"/>
      <c r="D111" s="49"/>
      <c r="E111" s="50"/>
      <c r="F111" s="50"/>
    </row>
    <row r="112">
      <c r="A112" s="55"/>
      <c r="B112" s="50"/>
      <c r="C112" s="50"/>
      <c r="D112" s="50"/>
      <c r="E112" s="50"/>
      <c r="F112" s="50"/>
      <c r="G112" s="14"/>
    </row>
    <row r="113">
      <c r="A113" s="56"/>
      <c r="B113" s="50"/>
      <c r="C113" s="50"/>
      <c r="D113" s="50"/>
      <c r="E113" s="50"/>
      <c r="F113" s="50"/>
    </row>
    <row r="114">
      <c r="A114" s="56"/>
      <c r="B114" s="50"/>
      <c r="C114" s="50"/>
      <c r="D114" s="50"/>
      <c r="E114" s="50"/>
      <c r="F114" s="50"/>
    </row>
    <row r="115">
      <c r="A115" s="56"/>
      <c r="B115" s="50"/>
      <c r="C115" s="50"/>
      <c r="D115" s="50"/>
      <c r="E115" s="50"/>
      <c r="F115" s="50"/>
    </row>
    <row r="116">
      <c r="A116" s="56"/>
      <c r="B116" s="50"/>
      <c r="C116" s="50"/>
      <c r="D116" s="50"/>
      <c r="E116" s="50"/>
      <c r="F116" s="50"/>
    </row>
    <row r="117">
      <c r="A117" s="56"/>
      <c r="B117" s="50"/>
      <c r="C117" s="50"/>
      <c r="D117" s="50"/>
      <c r="E117" s="50"/>
      <c r="F117" s="50"/>
    </row>
    <row r="118">
      <c r="A118" s="56"/>
      <c r="B118" s="50"/>
      <c r="C118" s="50"/>
      <c r="D118" s="50"/>
      <c r="E118" s="50"/>
      <c r="F118" s="50"/>
    </row>
    <row r="119">
      <c r="A119" s="56"/>
      <c r="B119" s="50"/>
      <c r="C119" s="50"/>
      <c r="D119" s="50"/>
      <c r="E119" s="50"/>
      <c r="F119" s="50"/>
    </row>
    <row r="120">
      <c r="A120" s="56"/>
      <c r="B120" s="50"/>
      <c r="C120" s="50"/>
      <c r="D120" s="50"/>
      <c r="E120" s="50"/>
      <c r="F120" s="50"/>
    </row>
    <row r="121">
      <c r="A121" s="56"/>
      <c r="B121" s="50"/>
      <c r="C121" s="50"/>
      <c r="D121" s="49"/>
      <c r="E121" s="50"/>
      <c r="F121" s="50"/>
    </row>
    <row r="122">
      <c r="A122" s="56"/>
      <c r="B122" s="49"/>
      <c r="C122" s="49"/>
      <c r="D122" s="49"/>
      <c r="E122" s="50"/>
      <c r="F122" s="50"/>
    </row>
    <row r="123">
      <c r="A123" s="55"/>
      <c r="B123" s="49"/>
      <c r="C123" s="49"/>
      <c r="D123" s="49"/>
      <c r="E123" s="50"/>
      <c r="F123" s="50"/>
    </row>
    <row r="124">
      <c r="A124" s="49"/>
      <c r="B124" s="50"/>
      <c r="C124" s="50"/>
      <c r="D124" s="50"/>
      <c r="E124" s="50"/>
      <c r="F124" s="50"/>
    </row>
    <row r="125">
      <c r="A125" s="55"/>
      <c r="B125" s="50"/>
      <c r="C125" s="50"/>
      <c r="D125" s="50"/>
      <c r="E125" s="50"/>
      <c r="F125" s="50"/>
    </row>
    <row r="126">
      <c r="A126" s="49"/>
      <c r="B126" s="50"/>
      <c r="C126" s="50"/>
      <c r="D126" s="50"/>
      <c r="E126" s="50"/>
      <c r="F126" s="50"/>
    </row>
    <row r="127">
      <c r="A127" s="55"/>
      <c r="B127" s="50"/>
      <c r="C127" s="50"/>
      <c r="D127" s="50"/>
      <c r="E127" s="50"/>
      <c r="F127" s="50"/>
    </row>
  </sheetData>
  <mergeCells count="2">
    <mergeCell ref="H2:J2"/>
    <mergeCell ref="K2:L2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9.86"/>
    <col customWidth="1" min="2" max="2" width="10.0"/>
    <col customWidth="1" min="3" max="3" width="14.71"/>
    <col customWidth="1" min="7" max="7" width="15.0"/>
    <col customWidth="1" min="8" max="8" width="14.0"/>
    <col customWidth="1" min="9" max="9" width="5.29"/>
  </cols>
  <sheetData>
    <row r="1">
      <c r="A1" s="1" t="s">
        <v>0</v>
      </c>
      <c r="B1" s="2"/>
      <c r="C1" s="3"/>
      <c r="D1" s="3"/>
      <c r="E1" s="3"/>
      <c r="F1" s="4"/>
      <c r="G1" s="5" t="s">
        <v>1</v>
      </c>
      <c r="H1" s="6"/>
      <c r="I1" s="7"/>
      <c r="J1" s="8"/>
      <c r="K1" s="9"/>
      <c r="L1" s="10"/>
      <c r="M1" s="10"/>
      <c r="N1" s="10"/>
      <c r="O1" s="10"/>
    </row>
    <row r="2">
      <c r="A2" s="11" t="s">
        <v>2</v>
      </c>
      <c r="B2" s="2" t="s">
        <v>3</v>
      </c>
      <c r="C2" s="2" t="s">
        <v>4</v>
      </c>
      <c r="D2" s="2" t="s">
        <v>5</v>
      </c>
      <c r="E2" s="2" t="s">
        <v>6</v>
      </c>
      <c r="F2" s="12" t="s">
        <v>7</v>
      </c>
      <c r="G2" s="2" t="s">
        <v>8</v>
      </c>
      <c r="H2" s="2" t="s">
        <v>9</v>
      </c>
      <c r="I2" s="4" t="s">
        <v>10</v>
      </c>
      <c r="J2" s="2" t="s">
        <v>11</v>
      </c>
      <c r="K2" s="12" t="s">
        <v>12</v>
      </c>
      <c r="L2" s="13" t="s">
        <v>13</v>
      </c>
      <c r="M2" s="10" t="s">
        <v>14</v>
      </c>
      <c r="N2" s="10" t="s">
        <v>15</v>
      </c>
      <c r="O2" s="10" t="s">
        <v>16</v>
      </c>
    </row>
    <row r="3">
      <c r="A3" s="11" t="s">
        <v>262</v>
      </c>
      <c r="B3" s="1">
        <v>1024.0</v>
      </c>
      <c r="C3" s="1">
        <f>1/B3</f>
        <v>0.0009765625</v>
      </c>
      <c r="D3" s="1">
        <f>F3*1000/E3</f>
        <v>280</v>
      </c>
      <c r="E3" s="1">
        <v>500.0</v>
      </c>
      <c r="F3" s="18">
        <v>140.0</v>
      </c>
      <c r="G3" s="20">
        <f>POW((1-1/B3), D3)</f>
        <v>0.7606582506</v>
      </c>
      <c r="H3" s="21">
        <f>D3*1/B3</f>
        <v>0.2734375</v>
      </c>
      <c r="I3" s="22">
        <f>D3</f>
        <v>280</v>
      </c>
      <c r="J3" s="1" t="str">
        <f>AVERAGE(E27:E32)</f>
        <v>#DIV/0!</v>
      </c>
      <c r="K3" s="23" t="str">
        <f>STDEV(E27:E32)</f>
        <v>#DIV/0!</v>
      </c>
      <c r="L3" s="24">
        <v>50.0</v>
      </c>
      <c r="M3" s="25">
        <f>F3*L3/60</f>
        <v>116.6666667</v>
      </c>
      <c r="N3" s="25">
        <f>M3/60</f>
        <v>1.944444444</v>
      </c>
      <c r="O3" s="26">
        <f>L3*G3</f>
        <v>38.03291253</v>
      </c>
    </row>
    <row r="5">
      <c r="B5" s="14" t="s">
        <v>19</v>
      </c>
      <c r="C5" s="27">
        <f>COUNTIF(C16:C146,"* attk: *")</f>
        <v>50</v>
      </c>
      <c r="E5" s="27">
        <f>COUNTIF(E16:E146,"* attk: *")</f>
        <v>50</v>
      </c>
      <c r="G5" s="27">
        <f>COUNTIF(G16:G146,"* attk: *")</f>
        <v>50</v>
      </c>
      <c r="J5" s="27">
        <f>COUNTIF(J16:J146,"* attk: *")</f>
        <v>50</v>
      </c>
      <c r="L5" s="27">
        <f>COUNTIF(L16:L146,"* attk: *")</f>
        <v>50</v>
      </c>
      <c r="N5" s="27">
        <f>COUNTIF(N16:N146,"* attk: *")</f>
        <v>50</v>
      </c>
      <c r="P5" s="27">
        <f>COUNTIF(P16:P146,"* attk: *")</f>
        <v>50</v>
      </c>
    </row>
    <row r="6">
      <c r="B6" s="14" t="s">
        <v>20</v>
      </c>
      <c r="C6" s="14">
        <f>C5-C7</f>
        <v>14</v>
      </c>
      <c r="E6" s="14">
        <f>E5-E7</f>
        <v>13</v>
      </c>
      <c r="G6" s="14">
        <f>G5-G7</f>
        <v>12</v>
      </c>
      <c r="J6" s="14">
        <f>J5-J7</f>
        <v>9</v>
      </c>
      <c r="L6" s="14">
        <f>L5-L7</f>
        <v>11</v>
      </c>
      <c r="N6" s="14">
        <f>N5-N7</f>
        <v>12</v>
      </c>
      <c r="P6" s="14">
        <f>P5-P7</f>
        <v>11</v>
      </c>
    </row>
    <row r="7">
      <c r="B7" s="14" t="s">
        <v>21</v>
      </c>
      <c r="C7" s="27">
        <f>COUNTIF(C17:C168,"* attk: 0")</f>
        <v>36</v>
      </c>
      <c r="E7" s="27">
        <f>COUNTIF(E17:E168,"* attk: 0")</f>
        <v>37</v>
      </c>
      <c r="G7" s="27">
        <f>COUNTIF(G17:G168,"* attk: 0")</f>
        <v>38</v>
      </c>
      <c r="J7" s="27">
        <f>COUNTIF(J17:J168,"* attk: 0")</f>
        <v>41</v>
      </c>
      <c r="L7" s="27">
        <f>COUNTIF(L17:L168,"* attk: 0")</f>
        <v>39</v>
      </c>
      <c r="N7" s="27">
        <f>COUNTIF(N17:N168,"* attk: 0")</f>
        <v>38</v>
      </c>
      <c r="P7" s="27">
        <f>COUNTIF(P17:P168,"* attk: 0")</f>
        <v>39</v>
      </c>
    </row>
    <row r="8">
      <c r="C8" s="14" t="s">
        <v>363</v>
      </c>
      <c r="D8" s="14" t="s">
        <v>38</v>
      </c>
      <c r="E8" s="14" t="s">
        <v>364</v>
      </c>
      <c r="F8" s="14" t="s">
        <v>38</v>
      </c>
      <c r="G8" s="14" t="s">
        <v>364</v>
      </c>
      <c r="H8" s="14" t="s">
        <v>23</v>
      </c>
      <c r="J8" s="14" t="s">
        <v>367</v>
      </c>
      <c r="K8" s="14" t="s">
        <v>23</v>
      </c>
      <c r="L8" s="14" t="s">
        <v>369</v>
      </c>
      <c r="M8" s="14" t="s">
        <v>23</v>
      </c>
      <c r="N8" s="14" t="s">
        <v>371</v>
      </c>
      <c r="O8" s="14" t="s">
        <v>23</v>
      </c>
      <c r="P8" s="14" t="s">
        <v>372</v>
      </c>
      <c r="Q8" s="14" t="s">
        <v>23</v>
      </c>
    </row>
    <row r="9">
      <c r="C9" s="14" t="s">
        <v>24</v>
      </c>
      <c r="E9" s="14" t="s">
        <v>24</v>
      </c>
      <c r="G9" s="14" t="s">
        <v>24</v>
      </c>
      <c r="J9" s="14" t="s">
        <v>24</v>
      </c>
      <c r="L9" s="14" t="s">
        <v>24</v>
      </c>
      <c r="N9" s="14" t="s">
        <v>24</v>
      </c>
      <c r="P9" s="14" t="s">
        <v>24</v>
      </c>
    </row>
    <row r="10">
      <c r="C10" s="14" t="s">
        <v>25</v>
      </c>
      <c r="E10" s="14" t="s">
        <v>25</v>
      </c>
      <c r="G10" s="14" t="s">
        <v>25</v>
      </c>
      <c r="J10" s="14" t="s">
        <v>25</v>
      </c>
      <c r="L10" s="14" t="s">
        <v>25</v>
      </c>
      <c r="N10" s="14" t="s">
        <v>25</v>
      </c>
      <c r="P10" s="14" t="s">
        <v>25</v>
      </c>
    </row>
    <row r="11">
      <c r="C11" s="14" t="s">
        <v>46</v>
      </c>
      <c r="E11" s="14" t="s">
        <v>46</v>
      </c>
      <c r="G11" s="14" t="s">
        <v>26</v>
      </c>
      <c r="J11" s="14" t="s">
        <v>26</v>
      </c>
      <c r="L11" s="14" t="s">
        <v>26</v>
      </c>
      <c r="N11" s="14" t="s">
        <v>26</v>
      </c>
      <c r="P11" s="14" t="s">
        <v>26</v>
      </c>
    </row>
    <row r="12">
      <c r="C12" s="14" t="s">
        <v>27</v>
      </c>
      <c r="E12" s="14" t="s">
        <v>27</v>
      </c>
      <c r="G12" s="14" t="s">
        <v>27</v>
      </c>
      <c r="J12" s="14" t="s">
        <v>27</v>
      </c>
      <c r="L12" s="14" t="s">
        <v>27</v>
      </c>
      <c r="N12" s="14" t="s">
        <v>27</v>
      </c>
      <c r="P12" s="14" t="s">
        <v>27</v>
      </c>
    </row>
    <row r="13">
      <c r="C13" s="14" t="s">
        <v>386</v>
      </c>
      <c r="E13" s="14" t="s">
        <v>386</v>
      </c>
      <c r="G13" s="14" t="s">
        <v>386</v>
      </c>
      <c r="J13" s="14" t="s">
        <v>386</v>
      </c>
      <c r="L13" s="14" t="s">
        <v>386</v>
      </c>
      <c r="N13" s="14" t="s">
        <v>386</v>
      </c>
      <c r="P13" s="14" t="s">
        <v>386</v>
      </c>
    </row>
    <row r="14">
      <c r="C14" s="14" t="s">
        <v>390</v>
      </c>
      <c r="E14" s="14" t="s">
        <v>392</v>
      </c>
      <c r="G14" s="14" t="s">
        <v>394</v>
      </c>
      <c r="J14" s="14" t="s">
        <v>395</v>
      </c>
      <c r="L14" s="14" t="s">
        <v>397</v>
      </c>
      <c r="N14" s="14" t="s">
        <v>398</v>
      </c>
      <c r="P14" s="14" t="s">
        <v>399</v>
      </c>
    </row>
    <row r="15">
      <c r="C15" s="14" t="s">
        <v>30</v>
      </c>
      <c r="E15" s="14" t="s">
        <v>30</v>
      </c>
      <c r="G15" s="14" t="s">
        <v>30</v>
      </c>
      <c r="J15" s="14" t="s">
        <v>30</v>
      </c>
      <c r="L15" s="14" t="s">
        <v>30</v>
      </c>
      <c r="N15" s="14" t="s">
        <v>30</v>
      </c>
      <c r="P15" s="14" t="s">
        <v>30</v>
      </c>
    </row>
    <row r="16">
      <c r="C16" s="14" t="s">
        <v>405</v>
      </c>
      <c r="E16" s="14" t="s">
        <v>405</v>
      </c>
      <c r="G16" s="14" t="s">
        <v>405</v>
      </c>
      <c r="J16" s="14" t="s">
        <v>405</v>
      </c>
      <c r="L16" s="14" t="s">
        <v>405</v>
      </c>
      <c r="N16" s="14" t="s">
        <v>405</v>
      </c>
      <c r="P16" s="14" t="s">
        <v>405</v>
      </c>
    </row>
    <row r="17">
      <c r="C17" s="14" t="s">
        <v>409</v>
      </c>
      <c r="E17" s="14" t="s">
        <v>410</v>
      </c>
      <c r="G17" s="14">
        <v>1.582658E9</v>
      </c>
      <c r="J17" s="14" t="s">
        <v>412</v>
      </c>
      <c r="L17" s="14" t="s">
        <v>413</v>
      </c>
      <c r="N17" s="14" t="s">
        <v>414</v>
      </c>
      <c r="P17" s="14" t="s">
        <v>415</v>
      </c>
    </row>
    <row r="18">
      <c r="C18" s="14" t="s">
        <v>417</v>
      </c>
      <c r="E18" s="14" t="s">
        <v>33</v>
      </c>
      <c r="G18" s="14" t="s">
        <v>419</v>
      </c>
      <c r="J18" s="14" t="s">
        <v>33</v>
      </c>
      <c r="L18" s="14" t="s">
        <v>33</v>
      </c>
      <c r="N18" s="14" t="s">
        <v>33</v>
      </c>
      <c r="P18" s="14" t="s">
        <v>33</v>
      </c>
    </row>
    <row r="19">
      <c r="C19" s="14" t="s">
        <v>421</v>
      </c>
      <c r="E19" s="14" t="s">
        <v>423</v>
      </c>
      <c r="G19" s="14" t="s">
        <v>33</v>
      </c>
      <c r="J19" s="14" t="s">
        <v>425</v>
      </c>
      <c r="L19" s="14" t="s">
        <v>426</v>
      </c>
      <c r="N19" s="14" t="s">
        <v>428</v>
      </c>
      <c r="P19" s="14" t="s">
        <v>429</v>
      </c>
    </row>
    <row r="20">
      <c r="C20" s="14" t="s">
        <v>35</v>
      </c>
      <c r="E20" s="14" t="s">
        <v>430</v>
      </c>
      <c r="G20" s="14" t="s">
        <v>432</v>
      </c>
      <c r="J20" s="14" t="s">
        <v>35</v>
      </c>
      <c r="L20" s="14" t="s">
        <v>35</v>
      </c>
      <c r="N20" s="14" t="s">
        <v>430</v>
      </c>
      <c r="P20" s="14" t="s">
        <v>35</v>
      </c>
    </row>
    <row r="21">
      <c r="C21" s="14" t="s">
        <v>435</v>
      </c>
      <c r="E21" s="14" t="s">
        <v>440</v>
      </c>
      <c r="G21" s="14" t="s">
        <v>35</v>
      </c>
      <c r="J21" s="14" t="s">
        <v>442</v>
      </c>
      <c r="L21" s="14" t="s">
        <v>444</v>
      </c>
      <c r="N21" s="14" t="s">
        <v>446</v>
      </c>
      <c r="P21" s="14" t="s">
        <v>447</v>
      </c>
    </row>
    <row r="22">
      <c r="C22" s="14" t="s">
        <v>40</v>
      </c>
      <c r="E22" s="14" t="s">
        <v>40</v>
      </c>
      <c r="G22" s="14" t="s">
        <v>449</v>
      </c>
      <c r="J22" s="14" t="s">
        <v>40</v>
      </c>
      <c r="L22" s="14" t="s">
        <v>451</v>
      </c>
      <c r="N22" s="14" t="s">
        <v>40</v>
      </c>
      <c r="P22" s="14" t="s">
        <v>40</v>
      </c>
    </row>
    <row r="23">
      <c r="C23" s="14" t="s">
        <v>454</v>
      </c>
      <c r="E23" s="14" t="s">
        <v>455</v>
      </c>
      <c r="G23" s="14" t="s">
        <v>456</v>
      </c>
      <c r="J23" s="14" t="s">
        <v>458</v>
      </c>
      <c r="L23" s="14" t="s">
        <v>460</v>
      </c>
      <c r="N23" s="14" t="s">
        <v>461</v>
      </c>
      <c r="P23" s="14" t="s">
        <v>463</v>
      </c>
    </row>
    <row r="24">
      <c r="C24" s="14" t="s">
        <v>42</v>
      </c>
      <c r="E24" s="14" t="s">
        <v>42</v>
      </c>
      <c r="G24" s="14" t="s">
        <v>465</v>
      </c>
      <c r="J24" s="14" t="s">
        <v>42</v>
      </c>
      <c r="L24" s="14" t="s">
        <v>42</v>
      </c>
      <c r="N24" s="14" t="s">
        <v>42</v>
      </c>
      <c r="P24" s="14" t="s">
        <v>42</v>
      </c>
    </row>
    <row r="25">
      <c r="C25" s="14" t="s">
        <v>469</v>
      </c>
      <c r="E25" s="14" t="s">
        <v>470</v>
      </c>
      <c r="G25" s="14" t="s">
        <v>42</v>
      </c>
      <c r="J25" s="14" t="s">
        <v>472</v>
      </c>
      <c r="L25" s="14" t="s">
        <v>475</v>
      </c>
      <c r="N25" s="14" t="s">
        <v>478</v>
      </c>
      <c r="P25" s="14" t="s">
        <v>480</v>
      </c>
    </row>
    <row r="26">
      <c r="C26" s="14" t="s">
        <v>101</v>
      </c>
      <c r="E26" s="14" t="s">
        <v>101</v>
      </c>
      <c r="G26" s="14" t="s">
        <v>483</v>
      </c>
      <c r="J26" s="14" t="s">
        <v>44</v>
      </c>
      <c r="L26" s="14" t="s">
        <v>101</v>
      </c>
      <c r="N26" s="14" t="s">
        <v>101</v>
      </c>
      <c r="P26" s="14" t="s">
        <v>44</v>
      </c>
    </row>
    <row r="27">
      <c r="C27" s="14" t="s">
        <v>485</v>
      </c>
      <c r="E27" s="14" t="s">
        <v>487</v>
      </c>
      <c r="G27" s="14" t="s">
        <v>101</v>
      </c>
      <c r="J27" s="14" t="s">
        <v>488</v>
      </c>
      <c r="L27" s="14" t="s">
        <v>489</v>
      </c>
      <c r="N27" s="14" t="s">
        <v>490</v>
      </c>
      <c r="P27" s="14" t="s">
        <v>491</v>
      </c>
    </row>
    <row r="28">
      <c r="C28" s="14" t="s">
        <v>47</v>
      </c>
      <c r="E28" s="14" t="s">
        <v>492</v>
      </c>
      <c r="G28" s="14" t="s">
        <v>493</v>
      </c>
      <c r="J28" s="14" t="s">
        <v>47</v>
      </c>
      <c r="L28" s="14" t="s">
        <v>47</v>
      </c>
      <c r="N28" s="14" t="s">
        <v>494</v>
      </c>
      <c r="P28" s="14" t="s">
        <v>47</v>
      </c>
    </row>
    <row r="29">
      <c r="C29" s="14" t="s">
        <v>495</v>
      </c>
      <c r="E29" s="14" t="s">
        <v>496</v>
      </c>
      <c r="G29" s="14" t="s">
        <v>47</v>
      </c>
      <c r="J29" s="14" t="s">
        <v>497</v>
      </c>
      <c r="L29" s="14" t="s">
        <v>498</v>
      </c>
      <c r="N29" s="14" t="s">
        <v>499</v>
      </c>
      <c r="P29" s="14" t="s">
        <v>500</v>
      </c>
    </row>
    <row r="30">
      <c r="C30" s="14" t="s">
        <v>49</v>
      </c>
      <c r="E30" s="14" t="s">
        <v>49</v>
      </c>
      <c r="G30" s="14" t="s">
        <v>501</v>
      </c>
      <c r="J30" s="14" t="s">
        <v>502</v>
      </c>
      <c r="L30" s="14" t="s">
        <v>49</v>
      </c>
      <c r="N30" s="14" t="s">
        <v>49</v>
      </c>
      <c r="P30" s="14" t="s">
        <v>49</v>
      </c>
    </row>
    <row r="31">
      <c r="C31" s="14" t="s">
        <v>503</v>
      </c>
      <c r="E31" s="14" t="s">
        <v>504</v>
      </c>
      <c r="G31" s="14" t="s">
        <v>49</v>
      </c>
      <c r="J31" s="14" t="s">
        <v>505</v>
      </c>
      <c r="L31" s="14" t="s">
        <v>506</v>
      </c>
      <c r="N31" s="14" t="s">
        <v>507</v>
      </c>
      <c r="P31" s="14" t="s">
        <v>508</v>
      </c>
    </row>
    <row r="32">
      <c r="C32" s="14" t="s">
        <v>51</v>
      </c>
      <c r="E32" s="14" t="s">
        <v>509</v>
      </c>
      <c r="G32" s="14" t="s">
        <v>510</v>
      </c>
      <c r="J32" s="14" t="s">
        <v>51</v>
      </c>
      <c r="L32" s="14" t="s">
        <v>509</v>
      </c>
      <c r="N32" s="14" t="s">
        <v>51</v>
      </c>
      <c r="P32" s="14" t="s">
        <v>51</v>
      </c>
    </row>
    <row r="33">
      <c r="C33" s="14" t="s">
        <v>511</v>
      </c>
      <c r="E33" s="14" t="s">
        <v>512</v>
      </c>
      <c r="G33" s="14" t="s">
        <v>509</v>
      </c>
      <c r="J33" s="14" t="s">
        <v>513</v>
      </c>
      <c r="L33" s="14" t="s">
        <v>514</v>
      </c>
      <c r="N33" s="14" t="s">
        <v>515</v>
      </c>
      <c r="P33" s="14" t="s">
        <v>516</v>
      </c>
    </row>
    <row r="34">
      <c r="C34" s="14" t="s">
        <v>54</v>
      </c>
      <c r="E34" s="14" t="s">
        <v>126</v>
      </c>
      <c r="G34" s="14" t="s">
        <v>517</v>
      </c>
      <c r="J34" s="14" t="s">
        <v>126</v>
      </c>
      <c r="L34" s="14" t="s">
        <v>126</v>
      </c>
      <c r="N34" s="14" t="s">
        <v>54</v>
      </c>
      <c r="P34" s="14" t="s">
        <v>126</v>
      </c>
    </row>
    <row r="35">
      <c r="C35" s="14" t="s">
        <v>518</v>
      </c>
      <c r="E35" s="14" t="s">
        <v>519</v>
      </c>
      <c r="G35" s="14" t="s">
        <v>126</v>
      </c>
      <c r="J35" s="14" t="s">
        <v>520</v>
      </c>
      <c r="L35" s="14" t="s">
        <v>521</v>
      </c>
      <c r="N35" s="14" t="s">
        <v>522</v>
      </c>
      <c r="P35" s="14" t="s">
        <v>523</v>
      </c>
    </row>
    <row r="36">
      <c r="C36" s="14" t="s">
        <v>56</v>
      </c>
      <c r="E36" s="14" t="s">
        <v>56</v>
      </c>
      <c r="G36" s="14" t="s">
        <v>524</v>
      </c>
      <c r="J36" s="14" t="s">
        <v>56</v>
      </c>
      <c r="L36" s="14" t="s">
        <v>56</v>
      </c>
      <c r="N36" s="14" t="s">
        <v>56</v>
      </c>
      <c r="P36" s="14" t="s">
        <v>56</v>
      </c>
    </row>
    <row r="37">
      <c r="C37" s="14" t="s">
        <v>525</v>
      </c>
      <c r="E37" s="14" t="s">
        <v>526</v>
      </c>
      <c r="G37" s="14" t="s">
        <v>56</v>
      </c>
      <c r="J37" s="14" t="s">
        <v>527</v>
      </c>
      <c r="L37" s="14" t="s">
        <v>528</v>
      </c>
      <c r="N37" s="14" t="s">
        <v>529</v>
      </c>
      <c r="P37" s="14" t="s">
        <v>530</v>
      </c>
    </row>
    <row r="38">
      <c r="C38" s="14" t="s">
        <v>531</v>
      </c>
      <c r="E38" s="14" t="s">
        <v>531</v>
      </c>
      <c r="G38" s="14" t="s">
        <v>532</v>
      </c>
      <c r="J38" s="14" t="s">
        <v>60</v>
      </c>
      <c r="L38" s="14" t="s">
        <v>60</v>
      </c>
      <c r="N38" s="14" t="s">
        <v>60</v>
      </c>
      <c r="P38" s="14" t="s">
        <v>60</v>
      </c>
    </row>
    <row r="39">
      <c r="C39" s="14" t="s">
        <v>533</v>
      </c>
      <c r="E39" s="14" t="s">
        <v>534</v>
      </c>
      <c r="G39" s="14" t="s">
        <v>60</v>
      </c>
      <c r="J39" s="14" t="s">
        <v>535</v>
      </c>
      <c r="L39" s="14" t="s">
        <v>536</v>
      </c>
      <c r="N39" s="14" t="s">
        <v>537</v>
      </c>
      <c r="P39" s="14" t="s">
        <v>538</v>
      </c>
    </row>
    <row r="40">
      <c r="C40" s="14" t="s">
        <v>539</v>
      </c>
      <c r="E40" s="14" t="s">
        <v>62</v>
      </c>
      <c r="G40" s="14" t="s">
        <v>540</v>
      </c>
      <c r="J40" s="14" t="s">
        <v>62</v>
      </c>
      <c r="L40" s="14" t="s">
        <v>62</v>
      </c>
      <c r="N40" s="14" t="s">
        <v>62</v>
      </c>
      <c r="P40" s="14" t="s">
        <v>541</v>
      </c>
    </row>
    <row r="41">
      <c r="C41" s="14" t="s">
        <v>542</v>
      </c>
      <c r="E41" s="14" t="s">
        <v>543</v>
      </c>
      <c r="G41" s="14" t="s">
        <v>62</v>
      </c>
      <c r="J41" s="14" t="s">
        <v>544</v>
      </c>
      <c r="L41" s="14" t="s">
        <v>545</v>
      </c>
      <c r="N41" s="14" t="s">
        <v>546</v>
      </c>
      <c r="P41" s="14" t="s">
        <v>547</v>
      </c>
    </row>
    <row r="42">
      <c r="C42" s="14" t="s">
        <v>64</v>
      </c>
      <c r="E42" s="14" t="s">
        <v>548</v>
      </c>
      <c r="G42" s="14" t="s">
        <v>549</v>
      </c>
      <c r="J42" s="14" t="s">
        <v>64</v>
      </c>
      <c r="L42" s="14" t="s">
        <v>64</v>
      </c>
      <c r="N42" s="14" t="s">
        <v>548</v>
      </c>
      <c r="P42" s="14" t="s">
        <v>64</v>
      </c>
    </row>
    <row r="43">
      <c r="C43" s="14" t="s">
        <v>550</v>
      </c>
      <c r="E43" s="14" t="s">
        <v>551</v>
      </c>
      <c r="G43" s="14" t="s">
        <v>64</v>
      </c>
      <c r="J43" s="14" t="s">
        <v>552</v>
      </c>
      <c r="L43" s="14" t="s">
        <v>553</v>
      </c>
      <c r="N43" s="14" t="s">
        <v>554</v>
      </c>
      <c r="P43" s="14" t="s">
        <v>555</v>
      </c>
    </row>
    <row r="44">
      <c r="C44" s="14" t="s">
        <v>66</v>
      </c>
      <c r="E44" s="14" t="s">
        <v>66</v>
      </c>
      <c r="G44" s="14" t="s">
        <v>556</v>
      </c>
      <c r="J44" s="14" t="s">
        <v>557</v>
      </c>
      <c r="L44" s="14" t="s">
        <v>66</v>
      </c>
      <c r="N44" s="14" t="s">
        <v>66</v>
      </c>
      <c r="P44" s="14" t="s">
        <v>66</v>
      </c>
    </row>
    <row r="45">
      <c r="C45" s="14" t="s">
        <v>558</v>
      </c>
      <c r="E45" s="14" t="s">
        <v>559</v>
      </c>
      <c r="G45" s="14" t="s">
        <v>66</v>
      </c>
      <c r="J45" s="14" t="s">
        <v>560</v>
      </c>
      <c r="L45" s="14" t="s">
        <v>561</v>
      </c>
      <c r="N45" s="14" t="s">
        <v>562</v>
      </c>
      <c r="P45" s="14" t="s">
        <v>563</v>
      </c>
    </row>
    <row r="46">
      <c r="C46" s="14" t="s">
        <v>69</v>
      </c>
      <c r="E46" s="14" t="s">
        <v>69</v>
      </c>
      <c r="G46" s="14" t="s">
        <v>564</v>
      </c>
      <c r="J46" s="14" t="s">
        <v>69</v>
      </c>
      <c r="L46" s="14" t="s">
        <v>69</v>
      </c>
      <c r="N46" s="14" t="s">
        <v>69</v>
      </c>
      <c r="P46" s="14" t="s">
        <v>565</v>
      </c>
    </row>
    <row r="47">
      <c r="C47" s="14" t="s">
        <v>566</v>
      </c>
      <c r="E47" s="14" t="s">
        <v>567</v>
      </c>
      <c r="G47" s="14" t="s">
        <v>69</v>
      </c>
      <c r="J47" s="14" t="s">
        <v>568</v>
      </c>
      <c r="L47" s="14" t="s">
        <v>569</v>
      </c>
      <c r="N47" s="14" t="s">
        <v>570</v>
      </c>
      <c r="P47" s="14" t="s">
        <v>571</v>
      </c>
    </row>
    <row r="48">
      <c r="C48" s="14" t="s">
        <v>72</v>
      </c>
      <c r="E48" s="14" t="s">
        <v>72</v>
      </c>
      <c r="G48" s="14" t="s">
        <v>572</v>
      </c>
      <c r="J48" s="14" t="s">
        <v>174</v>
      </c>
      <c r="L48" s="14" t="s">
        <v>174</v>
      </c>
      <c r="N48" s="14" t="s">
        <v>72</v>
      </c>
      <c r="P48" s="14" t="s">
        <v>174</v>
      </c>
    </row>
    <row r="49">
      <c r="C49" s="14" t="s">
        <v>573</v>
      </c>
      <c r="E49" s="14" t="s">
        <v>574</v>
      </c>
      <c r="G49" s="14" t="s">
        <v>174</v>
      </c>
      <c r="J49" s="14" t="s">
        <v>575</v>
      </c>
      <c r="L49" s="14" t="s">
        <v>576</v>
      </c>
      <c r="N49" s="14" t="s">
        <v>577</v>
      </c>
      <c r="P49" s="14" t="s">
        <v>578</v>
      </c>
    </row>
    <row r="50">
      <c r="C50" s="14" t="s">
        <v>579</v>
      </c>
      <c r="E50" s="14" t="s">
        <v>74</v>
      </c>
      <c r="G50" s="14" t="s">
        <v>580</v>
      </c>
      <c r="J50" s="14" t="s">
        <v>74</v>
      </c>
      <c r="L50" s="14" t="s">
        <v>74</v>
      </c>
      <c r="N50" s="14" t="s">
        <v>74</v>
      </c>
      <c r="P50" s="14" t="s">
        <v>74</v>
      </c>
    </row>
    <row r="51">
      <c r="C51" s="14" t="s">
        <v>581</v>
      </c>
      <c r="E51" s="14" t="s">
        <v>582</v>
      </c>
      <c r="G51" s="14" t="s">
        <v>583</v>
      </c>
      <c r="J51" s="14" t="s">
        <v>584</v>
      </c>
      <c r="L51" s="14" t="s">
        <v>585</v>
      </c>
      <c r="N51" s="14" t="s">
        <v>586</v>
      </c>
      <c r="P51" s="14" t="s">
        <v>587</v>
      </c>
    </row>
    <row r="52">
      <c r="C52" s="14" t="s">
        <v>181</v>
      </c>
      <c r="E52" s="14" t="s">
        <v>181</v>
      </c>
      <c r="G52" s="14" t="s">
        <v>588</v>
      </c>
      <c r="J52" s="14" t="s">
        <v>78</v>
      </c>
      <c r="L52" s="14" t="s">
        <v>78</v>
      </c>
      <c r="N52" s="14" t="s">
        <v>78</v>
      </c>
      <c r="P52" s="14" t="s">
        <v>78</v>
      </c>
    </row>
    <row r="53">
      <c r="C53" s="14" t="s">
        <v>589</v>
      </c>
      <c r="E53" s="14" t="s">
        <v>590</v>
      </c>
      <c r="G53" s="14" t="s">
        <v>78</v>
      </c>
      <c r="J53" s="14" t="s">
        <v>591</v>
      </c>
      <c r="L53" s="14" t="s">
        <v>592</v>
      </c>
      <c r="N53" s="14" t="s">
        <v>593</v>
      </c>
      <c r="P53" s="14" t="s">
        <v>594</v>
      </c>
    </row>
    <row r="54">
      <c r="C54" s="14" t="s">
        <v>80</v>
      </c>
      <c r="E54" s="14" t="s">
        <v>595</v>
      </c>
      <c r="G54" s="14" t="s">
        <v>596</v>
      </c>
      <c r="J54" s="14" t="s">
        <v>80</v>
      </c>
      <c r="L54" s="14" t="s">
        <v>80</v>
      </c>
      <c r="N54" s="14" t="s">
        <v>80</v>
      </c>
      <c r="P54" s="14" t="s">
        <v>80</v>
      </c>
    </row>
    <row r="55">
      <c r="C55" s="14" t="s">
        <v>597</v>
      </c>
      <c r="E55" s="14" t="s">
        <v>598</v>
      </c>
      <c r="G55" s="14" t="s">
        <v>80</v>
      </c>
      <c r="J55" s="14" t="s">
        <v>599</v>
      </c>
      <c r="L55" s="14" t="s">
        <v>600</v>
      </c>
      <c r="N55" s="14" t="s">
        <v>601</v>
      </c>
      <c r="P55" s="14" t="s">
        <v>602</v>
      </c>
    </row>
    <row r="56">
      <c r="C56" s="14" t="s">
        <v>82</v>
      </c>
      <c r="E56" s="14" t="s">
        <v>82</v>
      </c>
      <c r="G56" s="14" t="s">
        <v>603</v>
      </c>
      <c r="J56" s="14" t="s">
        <v>187</v>
      </c>
      <c r="L56" s="14" t="s">
        <v>604</v>
      </c>
      <c r="N56" s="14" t="s">
        <v>187</v>
      </c>
      <c r="P56" s="14" t="s">
        <v>187</v>
      </c>
    </row>
    <row r="57">
      <c r="C57" s="14" t="s">
        <v>605</v>
      </c>
      <c r="E57" s="14" t="s">
        <v>606</v>
      </c>
      <c r="G57" s="14" t="s">
        <v>187</v>
      </c>
      <c r="J57" s="14" t="s">
        <v>607</v>
      </c>
      <c r="L57" s="14" t="s">
        <v>608</v>
      </c>
      <c r="N57" s="14" t="s">
        <v>609</v>
      </c>
      <c r="P57" s="14" t="s">
        <v>610</v>
      </c>
    </row>
    <row r="58">
      <c r="C58" s="14" t="s">
        <v>190</v>
      </c>
      <c r="E58" s="14" t="s">
        <v>190</v>
      </c>
      <c r="G58" s="14" t="s">
        <v>611</v>
      </c>
      <c r="J58" s="14" t="s">
        <v>86</v>
      </c>
      <c r="L58" s="14" t="s">
        <v>86</v>
      </c>
      <c r="N58" s="14" t="s">
        <v>190</v>
      </c>
      <c r="P58" s="14" t="s">
        <v>190</v>
      </c>
    </row>
    <row r="59">
      <c r="C59" s="14" t="s">
        <v>612</v>
      </c>
      <c r="E59" s="14" t="s">
        <v>613</v>
      </c>
      <c r="G59" s="14" t="s">
        <v>86</v>
      </c>
      <c r="J59" s="14" t="s">
        <v>614</v>
      </c>
      <c r="L59" s="14" t="s">
        <v>615</v>
      </c>
      <c r="N59" s="14" t="s">
        <v>616</v>
      </c>
      <c r="P59" s="14" t="s">
        <v>617</v>
      </c>
    </row>
    <row r="60">
      <c r="C60" s="14" t="s">
        <v>88</v>
      </c>
      <c r="E60" s="14" t="s">
        <v>88</v>
      </c>
      <c r="G60" s="14" t="s">
        <v>618</v>
      </c>
      <c r="J60" s="14" t="s">
        <v>88</v>
      </c>
      <c r="L60" s="14" t="s">
        <v>88</v>
      </c>
      <c r="N60" s="14" t="s">
        <v>88</v>
      </c>
      <c r="P60" s="14" t="s">
        <v>88</v>
      </c>
    </row>
    <row r="61">
      <c r="C61" s="14" t="s">
        <v>619</v>
      </c>
      <c r="E61" s="14" t="s">
        <v>620</v>
      </c>
      <c r="G61" s="14" t="s">
        <v>88</v>
      </c>
      <c r="J61" s="14" t="s">
        <v>621</v>
      </c>
      <c r="L61" s="14" t="s">
        <v>622</v>
      </c>
      <c r="N61" s="14" t="s">
        <v>623</v>
      </c>
      <c r="P61" s="14" t="s">
        <v>624</v>
      </c>
    </row>
    <row r="62">
      <c r="C62" s="14" t="s">
        <v>625</v>
      </c>
      <c r="E62" s="14" t="s">
        <v>92</v>
      </c>
      <c r="G62" s="14" t="s">
        <v>626</v>
      </c>
      <c r="J62" s="14" t="s">
        <v>92</v>
      </c>
      <c r="L62" s="14" t="s">
        <v>92</v>
      </c>
      <c r="N62" s="14" t="s">
        <v>625</v>
      </c>
      <c r="P62" s="14" t="s">
        <v>92</v>
      </c>
    </row>
    <row r="63">
      <c r="C63" s="14" t="s">
        <v>627</v>
      </c>
      <c r="E63" s="14" t="s">
        <v>628</v>
      </c>
      <c r="G63" s="14" t="s">
        <v>625</v>
      </c>
      <c r="J63" s="14" t="s">
        <v>629</v>
      </c>
      <c r="L63" s="14" t="s">
        <v>630</v>
      </c>
      <c r="N63" s="14" t="s">
        <v>631</v>
      </c>
      <c r="P63" s="14" t="s">
        <v>632</v>
      </c>
    </row>
    <row r="64">
      <c r="C64" s="14" t="s">
        <v>94</v>
      </c>
      <c r="E64" s="14" t="s">
        <v>94</v>
      </c>
      <c r="G64" s="14" t="s">
        <v>633</v>
      </c>
      <c r="J64" s="14" t="s">
        <v>94</v>
      </c>
      <c r="L64" s="14" t="s">
        <v>634</v>
      </c>
      <c r="N64" s="14" t="s">
        <v>94</v>
      </c>
      <c r="P64" s="14" t="s">
        <v>94</v>
      </c>
    </row>
    <row r="65">
      <c r="C65" s="14" t="s">
        <v>635</v>
      </c>
      <c r="E65" s="14" t="s">
        <v>636</v>
      </c>
      <c r="G65" s="14" t="s">
        <v>94</v>
      </c>
      <c r="J65" s="14" t="s">
        <v>637</v>
      </c>
      <c r="L65" s="14" t="s">
        <v>638</v>
      </c>
      <c r="N65" s="14" t="s">
        <v>639</v>
      </c>
      <c r="P65" s="14" t="s">
        <v>640</v>
      </c>
    </row>
    <row r="66">
      <c r="C66" s="14" t="s">
        <v>641</v>
      </c>
      <c r="E66" s="14" t="s">
        <v>97</v>
      </c>
      <c r="G66" s="14" t="s">
        <v>642</v>
      </c>
      <c r="J66" s="14" t="s">
        <v>97</v>
      </c>
      <c r="L66" s="14" t="s">
        <v>97</v>
      </c>
      <c r="N66" s="14" t="s">
        <v>97</v>
      </c>
      <c r="P66" s="14" t="s">
        <v>97</v>
      </c>
    </row>
    <row r="67">
      <c r="C67" s="14" t="s">
        <v>643</v>
      </c>
      <c r="E67" s="14" t="s">
        <v>644</v>
      </c>
      <c r="G67" s="14" t="s">
        <v>641</v>
      </c>
      <c r="J67" s="14" t="s">
        <v>646</v>
      </c>
      <c r="L67" s="14" t="s">
        <v>647</v>
      </c>
      <c r="N67" s="14" t="s">
        <v>649</v>
      </c>
      <c r="P67" s="14" t="s">
        <v>650</v>
      </c>
    </row>
    <row r="68">
      <c r="C68" s="14" t="s">
        <v>200</v>
      </c>
      <c r="E68" s="14" t="s">
        <v>200</v>
      </c>
      <c r="G68" s="14" t="s">
        <v>652</v>
      </c>
      <c r="J68" s="14" t="s">
        <v>653</v>
      </c>
      <c r="L68" s="14" t="s">
        <v>200</v>
      </c>
      <c r="N68" s="14" t="s">
        <v>200</v>
      </c>
      <c r="P68" s="14" t="s">
        <v>200</v>
      </c>
    </row>
    <row r="69">
      <c r="C69" s="14" t="s">
        <v>654</v>
      </c>
      <c r="E69" s="14" t="s">
        <v>655</v>
      </c>
      <c r="G69" s="14" t="s">
        <v>200</v>
      </c>
      <c r="J69" s="14" t="s">
        <v>656</v>
      </c>
      <c r="L69" s="14" t="s">
        <v>657</v>
      </c>
      <c r="N69" s="14" t="s">
        <v>658</v>
      </c>
      <c r="P69" s="14" t="s">
        <v>659</v>
      </c>
    </row>
    <row r="70">
      <c r="C70" s="14" t="s">
        <v>203</v>
      </c>
      <c r="E70" s="14" t="s">
        <v>203</v>
      </c>
      <c r="G70" s="14" t="s">
        <v>661</v>
      </c>
      <c r="J70" s="14" t="s">
        <v>203</v>
      </c>
      <c r="L70" s="14" t="s">
        <v>203</v>
      </c>
      <c r="N70" s="14" t="s">
        <v>203</v>
      </c>
      <c r="P70" s="14" t="s">
        <v>203</v>
      </c>
    </row>
    <row r="71">
      <c r="C71" s="14" t="s">
        <v>665</v>
      </c>
      <c r="E71" s="14" t="s">
        <v>666</v>
      </c>
      <c r="G71" s="14" t="s">
        <v>667</v>
      </c>
      <c r="J71" s="14" t="s">
        <v>668</v>
      </c>
      <c r="L71" s="14" t="s">
        <v>669</v>
      </c>
      <c r="N71" s="14" t="s">
        <v>670</v>
      </c>
      <c r="P71" s="14" t="s">
        <v>671</v>
      </c>
    </row>
    <row r="72">
      <c r="C72" s="14" t="s">
        <v>105</v>
      </c>
      <c r="E72" s="14" t="s">
        <v>105</v>
      </c>
      <c r="G72" s="14" t="s">
        <v>674</v>
      </c>
      <c r="J72" s="14" t="s">
        <v>105</v>
      </c>
      <c r="L72" s="14" t="s">
        <v>676</v>
      </c>
      <c r="N72" s="14" t="s">
        <v>676</v>
      </c>
      <c r="P72" s="14" t="s">
        <v>105</v>
      </c>
    </row>
    <row r="73">
      <c r="C73" s="14" t="s">
        <v>677</v>
      </c>
      <c r="E73" s="14" t="s">
        <v>678</v>
      </c>
      <c r="G73" s="14" t="s">
        <v>105</v>
      </c>
      <c r="J73" s="14" t="s">
        <v>680</v>
      </c>
      <c r="L73" s="14" t="s">
        <v>682</v>
      </c>
      <c r="N73" s="14" t="s">
        <v>683</v>
      </c>
      <c r="P73" s="14" t="s">
        <v>685</v>
      </c>
    </row>
    <row r="74">
      <c r="C74" s="14" t="s">
        <v>208</v>
      </c>
      <c r="E74" s="14" t="s">
        <v>208</v>
      </c>
      <c r="G74" s="14" t="s">
        <v>686</v>
      </c>
      <c r="J74" s="14" t="s">
        <v>687</v>
      </c>
      <c r="L74" s="14" t="s">
        <v>208</v>
      </c>
      <c r="N74" s="14" t="s">
        <v>208</v>
      </c>
      <c r="P74" s="14" t="s">
        <v>109</v>
      </c>
    </row>
    <row r="75">
      <c r="C75" s="14" t="s">
        <v>691</v>
      </c>
      <c r="E75" s="14" t="s">
        <v>692</v>
      </c>
      <c r="G75" s="14" t="s">
        <v>208</v>
      </c>
      <c r="J75" s="14" t="s">
        <v>693</v>
      </c>
      <c r="L75" s="14" t="s">
        <v>695</v>
      </c>
      <c r="N75" s="14" t="s">
        <v>697</v>
      </c>
      <c r="P75" s="14" t="s">
        <v>699</v>
      </c>
    </row>
    <row r="76">
      <c r="C76" s="14" t="s">
        <v>701</v>
      </c>
      <c r="E76" s="14" t="s">
        <v>111</v>
      </c>
      <c r="G76" s="14" t="s">
        <v>702</v>
      </c>
      <c r="J76" s="14" t="s">
        <v>701</v>
      </c>
      <c r="L76" s="14" t="s">
        <v>111</v>
      </c>
      <c r="N76" s="14" t="s">
        <v>111</v>
      </c>
      <c r="P76" s="14" t="s">
        <v>701</v>
      </c>
    </row>
    <row r="77">
      <c r="C77" s="14" t="s">
        <v>706</v>
      </c>
      <c r="E77" s="14" t="s">
        <v>707</v>
      </c>
      <c r="G77" s="14" t="s">
        <v>111</v>
      </c>
      <c r="J77" s="14" t="s">
        <v>708</v>
      </c>
      <c r="L77" s="14" t="s">
        <v>709</v>
      </c>
      <c r="N77" s="14" t="s">
        <v>708</v>
      </c>
      <c r="P77" s="14" t="s">
        <v>712</v>
      </c>
    </row>
    <row r="78">
      <c r="C78" s="14" t="s">
        <v>114</v>
      </c>
      <c r="E78" s="14" t="s">
        <v>213</v>
      </c>
      <c r="G78" s="14" t="s">
        <v>714</v>
      </c>
      <c r="J78" s="14" t="s">
        <v>213</v>
      </c>
      <c r="L78" s="14" t="s">
        <v>114</v>
      </c>
      <c r="N78" s="14" t="s">
        <v>213</v>
      </c>
      <c r="P78" s="14" t="s">
        <v>213</v>
      </c>
    </row>
    <row r="79">
      <c r="C79" s="14" t="s">
        <v>715</v>
      </c>
      <c r="E79" s="14" t="s">
        <v>716</v>
      </c>
      <c r="G79" s="14" t="s">
        <v>213</v>
      </c>
      <c r="J79" s="14" t="s">
        <v>717</v>
      </c>
      <c r="L79" s="14" t="s">
        <v>718</v>
      </c>
      <c r="N79" s="14" t="s">
        <v>719</v>
      </c>
      <c r="P79" s="14" t="s">
        <v>720</v>
      </c>
    </row>
    <row r="80">
      <c r="C80" s="14" t="s">
        <v>119</v>
      </c>
      <c r="E80" s="14" t="s">
        <v>119</v>
      </c>
      <c r="G80" s="14" t="s">
        <v>725</v>
      </c>
      <c r="J80" s="14" t="s">
        <v>726</v>
      </c>
      <c r="L80" s="14" t="s">
        <v>119</v>
      </c>
      <c r="N80" s="14" t="s">
        <v>726</v>
      </c>
      <c r="P80" s="14" t="s">
        <v>726</v>
      </c>
    </row>
    <row r="81">
      <c r="C81" s="14" t="s">
        <v>727</v>
      </c>
      <c r="E81" s="14" t="s">
        <v>728</v>
      </c>
      <c r="G81" s="14" t="s">
        <v>119</v>
      </c>
      <c r="J81" s="14" t="s">
        <v>730</v>
      </c>
      <c r="L81" s="14" t="s">
        <v>732</v>
      </c>
      <c r="N81" s="14" t="s">
        <v>733</v>
      </c>
      <c r="P81" s="14" t="s">
        <v>735</v>
      </c>
    </row>
    <row r="82">
      <c r="C82" s="14" t="s">
        <v>121</v>
      </c>
      <c r="E82" s="14" t="s">
        <v>121</v>
      </c>
      <c r="G82" s="14" t="s">
        <v>737</v>
      </c>
      <c r="J82" s="14" t="s">
        <v>121</v>
      </c>
      <c r="L82" s="14" t="s">
        <v>121</v>
      </c>
      <c r="N82" s="14" t="s">
        <v>121</v>
      </c>
      <c r="P82" s="14" t="s">
        <v>121</v>
      </c>
    </row>
    <row r="83">
      <c r="C83" s="14" t="s">
        <v>740</v>
      </c>
      <c r="E83" s="14" t="s">
        <v>741</v>
      </c>
      <c r="G83" s="14" t="s">
        <v>218</v>
      </c>
      <c r="J83" s="14" t="s">
        <v>743</v>
      </c>
      <c r="L83" s="14" t="s">
        <v>744</v>
      </c>
      <c r="N83" s="14" t="s">
        <v>746</v>
      </c>
      <c r="P83" s="14" t="s">
        <v>747</v>
      </c>
    </row>
    <row r="84">
      <c r="C84" s="14" t="s">
        <v>125</v>
      </c>
      <c r="E84" s="14" t="s">
        <v>125</v>
      </c>
      <c r="G84" s="14" t="s">
        <v>749</v>
      </c>
      <c r="J84" s="14" t="s">
        <v>125</v>
      </c>
      <c r="L84" s="14" t="s">
        <v>125</v>
      </c>
      <c r="N84" s="14" t="s">
        <v>752</v>
      </c>
      <c r="P84" s="14" t="s">
        <v>752</v>
      </c>
    </row>
    <row r="85">
      <c r="C85" s="14" t="s">
        <v>753</v>
      </c>
      <c r="E85" s="14" t="s">
        <v>755</v>
      </c>
      <c r="G85" s="14" t="s">
        <v>125</v>
      </c>
      <c r="J85" s="14" t="s">
        <v>756</v>
      </c>
      <c r="L85" s="14" t="s">
        <v>757</v>
      </c>
      <c r="N85" s="14" t="s">
        <v>759</v>
      </c>
      <c r="P85" s="14" t="s">
        <v>761</v>
      </c>
    </row>
    <row r="86">
      <c r="C86" s="14" t="s">
        <v>128</v>
      </c>
      <c r="E86" s="14" t="s">
        <v>128</v>
      </c>
      <c r="G86" s="14" t="s">
        <v>763</v>
      </c>
      <c r="J86" s="14" t="s">
        <v>128</v>
      </c>
      <c r="L86" s="14" t="s">
        <v>128</v>
      </c>
      <c r="N86" s="14" t="s">
        <v>128</v>
      </c>
      <c r="P86" s="14" t="s">
        <v>128</v>
      </c>
    </row>
    <row r="87">
      <c r="C87" s="14" t="s">
        <v>765</v>
      </c>
      <c r="E87" s="14" t="s">
        <v>767</v>
      </c>
      <c r="G87" s="14" t="s">
        <v>769</v>
      </c>
      <c r="J87" s="14" t="s">
        <v>770</v>
      </c>
      <c r="L87" s="14" t="s">
        <v>771</v>
      </c>
      <c r="N87" s="14" t="s">
        <v>773</v>
      </c>
      <c r="P87" s="14" t="s">
        <v>774</v>
      </c>
    </row>
    <row r="88">
      <c r="C88" s="14" t="s">
        <v>132</v>
      </c>
      <c r="E88" s="14" t="s">
        <v>775</v>
      </c>
      <c r="G88" s="14" t="s">
        <v>776</v>
      </c>
      <c r="J88" s="14" t="s">
        <v>132</v>
      </c>
      <c r="L88" s="14" t="s">
        <v>777</v>
      </c>
      <c r="N88" s="14" t="s">
        <v>132</v>
      </c>
      <c r="P88" s="14" t="s">
        <v>132</v>
      </c>
    </row>
    <row r="89">
      <c r="C89" s="14" t="s">
        <v>778</v>
      </c>
      <c r="E89" s="14" t="s">
        <v>779</v>
      </c>
      <c r="G89" s="14" t="s">
        <v>132</v>
      </c>
      <c r="J89" s="14" t="s">
        <v>780</v>
      </c>
      <c r="L89" s="14" t="s">
        <v>782</v>
      </c>
      <c r="N89" s="14" t="s">
        <v>784</v>
      </c>
      <c r="P89" s="14" t="s">
        <v>786</v>
      </c>
    </row>
    <row r="90">
      <c r="C90" s="14" t="s">
        <v>134</v>
      </c>
      <c r="E90" s="14" t="s">
        <v>134</v>
      </c>
      <c r="G90" s="14" t="s">
        <v>787</v>
      </c>
      <c r="J90" s="14" t="s">
        <v>134</v>
      </c>
      <c r="L90" s="14" t="s">
        <v>134</v>
      </c>
      <c r="N90" s="14" t="s">
        <v>134</v>
      </c>
      <c r="P90" s="14" t="s">
        <v>134</v>
      </c>
    </row>
    <row r="91">
      <c r="C91" s="14" t="s">
        <v>789</v>
      </c>
      <c r="E91" s="14" t="s">
        <v>791</v>
      </c>
      <c r="G91" s="14" t="s">
        <v>134</v>
      </c>
      <c r="J91" s="14" t="s">
        <v>793</v>
      </c>
      <c r="L91" s="14" t="s">
        <v>794</v>
      </c>
      <c r="N91" s="14" t="s">
        <v>796</v>
      </c>
      <c r="P91" s="14" t="s">
        <v>798</v>
      </c>
    </row>
    <row r="92">
      <c r="C92" s="14" t="s">
        <v>138</v>
      </c>
      <c r="E92" s="14" t="s">
        <v>138</v>
      </c>
      <c r="G92" s="14" t="s">
        <v>801</v>
      </c>
      <c r="J92" s="14" t="s">
        <v>138</v>
      </c>
      <c r="L92" s="14" t="s">
        <v>138</v>
      </c>
      <c r="N92" s="14" t="s">
        <v>138</v>
      </c>
      <c r="P92" s="14" t="s">
        <v>138</v>
      </c>
    </row>
    <row r="93">
      <c r="C93" s="14" t="s">
        <v>803</v>
      </c>
      <c r="E93" s="14" t="s">
        <v>805</v>
      </c>
      <c r="G93" s="14" t="s">
        <v>138</v>
      </c>
      <c r="J93" s="14" t="s">
        <v>807</v>
      </c>
      <c r="L93" s="14" t="s">
        <v>808</v>
      </c>
      <c r="N93" s="14" t="s">
        <v>809</v>
      </c>
      <c r="P93" s="14" t="s">
        <v>810</v>
      </c>
    </row>
    <row r="94">
      <c r="C94" s="14" t="s">
        <v>140</v>
      </c>
      <c r="E94" s="14" t="s">
        <v>811</v>
      </c>
      <c r="G94" s="14" t="s">
        <v>812</v>
      </c>
      <c r="J94" s="14" t="s">
        <v>140</v>
      </c>
      <c r="L94" s="14" t="s">
        <v>140</v>
      </c>
      <c r="N94" s="14" t="s">
        <v>140</v>
      </c>
      <c r="P94" s="14" t="s">
        <v>811</v>
      </c>
    </row>
    <row r="95">
      <c r="C95" s="14" t="s">
        <v>816</v>
      </c>
      <c r="E95" s="14" t="s">
        <v>817</v>
      </c>
      <c r="G95" s="14" t="s">
        <v>140</v>
      </c>
      <c r="J95" s="14" t="s">
        <v>818</v>
      </c>
      <c r="L95" s="14" t="s">
        <v>819</v>
      </c>
      <c r="N95" s="14" t="s">
        <v>820</v>
      </c>
      <c r="P95" s="14" t="s">
        <v>821</v>
      </c>
    </row>
    <row r="96">
      <c r="C96" s="14" t="s">
        <v>143</v>
      </c>
      <c r="E96" s="14" t="s">
        <v>143</v>
      </c>
      <c r="G96" s="14" t="s">
        <v>826</v>
      </c>
      <c r="J96" s="14" t="s">
        <v>143</v>
      </c>
      <c r="L96" s="14" t="s">
        <v>829</v>
      </c>
      <c r="N96" s="14" t="s">
        <v>829</v>
      </c>
      <c r="P96" s="14" t="s">
        <v>143</v>
      </c>
    </row>
    <row r="97">
      <c r="C97" s="14" t="s">
        <v>831</v>
      </c>
      <c r="E97" s="14" t="s">
        <v>832</v>
      </c>
      <c r="G97" s="14" t="s">
        <v>829</v>
      </c>
      <c r="J97" s="14" t="s">
        <v>833</v>
      </c>
      <c r="L97" s="14" t="s">
        <v>834</v>
      </c>
      <c r="N97" s="14" t="s">
        <v>836</v>
      </c>
      <c r="P97" s="14" t="s">
        <v>838</v>
      </c>
    </row>
    <row r="98">
      <c r="C98" s="14" t="s">
        <v>237</v>
      </c>
      <c r="E98" s="14" t="s">
        <v>237</v>
      </c>
      <c r="G98" s="14" t="s">
        <v>840</v>
      </c>
      <c r="J98" s="14" t="s">
        <v>237</v>
      </c>
      <c r="L98" s="14" t="s">
        <v>237</v>
      </c>
      <c r="N98" s="14" t="s">
        <v>237</v>
      </c>
      <c r="P98" s="14" t="s">
        <v>237</v>
      </c>
    </row>
    <row r="99">
      <c r="C99" s="14" t="s">
        <v>843</v>
      </c>
      <c r="E99" s="14" t="s">
        <v>844</v>
      </c>
      <c r="G99" s="14" t="s">
        <v>237</v>
      </c>
      <c r="J99" s="14" t="s">
        <v>846</v>
      </c>
      <c r="L99" s="14" t="s">
        <v>847</v>
      </c>
      <c r="N99" s="14" t="s">
        <v>849</v>
      </c>
      <c r="P99" s="14" t="s">
        <v>850</v>
      </c>
    </row>
    <row r="100">
      <c r="C100" s="14" t="s">
        <v>148</v>
      </c>
      <c r="E100" s="14" t="s">
        <v>240</v>
      </c>
      <c r="G100" s="14" t="s">
        <v>852</v>
      </c>
      <c r="J100" s="14" t="s">
        <v>240</v>
      </c>
      <c r="L100" s="14" t="s">
        <v>240</v>
      </c>
      <c r="N100" s="14" t="s">
        <v>240</v>
      </c>
      <c r="P100" s="14" t="s">
        <v>148</v>
      </c>
    </row>
    <row r="101">
      <c r="C101" s="14" t="s">
        <v>856</v>
      </c>
      <c r="E101" s="14" t="s">
        <v>858</v>
      </c>
      <c r="G101" s="14" t="s">
        <v>240</v>
      </c>
      <c r="J101" s="14" t="s">
        <v>859</v>
      </c>
      <c r="L101" s="14" t="s">
        <v>860</v>
      </c>
      <c r="N101" s="14" t="s">
        <v>862</v>
      </c>
      <c r="P101" s="14" t="s">
        <v>864</v>
      </c>
    </row>
    <row r="102">
      <c r="C102" s="14" t="s">
        <v>243</v>
      </c>
      <c r="E102" s="14" t="s">
        <v>243</v>
      </c>
      <c r="G102" s="14" t="s">
        <v>866</v>
      </c>
      <c r="J102" s="14" t="s">
        <v>243</v>
      </c>
      <c r="L102" s="14" t="s">
        <v>243</v>
      </c>
      <c r="N102" s="14" t="s">
        <v>243</v>
      </c>
      <c r="P102" s="14" t="s">
        <v>243</v>
      </c>
    </row>
    <row r="103">
      <c r="C103" s="14" t="s">
        <v>868</v>
      </c>
      <c r="E103" s="14" t="s">
        <v>869</v>
      </c>
      <c r="G103" s="14" t="s">
        <v>243</v>
      </c>
      <c r="J103" s="14" t="s">
        <v>872</v>
      </c>
      <c r="L103" s="14" t="s">
        <v>873</v>
      </c>
      <c r="N103" s="14" t="s">
        <v>875</v>
      </c>
      <c r="P103" s="14" t="s">
        <v>876</v>
      </c>
    </row>
    <row r="104">
      <c r="C104" s="14" t="s">
        <v>154</v>
      </c>
      <c r="E104" s="14" t="s">
        <v>154</v>
      </c>
      <c r="G104" s="14" t="s">
        <v>878</v>
      </c>
      <c r="J104" s="14" t="s">
        <v>879</v>
      </c>
      <c r="L104" s="14" t="s">
        <v>880</v>
      </c>
      <c r="N104" s="14" t="s">
        <v>154</v>
      </c>
      <c r="P104" s="14" t="s">
        <v>154</v>
      </c>
    </row>
    <row r="105">
      <c r="C105" s="14" t="s">
        <v>882</v>
      </c>
      <c r="E105" s="14" t="s">
        <v>883</v>
      </c>
      <c r="G105" s="14" t="s">
        <v>154</v>
      </c>
      <c r="J105" s="14" t="s">
        <v>885</v>
      </c>
      <c r="L105" s="14" t="s">
        <v>887</v>
      </c>
      <c r="N105" s="14" t="s">
        <v>888</v>
      </c>
      <c r="P105" s="14" t="s">
        <v>889</v>
      </c>
    </row>
    <row r="106">
      <c r="C106" s="14" t="s">
        <v>157</v>
      </c>
      <c r="E106" s="14" t="s">
        <v>157</v>
      </c>
      <c r="G106" s="14" t="s">
        <v>890</v>
      </c>
      <c r="J106" s="14" t="s">
        <v>157</v>
      </c>
      <c r="L106" s="14" t="s">
        <v>157</v>
      </c>
      <c r="N106" s="14" t="s">
        <v>893</v>
      </c>
      <c r="P106" s="14" t="s">
        <v>157</v>
      </c>
    </row>
    <row r="107">
      <c r="C107" s="14" t="s">
        <v>896</v>
      </c>
      <c r="E107" s="14" t="s">
        <v>897</v>
      </c>
      <c r="G107" s="14" t="s">
        <v>157</v>
      </c>
      <c r="J107" s="14" t="s">
        <v>898</v>
      </c>
      <c r="L107" s="14" t="s">
        <v>899</v>
      </c>
      <c r="N107" s="14" t="s">
        <v>900</v>
      </c>
      <c r="P107" s="14" t="s">
        <v>901</v>
      </c>
    </row>
    <row r="108">
      <c r="C108" s="14" t="s">
        <v>160</v>
      </c>
      <c r="E108" s="14" t="s">
        <v>902</v>
      </c>
      <c r="G108" s="14" t="s">
        <v>903</v>
      </c>
      <c r="J108" s="14" t="s">
        <v>160</v>
      </c>
      <c r="L108" s="14" t="s">
        <v>160</v>
      </c>
      <c r="N108" s="14" t="s">
        <v>160</v>
      </c>
      <c r="P108" s="14" t="s">
        <v>160</v>
      </c>
    </row>
    <row r="109">
      <c r="C109" s="14" t="s">
        <v>907</v>
      </c>
      <c r="E109" s="14" t="s">
        <v>908</v>
      </c>
      <c r="G109" s="14" t="s">
        <v>902</v>
      </c>
      <c r="J109" s="14" t="s">
        <v>909</v>
      </c>
      <c r="L109" s="14" t="s">
        <v>910</v>
      </c>
      <c r="N109" s="14" t="s">
        <v>911</v>
      </c>
      <c r="P109" s="14" t="s">
        <v>912</v>
      </c>
    </row>
    <row r="110">
      <c r="C110" s="14" t="s">
        <v>162</v>
      </c>
      <c r="E110" s="14" t="s">
        <v>162</v>
      </c>
      <c r="G110" s="14" t="s">
        <v>916</v>
      </c>
      <c r="J110" s="14" t="s">
        <v>162</v>
      </c>
      <c r="L110" s="14" t="s">
        <v>918</v>
      </c>
      <c r="N110" s="14" t="s">
        <v>162</v>
      </c>
      <c r="P110" s="14" t="s">
        <v>162</v>
      </c>
    </row>
    <row r="111">
      <c r="C111" s="14" t="s">
        <v>919</v>
      </c>
      <c r="E111" s="14" t="s">
        <v>920</v>
      </c>
      <c r="G111" s="14" t="s">
        <v>918</v>
      </c>
      <c r="J111" s="14" t="s">
        <v>923</v>
      </c>
      <c r="L111" s="14" t="s">
        <v>924</v>
      </c>
      <c r="N111" s="14" t="s">
        <v>926</v>
      </c>
      <c r="P111" s="14" t="s">
        <v>927</v>
      </c>
    </row>
    <row r="112">
      <c r="C112" s="14" t="s">
        <v>928</v>
      </c>
      <c r="E112" s="14" t="s">
        <v>928</v>
      </c>
      <c r="G112" s="14" t="s">
        <v>930</v>
      </c>
      <c r="J112" s="14" t="s">
        <v>166</v>
      </c>
      <c r="L112" s="14" t="s">
        <v>166</v>
      </c>
      <c r="N112" s="14" t="s">
        <v>166</v>
      </c>
      <c r="P112" s="14" t="s">
        <v>166</v>
      </c>
    </row>
    <row r="113">
      <c r="C113" s="14" t="s">
        <v>933</v>
      </c>
      <c r="E113" s="14" t="s">
        <v>935</v>
      </c>
      <c r="G113" s="14" t="s">
        <v>166</v>
      </c>
      <c r="J113" s="14" t="s">
        <v>936</v>
      </c>
      <c r="L113" s="14" t="s">
        <v>937</v>
      </c>
      <c r="N113" s="14" t="s">
        <v>938</v>
      </c>
      <c r="P113" s="14" t="s">
        <v>939</v>
      </c>
    </row>
    <row r="114">
      <c r="C114" s="14" t="s">
        <v>168</v>
      </c>
      <c r="E114" s="14" t="s">
        <v>168</v>
      </c>
      <c r="G114" s="14" t="s">
        <v>941</v>
      </c>
      <c r="J114" s="14" t="s">
        <v>168</v>
      </c>
      <c r="L114" s="14" t="s">
        <v>168</v>
      </c>
      <c r="N114" s="14" t="s">
        <v>943</v>
      </c>
      <c r="P114" s="14" t="s">
        <v>943</v>
      </c>
    </row>
    <row r="115">
      <c r="C115" s="14" t="s">
        <v>945</v>
      </c>
      <c r="E115" s="14" t="s">
        <v>946</v>
      </c>
      <c r="G115" s="14" t="s">
        <v>168</v>
      </c>
      <c r="J115" s="14" t="s">
        <v>947</v>
      </c>
      <c r="L115" s="14" t="s">
        <v>948</v>
      </c>
      <c r="N115" s="14" t="s">
        <v>949</v>
      </c>
      <c r="P115" s="14" t="s">
        <v>950</v>
      </c>
    </row>
    <row r="116">
      <c r="C116" s="14" t="s">
        <v>171</v>
      </c>
      <c r="E116" s="14" t="s">
        <v>171</v>
      </c>
      <c r="G116" s="14" t="s">
        <v>951</v>
      </c>
      <c r="J116" s="14" t="s">
        <v>171</v>
      </c>
      <c r="L116" s="14" t="s">
        <v>171</v>
      </c>
      <c r="N116" s="14" t="s">
        <v>171</v>
      </c>
      <c r="P116" s="14" t="s">
        <v>952</v>
      </c>
    </row>
    <row r="117">
      <c r="C117" s="14" t="s">
        <v>953</v>
      </c>
      <c r="E117" s="14" t="s">
        <v>954</v>
      </c>
      <c r="G117" s="14" t="s">
        <v>171</v>
      </c>
      <c r="J117" s="14" t="s">
        <v>955</v>
      </c>
      <c r="L117" s="14" t="s">
        <v>956</v>
      </c>
      <c r="N117" s="14" t="s">
        <v>957</v>
      </c>
      <c r="P117" s="14" t="s">
        <v>958</v>
      </c>
    </row>
    <row r="118">
      <c r="C118" s="14" t="s">
        <v>484</v>
      </c>
      <c r="E118" s="14" t="s">
        <v>484</v>
      </c>
      <c r="G118" s="14" t="s">
        <v>959</v>
      </c>
      <c r="J118" s="14" t="s">
        <v>175</v>
      </c>
      <c r="L118" s="14" t="s">
        <v>175</v>
      </c>
      <c r="N118" s="14" t="s">
        <v>175</v>
      </c>
      <c r="P118" s="14" t="s">
        <v>175</v>
      </c>
    </row>
    <row r="119">
      <c r="C119" s="14" t="s">
        <v>486</v>
      </c>
      <c r="E119" s="14" t="s">
        <v>486</v>
      </c>
      <c r="G119" s="14" t="s">
        <v>175</v>
      </c>
      <c r="J119" s="14" t="s">
        <v>176</v>
      </c>
      <c r="L119" s="14" t="s">
        <v>176</v>
      </c>
      <c r="N119" s="14" t="s">
        <v>176</v>
      </c>
      <c r="P119" s="14" t="s">
        <v>176</v>
      </c>
    </row>
    <row r="120">
      <c r="C120" s="14" t="s">
        <v>176</v>
      </c>
      <c r="E120" s="14" t="s">
        <v>176</v>
      </c>
      <c r="G120" s="14" t="s">
        <v>176</v>
      </c>
    </row>
    <row r="121">
      <c r="E121" s="14" t="s">
        <v>176</v>
      </c>
    </row>
  </sheetData>
  <mergeCells count="2">
    <mergeCell ref="G1:I1"/>
    <mergeCell ref="J1:K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/>
      <c r="C1" s="3"/>
      <c r="D1" s="3"/>
      <c r="E1" s="3"/>
      <c r="F1" s="4"/>
      <c r="G1" s="5" t="s">
        <v>1</v>
      </c>
      <c r="H1" s="7"/>
      <c r="I1" s="8"/>
      <c r="J1" s="9"/>
      <c r="K1" s="10"/>
      <c r="L1" s="10"/>
      <c r="M1" s="10"/>
      <c r="N1" s="10"/>
      <c r="O1" s="10"/>
    </row>
    <row r="2">
      <c r="A2" s="11" t="s">
        <v>2</v>
      </c>
      <c r="B2" s="2" t="s">
        <v>3</v>
      </c>
      <c r="C2" s="2" t="s">
        <v>4</v>
      </c>
      <c r="D2" s="2" t="s">
        <v>5</v>
      </c>
      <c r="E2" s="2" t="s">
        <v>6</v>
      </c>
      <c r="F2" s="12" t="s">
        <v>7</v>
      </c>
      <c r="G2" s="2" t="s">
        <v>8</v>
      </c>
      <c r="H2" s="12" t="s">
        <v>9</v>
      </c>
      <c r="I2" s="2" t="s">
        <v>11</v>
      </c>
      <c r="J2" s="12" t="s">
        <v>12</v>
      </c>
      <c r="K2" s="13" t="s">
        <v>13</v>
      </c>
      <c r="L2" s="10" t="s">
        <v>14</v>
      </c>
      <c r="M2" s="10" t="s">
        <v>15</v>
      </c>
      <c r="N2" s="10" t="s">
        <v>16</v>
      </c>
      <c r="O2" s="57" t="s">
        <v>228</v>
      </c>
    </row>
    <row r="3">
      <c r="A3" s="11" t="s">
        <v>721</v>
      </c>
      <c r="B3" s="58">
        <v>512.0</v>
      </c>
      <c r="C3" s="1">
        <f>1/B3</f>
        <v>0.001953125</v>
      </c>
      <c r="D3" s="1">
        <f>F3*1000/E3</f>
        <v>354</v>
      </c>
      <c r="E3" s="1">
        <v>500.0</v>
      </c>
      <c r="F3" s="18">
        <v>177.0</v>
      </c>
      <c r="G3" s="20">
        <f>POW((1-1/B3), D3)</f>
        <v>0.5005327079</v>
      </c>
      <c r="H3" s="21">
        <f>D3*1/B3</f>
        <v>0.69140625</v>
      </c>
      <c r="I3" s="10" t="str">
        <f>AVERAGE(E28:E32)</f>
        <v>#DIV/0!</v>
      </c>
      <c r="J3" s="23" t="str">
        <f>STDEV(E28:E32)</f>
        <v>#DIV/0!</v>
      </c>
      <c r="K3" s="59">
        <v>100.0</v>
      </c>
      <c r="L3" s="26">
        <f>F3*K3/60</f>
        <v>295</v>
      </c>
      <c r="M3" s="26">
        <f>L3/60</f>
        <v>4.916666667</v>
      </c>
      <c r="N3" s="26">
        <f>K3*G3</f>
        <v>50.05327079</v>
      </c>
      <c r="O3" s="60">
        <f>K3-N3</f>
        <v>49.94672921</v>
      </c>
    </row>
    <row r="6">
      <c r="D6" s="61" t="s">
        <v>877</v>
      </c>
      <c r="E6" s="3"/>
      <c r="F6" s="62" t="s">
        <v>894</v>
      </c>
      <c r="G6" s="62">
        <v>65.0</v>
      </c>
      <c r="H6" s="62">
        <v>100.0</v>
      </c>
      <c r="I6" s="63">
        <f>(H6-G6)/H6</f>
        <v>0.35</v>
      </c>
    </row>
    <row r="7">
      <c r="A7" s="14" t="s">
        <v>19</v>
      </c>
      <c r="B7" s="27">
        <f>COUNTIF(B18:B258,"* attk: *")</f>
        <v>100</v>
      </c>
      <c r="C7" s="50"/>
      <c r="D7" s="27">
        <f>COUNTIF(D18:D258,"* attk: *")</f>
        <v>94</v>
      </c>
      <c r="E7" s="50"/>
      <c r="F7" s="27">
        <f>COUNTIF(F18:F258,"* attk: *")</f>
        <v>100</v>
      </c>
      <c r="G7" s="50"/>
      <c r="H7" s="50"/>
      <c r="I7" s="50"/>
      <c r="J7" s="50"/>
      <c r="K7" s="50"/>
      <c r="L7" s="50"/>
      <c r="M7" s="50"/>
      <c r="N7" s="50"/>
    </row>
    <row r="8">
      <c r="A8" s="14" t="s">
        <v>20</v>
      </c>
      <c r="B8" s="14">
        <f>B7-B9</f>
        <v>65</v>
      </c>
      <c r="C8" s="50"/>
      <c r="D8" s="14">
        <f>D7-D9</f>
        <v>59</v>
      </c>
      <c r="E8" s="50"/>
      <c r="F8" s="14">
        <f>F7-F9</f>
        <v>62</v>
      </c>
      <c r="G8" s="50"/>
      <c r="H8" s="50"/>
      <c r="I8" s="50"/>
      <c r="J8" s="50"/>
      <c r="K8" s="50"/>
      <c r="L8" s="50"/>
      <c r="M8" s="50"/>
      <c r="N8" s="50"/>
    </row>
    <row r="9">
      <c r="A9" s="14" t="s">
        <v>21</v>
      </c>
      <c r="B9" s="27">
        <f>COUNTIF(B18:B158,"* attk: 0")</f>
        <v>35</v>
      </c>
      <c r="C9" s="64" t="s">
        <v>960</v>
      </c>
      <c r="D9" s="27">
        <f>COUNTIF(D18:D158,"* attk: 0")</f>
        <v>35</v>
      </c>
      <c r="E9" s="65" t="s">
        <v>961</v>
      </c>
      <c r="F9" s="27">
        <f>COUNTIF(F18:F158,"* attk: 0")</f>
        <v>38</v>
      </c>
      <c r="G9" s="50"/>
      <c r="H9" s="50"/>
      <c r="I9" s="50"/>
      <c r="J9" s="50"/>
      <c r="K9" s="50"/>
      <c r="L9" s="50"/>
      <c r="M9" s="50"/>
      <c r="N9" s="50"/>
    </row>
    <row r="10">
      <c r="A10" s="50"/>
      <c r="B10" s="49" t="s">
        <v>962</v>
      </c>
      <c r="C10" s="49" t="s">
        <v>23</v>
      </c>
      <c r="D10" s="50"/>
      <c r="E10" s="50"/>
      <c r="F10" s="50"/>
      <c r="G10" s="50"/>
      <c r="H10" s="49" t="s">
        <v>963</v>
      </c>
      <c r="I10" s="50"/>
      <c r="J10" s="50"/>
      <c r="K10" s="50"/>
      <c r="L10" s="50"/>
      <c r="M10" s="50"/>
      <c r="N10" s="50"/>
    </row>
    <row r="11">
      <c r="A11" s="50"/>
      <c r="B11" s="49" t="s">
        <v>24</v>
      </c>
      <c r="C11" s="50"/>
      <c r="D11" s="49" t="s">
        <v>24</v>
      </c>
      <c r="E11" s="50"/>
      <c r="F11" s="49" t="s">
        <v>24</v>
      </c>
      <c r="G11" s="50"/>
      <c r="H11" s="50"/>
      <c r="I11" s="50"/>
      <c r="J11" s="50"/>
      <c r="K11" s="50"/>
      <c r="L11" s="50"/>
      <c r="M11" s="50"/>
      <c r="N11" s="50"/>
    </row>
    <row r="12">
      <c r="A12" s="50"/>
      <c r="B12" s="49" t="s">
        <v>25</v>
      </c>
      <c r="C12" s="50"/>
      <c r="D12" s="49" t="s">
        <v>25</v>
      </c>
      <c r="E12" s="50"/>
      <c r="F12" s="49" t="s">
        <v>25</v>
      </c>
      <c r="G12" s="50"/>
      <c r="H12" s="50"/>
      <c r="I12" s="50"/>
      <c r="J12" s="50"/>
      <c r="K12" s="50"/>
      <c r="L12" s="50"/>
      <c r="M12" s="50"/>
      <c r="N12" s="50"/>
    </row>
    <row r="13">
      <c r="A13" s="50"/>
      <c r="B13" s="49" t="s">
        <v>26</v>
      </c>
      <c r="C13" s="50"/>
      <c r="D13" s="49" t="s">
        <v>26</v>
      </c>
      <c r="E13" s="50"/>
      <c r="F13" s="49" t="s">
        <v>26</v>
      </c>
      <c r="G13" s="50"/>
      <c r="H13" s="50"/>
      <c r="I13" s="50"/>
      <c r="J13" s="50"/>
      <c r="K13" s="50"/>
      <c r="L13" s="50"/>
      <c r="M13" s="50"/>
      <c r="N13" s="50"/>
    </row>
    <row r="14">
      <c r="A14" s="50"/>
      <c r="B14" s="49" t="s">
        <v>27</v>
      </c>
      <c r="C14" s="50"/>
      <c r="D14" s="49" t="s">
        <v>27</v>
      </c>
      <c r="E14" s="50"/>
      <c r="F14" s="49" t="s">
        <v>27</v>
      </c>
      <c r="G14" s="50"/>
      <c r="H14" s="50"/>
      <c r="I14" s="50"/>
      <c r="J14" s="50"/>
      <c r="K14" s="50"/>
      <c r="L14" s="50"/>
      <c r="M14" s="50"/>
      <c r="N14" s="50"/>
    </row>
    <row r="15">
      <c r="A15" s="50"/>
      <c r="B15" s="49" t="s">
        <v>964</v>
      </c>
      <c r="C15" s="50"/>
      <c r="D15" s="49" t="s">
        <v>964</v>
      </c>
      <c r="E15" s="50"/>
      <c r="F15" s="49" t="s">
        <v>964</v>
      </c>
      <c r="G15" s="50"/>
      <c r="H15" s="50"/>
      <c r="I15" s="50"/>
      <c r="J15" s="50"/>
      <c r="K15" s="50"/>
      <c r="L15" s="50"/>
      <c r="M15" s="50"/>
      <c r="N15" s="50"/>
    </row>
    <row r="16">
      <c r="A16" s="50"/>
      <c r="B16" s="49" t="s">
        <v>965</v>
      </c>
      <c r="C16" s="50"/>
      <c r="D16" s="49" t="s">
        <v>966</v>
      </c>
      <c r="E16" s="50"/>
      <c r="F16" s="49" t="s">
        <v>967</v>
      </c>
      <c r="G16" s="50"/>
      <c r="H16" s="50"/>
      <c r="I16" s="50"/>
      <c r="J16" s="50"/>
      <c r="K16" s="50"/>
      <c r="L16" s="50"/>
      <c r="M16" s="50"/>
      <c r="N16" s="50"/>
    </row>
    <row r="17">
      <c r="A17" s="50"/>
      <c r="B17" s="49" t="s">
        <v>30</v>
      </c>
      <c r="C17" s="50"/>
      <c r="D17" s="49" t="s">
        <v>30</v>
      </c>
      <c r="E17" s="50"/>
      <c r="F17" s="49" t="s">
        <v>30</v>
      </c>
      <c r="G17" s="50"/>
      <c r="H17" s="50"/>
      <c r="I17" s="50"/>
      <c r="J17" s="50"/>
      <c r="K17" s="50"/>
      <c r="L17" s="50"/>
      <c r="M17" s="50"/>
      <c r="N17" s="50"/>
    </row>
    <row r="18">
      <c r="A18" s="50"/>
      <c r="B18" s="49" t="s">
        <v>968</v>
      </c>
      <c r="C18" s="50"/>
      <c r="D18" s="49" t="s">
        <v>968</v>
      </c>
      <c r="E18" s="50"/>
      <c r="F18" s="49" t="s">
        <v>968</v>
      </c>
      <c r="G18" s="50"/>
      <c r="H18" s="50"/>
      <c r="I18" s="50"/>
      <c r="J18" s="50"/>
      <c r="K18" s="50"/>
      <c r="L18" s="50"/>
      <c r="M18" s="50"/>
      <c r="N18" s="50"/>
    </row>
    <row r="19">
      <c r="A19" s="50"/>
      <c r="B19" s="49" t="s">
        <v>969</v>
      </c>
      <c r="C19" s="50"/>
      <c r="D19" s="49" t="s">
        <v>970</v>
      </c>
      <c r="E19" s="50"/>
      <c r="F19" s="49" t="s">
        <v>971</v>
      </c>
      <c r="G19" s="50"/>
      <c r="H19" s="50"/>
      <c r="I19" s="50"/>
      <c r="J19" s="50"/>
      <c r="K19" s="50"/>
      <c r="L19" s="50"/>
      <c r="M19" s="50"/>
      <c r="N19" s="50"/>
    </row>
    <row r="20">
      <c r="A20" s="50"/>
      <c r="B20" s="49" t="s">
        <v>417</v>
      </c>
      <c r="C20" s="50"/>
      <c r="D20" s="49" t="s">
        <v>33</v>
      </c>
      <c r="E20" s="50"/>
      <c r="F20" s="49" t="s">
        <v>33</v>
      </c>
      <c r="G20" s="50"/>
      <c r="H20" s="50"/>
      <c r="I20" s="50"/>
      <c r="J20" s="50"/>
      <c r="K20" s="50"/>
      <c r="L20" s="50"/>
      <c r="M20" s="50"/>
      <c r="N20" s="50"/>
    </row>
    <row r="21">
      <c r="A21" s="50"/>
      <c r="B21" s="49" t="s">
        <v>973</v>
      </c>
      <c r="C21" s="50"/>
      <c r="D21" s="49" t="s">
        <v>974</v>
      </c>
      <c r="E21" s="50"/>
      <c r="F21" s="49" t="s">
        <v>975</v>
      </c>
      <c r="G21" s="50"/>
      <c r="H21" s="50"/>
      <c r="I21" s="50"/>
      <c r="J21" s="50"/>
      <c r="K21" s="50"/>
      <c r="L21" s="50"/>
      <c r="M21" s="50"/>
      <c r="N21" s="50"/>
    </row>
    <row r="22">
      <c r="A22" s="50"/>
      <c r="B22" s="49" t="s">
        <v>430</v>
      </c>
      <c r="C22" s="50"/>
      <c r="D22" s="49" t="s">
        <v>430</v>
      </c>
      <c r="E22" s="50"/>
      <c r="F22" s="49" t="s">
        <v>35</v>
      </c>
      <c r="G22" s="50"/>
      <c r="H22" s="50"/>
      <c r="I22" s="50"/>
      <c r="J22" s="50"/>
      <c r="K22" s="50"/>
      <c r="L22" s="50"/>
      <c r="M22" s="50"/>
      <c r="N22" s="50"/>
    </row>
    <row r="23">
      <c r="A23" s="50"/>
      <c r="B23" s="49" t="s">
        <v>976</v>
      </c>
      <c r="C23" s="50"/>
      <c r="D23" s="49" t="s">
        <v>977</v>
      </c>
      <c r="E23" s="50"/>
      <c r="F23" s="49" t="s">
        <v>978</v>
      </c>
      <c r="G23" s="50"/>
      <c r="H23" s="50"/>
      <c r="I23" s="50"/>
      <c r="J23" s="50"/>
      <c r="K23" s="50"/>
      <c r="L23" s="50"/>
      <c r="M23" s="50"/>
      <c r="N23" s="50"/>
    </row>
    <row r="24">
      <c r="A24" s="50"/>
      <c r="B24" s="49" t="s">
        <v>40</v>
      </c>
      <c r="C24" s="50"/>
      <c r="D24" s="49" t="s">
        <v>40</v>
      </c>
      <c r="E24" s="50"/>
      <c r="F24" s="49" t="s">
        <v>40</v>
      </c>
      <c r="G24" s="50"/>
      <c r="H24" s="50"/>
      <c r="I24" s="50"/>
      <c r="J24" s="50"/>
      <c r="K24" s="50"/>
      <c r="L24" s="50"/>
      <c r="M24" s="50"/>
      <c r="N24" s="50"/>
    </row>
    <row r="25">
      <c r="A25" s="50"/>
      <c r="B25" s="49" t="s">
        <v>979</v>
      </c>
      <c r="C25" s="50"/>
      <c r="D25" s="49" t="s">
        <v>980</v>
      </c>
      <c r="E25" s="50"/>
      <c r="F25" s="49" t="s">
        <v>981</v>
      </c>
      <c r="G25" s="50"/>
      <c r="H25" s="50"/>
      <c r="I25" s="50"/>
      <c r="J25" s="50"/>
      <c r="K25" s="50"/>
      <c r="L25" s="50"/>
      <c r="M25" s="50"/>
      <c r="N25" s="50"/>
    </row>
    <row r="26">
      <c r="A26" s="50"/>
      <c r="B26" s="49" t="s">
        <v>700</v>
      </c>
      <c r="C26" s="50"/>
      <c r="D26" s="49" t="s">
        <v>42</v>
      </c>
      <c r="E26" s="50"/>
      <c r="F26" s="49" t="s">
        <v>700</v>
      </c>
      <c r="G26" s="50"/>
      <c r="H26" s="50"/>
      <c r="I26" s="50"/>
      <c r="J26" s="50"/>
      <c r="K26" s="50"/>
      <c r="L26" s="50"/>
      <c r="M26" s="50"/>
      <c r="N26" s="50"/>
    </row>
    <row r="27">
      <c r="A27" s="50"/>
      <c r="B27" s="49" t="s">
        <v>983</v>
      </c>
      <c r="C27" s="50"/>
      <c r="D27" s="49" t="s">
        <v>984</v>
      </c>
      <c r="E27" s="50"/>
      <c r="F27" s="49" t="s">
        <v>985</v>
      </c>
      <c r="G27" s="50"/>
      <c r="H27" s="50"/>
      <c r="I27" s="50"/>
      <c r="J27" s="50"/>
      <c r="K27" s="50"/>
      <c r="L27" s="50"/>
      <c r="M27" s="50"/>
      <c r="N27" s="50"/>
    </row>
    <row r="28">
      <c r="A28" s="50"/>
      <c r="B28" s="49" t="s">
        <v>101</v>
      </c>
      <c r="C28" s="50"/>
      <c r="D28" s="49" t="s">
        <v>101</v>
      </c>
      <c r="E28" s="50"/>
      <c r="F28" s="49" t="s">
        <v>101</v>
      </c>
      <c r="G28" s="50"/>
      <c r="H28" s="50"/>
      <c r="I28" s="50"/>
      <c r="J28" s="50"/>
      <c r="K28" s="50"/>
      <c r="L28" s="50"/>
      <c r="M28" s="50"/>
      <c r="N28" s="50"/>
    </row>
    <row r="29">
      <c r="A29" s="50"/>
      <c r="B29" s="49" t="s">
        <v>986</v>
      </c>
      <c r="C29" s="50"/>
      <c r="D29" s="49" t="s">
        <v>987</v>
      </c>
      <c r="E29" s="50"/>
      <c r="F29" s="49" t="s">
        <v>988</v>
      </c>
      <c r="G29" s="50"/>
      <c r="H29" s="50"/>
      <c r="I29" s="50"/>
      <c r="J29" s="50"/>
      <c r="K29" s="50"/>
      <c r="L29" s="50"/>
      <c r="M29" s="50"/>
      <c r="N29" s="50"/>
    </row>
    <row r="30">
      <c r="A30" s="50"/>
      <c r="B30" s="49" t="s">
        <v>494</v>
      </c>
      <c r="C30" s="50"/>
      <c r="D30" s="49" t="s">
        <v>492</v>
      </c>
      <c r="E30" s="50"/>
      <c r="F30" s="49" t="s">
        <v>492</v>
      </c>
      <c r="G30" s="50"/>
      <c r="H30" s="50"/>
      <c r="I30" s="50"/>
      <c r="J30" s="50"/>
      <c r="K30" s="50"/>
      <c r="L30" s="50"/>
      <c r="M30" s="50"/>
      <c r="N30" s="50"/>
    </row>
    <row r="31">
      <c r="A31" s="50"/>
      <c r="B31" s="49" t="s">
        <v>989</v>
      </c>
      <c r="C31" s="50"/>
      <c r="D31" s="49" t="s">
        <v>990</v>
      </c>
      <c r="E31" s="50"/>
      <c r="F31" s="49" t="s">
        <v>991</v>
      </c>
      <c r="G31" s="50"/>
      <c r="H31" s="50"/>
      <c r="I31" s="50"/>
      <c r="J31" s="50"/>
      <c r="K31" s="50"/>
      <c r="L31" s="50"/>
      <c r="M31" s="50"/>
      <c r="N31" s="50"/>
    </row>
    <row r="32">
      <c r="A32" s="50"/>
      <c r="B32" s="49" t="s">
        <v>502</v>
      </c>
      <c r="C32" s="50"/>
      <c r="D32" s="49" t="s">
        <v>502</v>
      </c>
      <c r="E32" s="50"/>
      <c r="F32" s="49" t="s">
        <v>502</v>
      </c>
      <c r="G32" s="50"/>
      <c r="H32" s="50"/>
      <c r="I32" s="50"/>
      <c r="J32" s="50"/>
      <c r="K32" s="50"/>
      <c r="L32" s="50"/>
      <c r="M32" s="50"/>
      <c r="N32" s="50"/>
    </row>
    <row r="33">
      <c r="A33" s="50"/>
      <c r="B33" s="49" t="s">
        <v>992</v>
      </c>
      <c r="C33" s="50"/>
      <c r="D33" s="49" t="s">
        <v>993</v>
      </c>
      <c r="E33" s="50"/>
      <c r="F33" s="49" t="s">
        <v>994</v>
      </c>
      <c r="G33" s="50"/>
      <c r="H33" s="50"/>
      <c r="I33" s="50"/>
      <c r="J33" s="50"/>
      <c r="K33" s="50"/>
      <c r="L33" s="50"/>
      <c r="M33" s="50"/>
      <c r="N33" s="50"/>
    </row>
    <row r="34">
      <c r="A34" s="50"/>
      <c r="B34" s="49" t="s">
        <v>51</v>
      </c>
      <c r="C34" s="50"/>
      <c r="D34" s="49" t="s">
        <v>509</v>
      </c>
      <c r="E34" s="50"/>
      <c r="F34" s="49" t="s">
        <v>51</v>
      </c>
      <c r="G34" s="50"/>
      <c r="H34" s="50"/>
      <c r="I34" s="50"/>
      <c r="J34" s="50"/>
      <c r="K34" s="50"/>
      <c r="L34" s="50"/>
      <c r="M34" s="50"/>
      <c r="N34" s="50"/>
    </row>
    <row r="35">
      <c r="A35" s="50"/>
      <c r="B35" s="49" t="s">
        <v>995</v>
      </c>
      <c r="C35" s="50"/>
      <c r="D35" s="49" t="s">
        <v>997</v>
      </c>
      <c r="E35" s="50"/>
      <c r="F35" s="49" t="s">
        <v>999</v>
      </c>
      <c r="G35" s="50"/>
      <c r="H35" s="50"/>
      <c r="I35" s="50"/>
      <c r="J35" s="50"/>
      <c r="K35" s="50"/>
      <c r="L35" s="50"/>
      <c r="M35" s="50"/>
      <c r="N35" s="50"/>
    </row>
    <row r="36">
      <c r="A36" s="50"/>
      <c r="B36" s="49" t="s">
        <v>126</v>
      </c>
      <c r="C36" s="50"/>
      <c r="D36" s="49" t="s">
        <v>126</v>
      </c>
      <c r="E36" s="50"/>
      <c r="F36" s="49" t="s">
        <v>126</v>
      </c>
      <c r="G36" s="50"/>
      <c r="H36" s="50"/>
      <c r="I36" s="50"/>
      <c r="J36" s="50"/>
      <c r="K36" s="50"/>
      <c r="L36" s="50"/>
      <c r="M36" s="50"/>
      <c r="N36" s="50"/>
    </row>
    <row r="37">
      <c r="A37" s="50"/>
      <c r="B37" s="49" t="s">
        <v>1004</v>
      </c>
      <c r="C37" s="50"/>
      <c r="D37" s="49" t="s">
        <v>1005</v>
      </c>
      <c r="E37" s="50"/>
      <c r="F37" s="49" t="s">
        <v>1006</v>
      </c>
      <c r="G37" s="50"/>
      <c r="H37" s="50"/>
      <c r="I37" s="50"/>
      <c r="J37" s="50"/>
      <c r="K37" s="50"/>
      <c r="L37" s="50"/>
      <c r="M37" s="50"/>
      <c r="N37" s="50"/>
    </row>
    <row r="38">
      <c r="A38" s="50"/>
      <c r="B38" s="49" t="s">
        <v>754</v>
      </c>
      <c r="C38" s="50"/>
      <c r="D38" s="49" t="s">
        <v>754</v>
      </c>
      <c r="E38" s="50"/>
      <c r="F38" s="49" t="s">
        <v>754</v>
      </c>
      <c r="G38" s="50"/>
      <c r="H38" s="50"/>
      <c r="I38" s="50"/>
      <c r="J38" s="50"/>
      <c r="K38" s="50"/>
      <c r="L38" s="50"/>
      <c r="M38" s="50"/>
      <c r="N38" s="50"/>
    </row>
    <row r="39">
      <c r="A39" s="50"/>
      <c r="B39" s="49" t="s">
        <v>1015</v>
      </c>
      <c r="C39" s="50"/>
      <c r="D39" s="49" t="s">
        <v>1017</v>
      </c>
      <c r="E39" s="50"/>
      <c r="F39" s="49" t="s">
        <v>1021</v>
      </c>
      <c r="G39" s="50"/>
      <c r="H39" s="50"/>
      <c r="I39" s="50"/>
      <c r="J39" s="50"/>
      <c r="K39" s="50"/>
      <c r="L39" s="50"/>
      <c r="M39" s="50"/>
      <c r="N39" s="50"/>
    </row>
    <row r="40">
      <c r="A40" s="50"/>
      <c r="B40" s="49" t="s">
        <v>764</v>
      </c>
      <c r="C40" s="50"/>
      <c r="D40" s="49" t="s">
        <v>60</v>
      </c>
      <c r="E40" s="50"/>
      <c r="F40" s="49" t="s">
        <v>60</v>
      </c>
      <c r="G40" s="50"/>
      <c r="H40" s="50"/>
      <c r="I40" s="50"/>
      <c r="J40" s="50"/>
      <c r="K40" s="50"/>
      <c r="L40" s="50"/>
      <c r="M40" s="50"/>
      <c r="N40" s="50"/>
    </row>
    <row r="41">
      <c r="A41" s="50"/>
      <c r="B41" s="49" t="s">
        <v>1035</v>
      </c>
      <c r="C41" s="50"/>
      <c r="D41" s="49" t="s">
        <v>1038</v>
      </c>
      <c r="E41" s="50"/>
      <c r="F41" s="49" t="s">
        <v>1040</v>
      </c>
      <c r="G41" s="50"/>
      <c r="H41" s="50"/>
      <c r="I41" s="50"/>
      <c r="J41" s="50"/>
      <c r="K41" s="50"/>
      <c r="L41" s="50"/>
      <c r="M41" s="50"/>
      <c r="N41" s="50"/>
    </row>
    <row r="42">
      <c r="A42" s="50"/>
      <c r="B42" s="49" t="s">
        <v>1047</v>
      </c>
      <c r="C42" s="50"/>
      <c r="D42" s="49" t="s">
        <v>62</v>
      </c>
      <c r="E42" s="50"/>
      <c r="F42" s="49" t="s">
        <v>541</v>
      </c>
      <c r="G42" s="50"/>
      <c r="H42" s="50"/>
      <c r="I42" s="50"/>
      <c r="J42" s="50"/>
      <c r="K42" s="50"/>
      <c r="L42" s="50"/>
      <c r="M42" s="50"/>
      <c r="N42" s="50"/>
    </row>
    <row r="43">
      <c r="A43" s="50"/>
      <c r="B43" s="49" t="s">
        <v>1058</v>
      </c>
      <c r="C43" s="50"/>
      <c r="D43" s="49" t="s">
        <v>1062</v>
      </c>
      <c r="E43" s="50"/>
      <c r="F43" s="49" t="s">
        <v>1065</v>
      </c>
      <c r="G43" s="50"/>
      <c r="H43" s="50"/>
      <c r="I43" s="50"/>
      <c r="J43" s="50"/>
      <c r="K43" s="50"/>
      <c r="L43" s="50"/>
      <c r="M43" s="50"/>
      <c r="N43" s="50"/>
    </row>
    <row r="44">
      <c r="A44" s="50"/>
      <c r="B44" s="49" t="s">
        <v>64</v>
      </c>
      <c r="C44" s="50"/>
      <c r="D44" s="49" t="s">
        <v>64</v>
      </c>
      <c r="E44" s="50"/>
      <c r="F44" s="49" t="s">
        <v>64</v>
      </c>
      <c r="G44" s="50"/>
      <c r="H44" s="50"/>
      <c r="I44" s="50"/>
      <c r="J44" s="50"/>
      <c r="K44" s="50"/>
      <c r="L44" s="50"/>
      <c r="M44" s="50"/>
      <c r="N44" s="50"/>
    </row>
    <row r="45">
      <c r="A45" s="50"/>
      <c r="B45" s="49" t="s">
        <v>1083</v>
      </c>
      <c r="C45" s="50"/>
      <c r="D45" s="49" t="s">
        <v>1084</v>
      </c>
      <c r="E45" s="50"/>
      <c r="F45" s="49" t="s">
        <v>1085</v>
      </c>
      <c r="G45" s="50"/>
      <c r="H45" s="50"/>
      <c r="I45" s="50"/>
      <c r="J45" s="50"/>
      <c r="K45" s="50"/>
      <c r="L45" s="50"/>
      <c r="M45" s="50"/>
      <c r="N45" s="50"/>
    </row>
    <row r="46">
      <c r="A46" s="50"/>
      <c r="B46" s="49" t="s">
        <v>66</v>
      </c>
      <c r="C46" s="50"/>
      <c r="D46" s="49" t="s">
        <v>795</v>
      </c>
      <c r="E46" s="50"/>
      <c r="F46" s="49" t="s">
        <v>795</v>
      </c>
      <c r="G46" s="50"/>
      <c r="H46" s="50"/>
      <c r="I46" s="50"/>
      <c r="J46" s="50"/>
      <c r="K46" s="50"/>
      <c r="L46" s="50"/>
      <c r="M46" s="50"/>
      <c r="N46" s="50"/>
    </row>
    <row r="47">
      <c r="A47" s="50"/>
      <c r="B47" s="49" t="s">
        <v>1108</v>
      </c>
      <c r="C47" s="50"/>
      <c r="D47" s="49" t="s">
        <v>1113</v>
      </c>
      <c r="E47" s="50"/>
      <c r="F47" s="49" t="s">
        <v>1117</v>
      </c>
      <c r="G47" s="50"/>
      <c r="H47" s="50"/>
      <c r="I47" s="50"/>
      <c r="J47" s="50"/>
      <c r="K47" s="50"/>
      <c r="L47" s="50"/>
      <c r="M47" s="50"/>
      <c r="N47" s="50"/>
    </row>
    <row r="48">
      <c r="A48" s="50"/>
      <c r="B48" s="49" t="s">
        <v>69</v>
      </c>
      <c r="C48" s="50"/>
      <c r="D48" s="49" t="s">
        <v>69</v>
      </c>
      <c r="E48" s="50"/>
      <c r="F48" s="49" t="s">
        <v>565</v>
      </c>
      <c r="G48" s="50"/>
      <c r="H48" s="50"/>
      <c r="I48" s="50"/>
      <c r="J48" s="50"/>
      <c r="K48" s="50"/>
      <c r="L48" s="50"/>
      <c r="M48" s="50"/>
      <c r="N48" s="50"/>
    </row>
    <row r="49">
      <c r="A49" s="50"/>
      <c r="B49" s="49" t="s">
        <v>1143</v>
      </c>
      <c r="C49" s="50"/>
      <c r="D49" s="49" t="s">
        <v>1147</v>
      </c>
      <c r="E49" s="50"/>
      <c r="F49" s="49" t="s">
        <v>1149</v>
      </c>
      <c r="G49" s="50"/>
      <c r="H49" s="50"/>
      <c r="I49" s="50"/>
      <c r="J49" s="50"/>
      <c r="K49" s="50"/>
      <c r="L49" s="50"/>
      <c r="M49" s="50"/>
      <c r="N49" s="50"/>
    </row>
    <row r="50">
      <c r="A50" s="50"/>
      <c r="B50" s="49" t="s">
        <v>72</v>
      </c>
      <c r="C50" s="50"/>
      <c r="D50" s="49" t="s">
        <v>174</v>
      </c>
      <c r="E50" s="50"/>
      <c r="F50" s="49" t="s">
        <v>174</v>
      </c>
      <c r="G50" s="50"/>
      <c r="H50" s="50"/>
      <c r="I50" s="50"/>
      <c r="J50" s="50"/>
      <c r="K50" s="50"/>
      <c r="L50" s="50"/>
      <c r="M50" s="50"/>
      <c r="N50" s="50"/>
    </row>
    <row r="51">
      <c r="A51" s="50"/>
      <c r="B51" s="49" t="s">
        <v>1176</v>
      </c>
      <c r="C51" s="50"/>
      <c r="D51" s="49" t="s">
        <v>1182</v>
      </c>
      <c r="E51" s="50"/>
      <c r="F51" s="49" t="s">
        <v>1187</v>
      </c>
      <c r="G51" s="50"/>
      <c r="H51" s="50"/>
      <c r="I51" s="50"/>
      <c r="J51" s="50"/>
      <c r="K51" s="50"/>
      <c r="L51" s="50"/>
      <c r="M51" s="50"/>
      <c r="N51" s="50"/>
    </row>
    <row r="52">
      <c r="A52" s="50"/>
      <c r="B52" s="49" t="s">
        <v>579</v>
      </c>
      <c r="C52" s="50"/>
      <c r="D52" s="49" t="s">
        <v>583</v>
      </c>
      <c r="E52" s="50"/>
      <c r="F52" s="49" t="s">
        <v>579</v>
      </c>
      <c r="G52" s="50"/>
      <c r="H52" s="50"/>
      <c r="I52" s="50"/>
      <c r="J52" s="50"/>
      <c r="K52" s="50"/>
      <c r="L52" s="50"/>
      <c r="M52" s="50"/>
      <c r="N52" s="50"/>
    </row>
    <row r="53">
      <c r="A53" s="50"/>
      <c r="B53" s="49" t="s">
        <v>1214</v>
      </c>
      <c r="C53" s="50"/>
      <c r="D53" s="49" t="s">
        <v>1217</v>
      </c>
      <c r="E53" s="50"/>
      <c r="F53" s="49" t="s">
        <v>1219</v>
      </c>
      <c r="G53" s="50"/>
      <c r="H53" s="50"/>
      <c r="I53" s="50"/>
      <c r="J53" s="50"/>
      <c r="K53" s="50"/>
      <c r="L53" s="50"/>
      <c r="M53" s="50"/>
      <c r="N53" s="50"/>
    </row>
    <row r="54">
      <c r="A54" s="50"/>
      <c r="B54" s="49" t="s">
        <v>825</v>
      </c>
      <c r="C54" s="50"/>
      <c r="D54" s="49" t="s">
        <v>78</v>
      </c>
      <c r="E54" s="50"/>
      <c r="F54" s="49" t="s">
        <v>181</v>
      </c>
      <c r="G54" s="50"/>
      <c r="H54" s="50"/>
      <c r="I54" s="50"/>
      <c r="J54" s="50"/>
      <c r="K54" s="50"/>
      <c r="L54" s="50"/>
      <c r="M54" s="50"/>
      <c r="N54" s="50"/>
    </row>
    <row r="55">
      <c r="A55" s="50"/>
      <c r="B55" s="49" t="s">
        <v>1247</v>
      </c>
      <c r="C55" s="50"/>
      <c r="D55" s="49" t="s">
        <v>1252</v>
      </c>
      <c r="E55" s="50"/>
      <c r="F55" s="49" t="s">
        <v>1256</v>
      </c>
      <c r="G55" s="50"/>
      <c r="H55" s="50"/>
      <c r="I55" s="50"/>
      <c r="J55" s="50"/>
      <c r="K55" s="50"/>
      <c r="L55" s="50"/>
      <c r="M55" s="50"/>
      <c r="N55" s="50"/>
    </row>
    <row r="56">
      <c r="A56" s="50"/>
      <c r="B56" s="49" t="s">
        <v>80</v>
      </c>
      <c r="C56" s="50"/>
      <c r="D56" s="49" t="s">
        <v>80</v>
      </c>
      <c r="E56" s="50"/>
      <c r="F56" s="49" t="s">
        <v>80</v>
      </c>
      <c r="G56" s="50"/>
      <c r="H56" s="50"/>
      <c r="I56" s="50"/>
      <c r="J56" s="50"/>
      <c r="K56" s="50"/>
      <c r="L56" s="50"/>
      <c r="M56" s="50"/>
      <c r="N56" s="50"/>
    </row>
    <row r="57">
      <c r="A57" s="50"/>
      <c r="B57" s="49" t="s">
        <v>1283</v>
      </c>
      <c r="C57" s="50"/>
      <c r="D57" s="49" t="s">
        <v>1284</v>
      </c>
      <c r="E57" s="50"/>
      <c r="F57" s="49" t="s">
        <v>1286</v>
      </c>
      <c r="G57" s="50"/>
      <c r="H57" s="50"/>
      <c r="I57" s="50"/>
      <c r="J57" s="50"/>
      <c r="K57" s="50"/>
      <c r="L57" s="50"/>
      <c r="M57" s="50"/>
      <c r="N57" s="50"/>
    </row>
    <row r="58">
      <c r="A58" s="50"/>
      <c r="B58" s="49" t="s">
        <v>187</v>
      </c>
      <c r="C58" s="50"/>
      <c r="D58" s="49" t="s">
        <v>604</v>
      </c>
      <c r="E58" s="50"/>
      <c r="F58" s="49" t="s">
        <v>187</v>
      </c>
      <c r="G58" s="50"/>
      <c r="H58" s="50"/>
      <c r="I58" s="50"/>
      <c r="J58" s="50"/>
      <c r="K58" s="50"/>
      <c r="L58" s="50"/>
      <c r="M58" s="50"/>
      <c r="N58" s="50"/>
    </row>
    <row r="59">
      <c r="A59" s="50"/>
      <c r="B59" s="49" t="s">
        <v>1315</v>
      </c>
      <c r="C59" s="50"/>
      <c r="D59" s="49" t="s">
        <v>845</v>
      </c>
      <c r="E59" s="50"/>
      <c r="F59" s="49" t="s">
        <v>1321</v>
      </c>
      <c r="G59" s="50"/>
      <c r="H59" s="50"/>
      <c r="I59" s="50"/>
      <c r="J59" s="50"/>
      <c r="K59" s="50"/>
      <c r="L59" s="50"/>
      <c r="M59" s="50"/>
      <c r="N59" s="50"/>
    </row>
    <row r="60">
      <c r="A60" s="50"/>
      <c r="B60" s="49" t="s">
        <v>848</v>
      </c>
      <c r="C60" s="50"/>
      <c r="D60" s="49" t="s">
        <v>190</v>
      </c>
      <c r="E60" s="50"/>
      <c r="F60" s="49" t="s">
        <v>190</v>
      </c>
      <c r="G60" s="50"/>
      <c r="H60" s="50"/>
      <c r="I60" s="50"/>
      <c r="J60" s="50"/>
      <c r="K60" s="50"/>
      <c r="L60" s="50"/>
      <c r="M60" s="50"/>
      <c r="N60" s="50"/>
    </row>
    <row r="61">
      <c r="A61" s="50"/>
      <c r="B61" s="49" t="s">
        <v>1346</v>
      </c>
      <c r="C61" s="50"/>
      <c r="D61" s="49" t="s">
        <v>1348</v>
      </c>
      <c r="E61" s="50"/>
      <c r="F61" s="49" t="s">
        <v>1351</v>
      </c>
      <c r="G61" s="50"/>
      <c r="H61" s="50"/>
      <c r="I61" s="50"/>
      <c r="J61" s="50"/>
      <c r="K61" s="50"/>
      <c r="L61" s="50"/>
      <c r="M61" s="50"/>
      <c r="N61" s="50"/>
    </row>
    <row r="62">
      <c r="A62" s="50"/>
      <c r="B62" s="49" t="s">
        <v>1271</v>
      </c>
      <c r="C62" s="50"/>
      <c r="D62" s="49" t="s">
        <v>1271</v>
      </c>
      <c r="E62" s="50"/>
      <c r="F62" s="49" t="s">
        <v>88</v>
      </c>
      <c r="G62" s="50"/>
      <c r="H62" s="50"/>
      <c r="I62" s="50"/>
      <c r="J62" s="50"/>
      <c r="K62" s="50"/>
      <c r="L62" s="50"/>
      <c r="M62" s="50"/>
      <c r="N62" s="50"/>
    </row>
    <row r="63">
      <c r="A63" s="50"/>
      <c r="B63" s="49" t="s">
        <v>1380</v>
      </c>
      <c r="C63" s="50"/>
      <c r="D63" s="49" t="s">
        <v>1384</v>
      </c>
      <c r="E63" s="50"/>
      <c r="F63" s="49" t="s">
        <v>1389</v>
      </c>
      <c r="G63" s="50"/>
      <c r="H63" s="50"/>
      <c r="I63" s="50"/>
      <c r="J63" s="50"/>
      <c r="K63" s="50"/>
      <c r="L63" s="50"/>
      <c r="M63" s="50"/>
      <c r="N63" s="50"/>
    </row>
    <row r="64">
      <c r="A64" s="50"/>
      <c r="B64" s="49" t="s">
        <v>625</v>
      </c>
      <c r="C64" s="50"/>
      <c r="D64" s="49" t="s">
        <v>625</v>
      </c>
      <c r="E64" s="50"/>
      <c r="F64" s="49" t="s">
        <v>92</v>
      </c>
      <c r="G64" s="50"/>
      <c r="H64" s="50"/>
      <c r="I64" s="50"/>
      <c r="J64" s="50"/>
      <c r="K64" s="50"/>
      <c r="L64" s="50"/>
      <c r="M64" s="50"/>
      <c r="N64" s="50"/>
    </row>
    <row r="65">
      <c r="A65" s="50"/>
      <c r="B65" s="49" t="s">
        <v>1421</v>
      </c>
      <c r="C65" s="50"/>
      <c r="D65" s="49" t="s">
        <v>1425</v>
      </c>
      <c r="E65" s="50"/>
      <c r="F65" s="49" t="s">
        <v>1429</v>
      </c>
      <c r="G65" s="50"/>
      <c r="H65" s="50"/>
      <c r="I65" s="50"/>
      <c r="J65" s="50"/>
      <c r="K65" s="50"/>
      <c r="L65" s="50"/>
      <c r="M65" s="50"/>
      <c r="N65" s="50"/>
    </row>
    <row r="66">
      <c r="A66" s="50"/>
      <c r="B66" s="49" t="s">
        <v>634</v>
      </c>
      <c r="C66" s="50"/>
      <c r="D66" s="49" t="s">
        <v>634</v>
      </c>
      <c r="E66" s="50"/>
      <c r="F66" s="49" t="s">
        <v>94</v>
      </c>
      <c r="G66" s="50"/>
      <c r="H66" s="50"/>
      <c r="I66" s="50"/>
      <c r="J66" s="50"/>
      <c r="K66" s="50"/>
      <c r="L66" s="50"/>
      <c r="M66" s="50"/>
      <c r="N66" s="50"/>
    </row>
    <row r="67">
      <c r="A67" s="50"/>
      <c r="B67" s="49" t="s">
        <v>1456</v>
      </c>
      <c r="C67" s="50"/>
      <c r="D67" s="49" t="s">
        <v>1460</v>
      </c>
      <c r="E67" s="50"/>
      <c r="F67" s="49" t="s">
        <v>1463</v>
      </c>
      <c r="G67" s="50"/>
      <c r="H67" s="50"/>
      <c r="I67" s="50"/>
      <c r="J67" s="50"/>
      <c r="K67" s="50"/>
      <c r="L67" s="50"/>
      <c r="M67" s="50"/>
      <c r="N67" s="50"/>
    </row>
    <row r="68">
      <c r="A68" s="50"/>
      <c r="B68" s="49" t="s">
        <v>97</v>
      </c>
      <c r="C68" s="50"/>
      <c r="D68" s="49" t="s">
        <v>97</v>
      </c>
      <c r="E68" s="50"/>
      <c r="F68" s="49" t="s">
        <v>1314</v>
      </c>
      <c r="G68" s="50"/>
      <c r="H68" s="50"/>
      <c r="I68" s="50"/>
      <c r="J68" s="50"/>
      <c r="K68" s="50"/>
      <c r="L68" s="50"/>
      <c r="M68" s="50"/>
      <c r="N68" s="50"/>
    </row>
    <row r="69">
      <c r="A69" s="50"/>
      <c r="B69" s="49" t="s">
        <v>1503</v>
      </c>
      <c r="C69" s="50"/>
      <c r="D69" s="49" t="s">
        <v>1507</v>
      </c>
      <c r="E69" s="50"/>
      <c r="F69" s="49" t="s">
        <v>1509</v>
      </c>
      <c r="G69" s="50"/>
      <c r="H69" s="50"/>
      <c r="I69" s="50"/>
      <c r="J69" s="50"/>
      <c r="K69" s="50"/>
      <c r="L69" s="50"/>
      <c r="M69" s="50"/>
      <c r="N69" s="50"/>
    </row>
    <row r="70">
      <c r="A70" s="50"/>
      <c r="B70" s="49" t="s">
        <v>200</v>
      </c>
      <c r="C70" s="50"/>
      <c r="D70" s="49" t="s">
        <v>200</v>
      </c>
      <c r="E70" s="50"/>
      <c r="F70" s="49" t="s">
        <v>653</v>
      </c>
      <c r="G70" s="50"/>
      <c r="H70" s="50"/>
      <c r="I70" s="50"/>
      <c r="J70" s="50"/>
      <c r="K70" s="50"/>
      <c r="L70" s="50"/>
      <c r="M70" s="50"/>
      <c r="N70" s="50"/>
    </row>
    <row r="71">
      <c r="A71" s="50"/>
      <c r="B71" s="49" t="s">
        <v>1553</v>
      </c>
      <c r="C71" s="50"/>
      <c r="D71" s="49" t="s">
        <v>1556</v>
      </c>
      <c r="E71" s="50"/>
      <c r="F71" s="49" t="s">
        <v>1560</v>
      </c>
      <c r="G71" s="50"/>
      <c r="H71" s="50"/>
      <c r="I71" s="50"/>
      <c r="J71" s="50"/>
      <c r="K71" s="50"/>
      <c r="L71" s="50"/>
      <c r="M71" s="50"/>
      <c r="N71" s="50"/>
    </row>
    <row r="72">
      <c r="A72" s="50"/>
      <c r="B72" s="49" t="s">
        <v>203</v>
      </c>
      <c r="C72" s="50"/>
      <c r="D72" s="49" t="s">
        <v>667</v>
      </c>
      <c r="E72" s="50"/>
      <c r="F72" s="49" t="s">
        <v>103</v>
      </c>
      <c r="G72" s="50"/>
      <c r="H72" s="50"/>
      <c r="I72" s="50"/>
      <c r="J72" s="50"/>
      <c r="K72" s="50"/>
      <c r="L72" s="50"/>
      <c r="M72" s="50"/>
      <c r="N72" s="50"/>
    </row>
    <row r="73">
      <c r="A73" s="50"/>
      <c r="B73" s="49" t="s">
        <v>1584</v>
      </c>
      <c r="C73" s="50"/>
      <c r="D73" s="49" t="s">
        <v>1585</v>
      </c>
      <c r="E73" s="50"/>
      <c r="F73" s="49" t="s">
        <v>1595</v>
      </c>
      <c r="G73" s="50"/>
      <c r="H73" s="50"/>
      <c r="I73" s="50"/>
      <c r="J73" s="50"/>
      <c r="K73" s="50"/>
      <c r="L73" s="50"/>
      <c r="M73" s="50"/>
      <c r="N73" s="50"/>
    </row>
    <row r="74">
      <c r="A74" s="50"/>
      <c r="B74" s="49" t="s">
        <v>105</v>
      </c>
      <c r="C74" s="50"/>
      <c r="D74" s="49" t="s">
        <v>1437</v>
      </c>
      <c r="E74" s="50"/>
      <c r="F74" s="49" t="s">
        <v>105</v>
      </c>
      <c r="G74" s="50"/>
      <c r="H74" s="50"/>
      <c r="I74" s="50"/>
      <c r="J74" s="50"/>
      <c r="K74" s="50"/>
      <c r="L74" s="50"/>
      <c r="M74" s="50"/>
      <c r="N74" s="50"/>
    </row>
    <row r="75">
      <c r="A75" s="50"/>
      <c r="B75" s="49" t="s">
        <v>1623</v>
      </c>
      <c r="C75" s="50"/>
      <c r="D75" s="49" t="s">
        <v>1625</v>
      </c>
      <c r="E75" s="50"/>
      <c r="F75" s="49" t="s">
        <v>1627</v>
      </c>
      <c r="G75" s="50"/>
      <c r="H75" s="50"/>
      <c r="I75" s="50"/>
      <c r="J75" s="50"/>
      <c r="K75" s="50"/>
      <c r="L75" s="50"/>
      <c r="M75" s="50"/>
      <c r="N75" s="50"/>
    </row>
    <row r="76">
      <c r="A76" s="50"/>
      <c r="B76" s="49" t="s">
        <v>109</v>
      </c>
      <c r="C76" s="50"/>
      <c r="D76" s="49" t="s">
        <v>208</v>
      </c>
      <c r="E76" s="50"/>
      <c r="F76" s="49" t="s">
        <v>208</v>
      </c>
      <c r="G76" s="50"/>
      <c r="H76" s="50"/>
      <c r="I76" s="50"/>
      <c r="J76" s="50"/>
      <c r="K76" s="50"/>
      <c r="L76" s="50"/>
      <c r="M76" s="50"/>
      <c r="N76" s="50"/>
    </row>
    <row r="77">
      <c r="A77" s="50"/>
      <c r="B77" s="49" t="s">
        <v>1654</v>
      </c>
      <c r="C77" s="50"/>
      <c r="D77" s="49" t="s">
        <v>1656</v>
      </c>
      <c r="E77" s="50"/>
      <c r="F77" s="49" t="s">
        <v>1661</v>
      </c>
      <c r="G77" s="50"/>
      <c r="H77" s="50"/>
      <c r="I77" s="50"/>
      <c r="J77" s="50"/>
      <c r="K77" s="50"/>
      <c r="L77" s="50"/>
      <c r="M77" s="50"/>
      <c r="N77" s="50"/>
    </row>
    <row r="78">
      <c r="A78" s="50"/>
      <c r="B78" s="49" t="s">
        <v>111</v>
      </c>
      <c r="C78" s="50"/>
      <c r="D78" s="49" t="s">
        <v>1377</v>
      </c>
      <c r="E78" s="50"/>
      <c r="F78" s="49" t="s">
        <v>701</v>
      </c>
      <c r="G78" s="50"/>
      <c r="H78" s="50"/>
      <c r="I78" s="50"/>
      <c r="J78" s="50"/>
      <c r="K78" s="50"/>
      <c r="L78" s="50"/>
      <c r="M78" s="50"/>
      <c r="N78" s="50"/>
    </row>
    <row r="79">
      <c r="A79" s="50"/>
      <c r="B79" s="49" t="s">
        <v>1666</v>
      </c>
      <c r="C79" s="50"/>
      <c r="D79" s="49" t="s">
        <v>1667</v>
      </c>
      <c r="E79" s="50"/>
      <c r="F79" s="49" t="s">
        <v>1668</v>
      </c>
      <c r="G79" s="50"/>
      <c r="H79" s="50"/>
      <c r="I79" s="50"/>
      <c r="J79" s="50"/>
      <c r="K79" s="50"/>
      <c r="L79" s="50"/>
      <c r="M79" s="50"/>
      <c r="N79" s="50"/>
    </row>
    <row r="80">
      <c r="A80" s="50"/>
      <c r="B80" s="49" t="s">
        <v>114</v>
      </c>
      <c r="C80" s="50"/>
      <c r="D80" s="49" t="s">
        <v>213</v>
      </c>
      <c r="E80" s="50"/>
      <c r="F80" s="49" t="s">
        <v>213</v>
      </c>
      <c r="G80" s="50"/>
      <c r="H80" s="50"/>
      <c r="I80" s="50"/>
      <c r="J80" s="50"/>
      <c r="K80" s="50"/>
      <c r="L80" s="50"/>
      <c r="M80" s="50"/>
      <c r="N80" s="50"/>
    </row>
    <row r="81">
      <c r="A81" s="50"/>
      <c r="B81" s="49" t="s">
        <v>1669</v>
      </c>
      <c r="C81" s="50"/>
      <c r="D81" s="49" t="s">
        <v>1670</v>
      </c>
      <c r="E81" s="50"/>
      <c r="F81" s="49" t="s">
        <v>1671</v>
      </c>
      <c r="G81" s="50"/>
      <c r="H81" s="50"/>
      <c r="I81" s="50"/>
      <c r="J81" s="50"/>
      <c r="K81" s="50"/>
      <c r="L81" s="50"/>
      <c r="M81" s="50"/>
      <c r="N81" s="50"/>
    </row>
    <row r="82">
      <c r="A82" s="50"/>
      <c r="B82" s="49" t="s">
        <v>119</v>
      </c>
      <c r="C82" s="50"/>
      <c r="D82" s="49" t="s">
        <v>1490</v>
      </c>
      <c r="E82" s="50"/>
      <c r="F82" s="49" t="s">
        <v>119</v>
      </c>
      <c r="G82" s="50"/>
      <c r="H82" s="50"/>
      <c r="I82" s="50"/>
      <c r="J82" s="50"/>
      <c r="K82" s="50"/>
      <c r="L82" s="50"/>
      <c r="M82" s="50"/>
      <c r="N82" s="50"/>
    </row>
    <row r="83">
      <c r="A83" s="50"/>
      <c r="B83" s="49" t="s">
        <v>1672</v>
      </c>
      <c r="C83" s="50"/>
      <c r="D83" s="49" t="s">
        <v>1673</v>
      </c>
      <c r="E83" s="50"/>
      <c r="F83" s="49" t="s">
        <v>1674</v>
      </c>
      <c r="G83" s="50"/>
      <c r="H83" s="50"/>
      <c r="I83" s="50"/>
      <c r="J83" s="50"/>
      <c r="K83" s="50"/>
      <c r="L83" s="50"/>
      <c r="M83" s="50"/>
      <c r="N83" s="50"/>
    </row>
    <row r="84">
      <c r="A84" s="50"/>
      <c r="B84" s="49" t="s">
        <v>218</v>
      </c>
      <c r="C84" s="50"/>
      <c r="D84" s="49" t="s">
        <v>218</v>
      </c>
      <c r="E84" s="50"/>
      <c r="F84" s="49" t="s">
        <v>121</v>
      </c>
      <c r="G84" s="50"/>
      <c r="H84" s="50"/>
      <c r="I84" s="50"/>
      <c r="J84" s="50"/>
      <c r="K84" s="50"/>
      <c r="L84" s="50"/>
      <c r="M84" s="50"/>
      <c r="N84" s="50"/>
    </row>
    <row r="85">
      <c r="A85" s="50"/>
      <c r="B85" s="49" t="s">
        <v>1675</v>
      </c>
      <c r="C85" s="50"/>
      <c r="D85" s="49" t="s">
        <v>1676</v>
      </c>
      <c r="E85" s="50"/>
      <c r="F85" s="49" t="s">
        <v>1677</v>
      </c>
      <c r="G85" s="50"/>
      <c r="H85" s="50"/>
      <c r="I85" s="50"/>
      <c r="J85" s="50"/>
      <c r="K85" s="50"/>
      <c r="L85" s="50"/>
      <c r="M85" s="50"/>
      <c r="N85" s="50"/>
    </row>
    <row r="86">
      <c r="A86" s="50"/>
      <c r="B86" s="49" t="s">
        <v>752</v>
      </c>
      <c r="C86" s="50"/>
      <c r="D86" s="49" t="s">
        <v>752</v>
      </c>
      <c r="E86" s="50"/>
      <c r="F86" s="49" t="s">
        <v>752</v>
      </c>
      <c r="G86" s="50"/>
      <c r="H86" s="50"/>
      <c r="I86" s="50"/>
      <c r="J86" s="50"/>
      <c r="K86" s="50"/>
      <c r="L86" s="50"/>
      <c r="M86" s="50"/>
      <c r="N86" s="50"/>
    </row>
    <row r="87">
      <c r="A87" s="50"/>
      <c r="B87" s="49" t="s">
        <v>1678</v>
      </c>
      <c r="C87" s="50"/>
      <c r="D87" s="49" t="s">
        <v>1679</v>
      </c>
      <c r="E87" s="50"/>
      <c r="F87" s="49" t="s">
        <v>1680</v>
      </c>
      <c r="G87" s="50"/>
      <c r="H87" s="50"/>
      <c r="I87" s="50"/>
      <c r="J87" s="50"/>
      <c r="K87" s="50"/>
      <c r="L87" s="50"/>
      <c r="M87" s="50"/>
      <c r="N87" s="50"/>
    </row>
    <row r="88">
      <c r="A88" s="50"/>
      <c r="B88" s="49" t="s">
        <v>769</v>
      </c>
      <c r="C88" s="50"/>
      <c r="D88" s="49" t="s">
        <v>769</v>
      </c>
      <c r="E88" s="50"/>
      <c r="F88" s="49" t="s">
        <v>769</v>
      </c>
      <c r="G88" s="50"/>
      <c r="H88" s="50"/>
      <c r="I88" s="50"/>
      <c r="J88" s="50"/>
      <c r="K88" s="50"/>
      <c r="L88" s="50"/>
      <c r="M88" s="50"/>
      <c r="N88" s="50"/>
    </row>
    <row r="89">
      <c r="A89" s="50"/>
      <c r="B89" s="49" t="s">
        <v>1681</v>
      </c>
      <c r="C89" s="50"/>
      <c r="D89" s="49" t="s">
        <v>1682</v>
      </c>
      <c r="E89" s="50"/>
      <c r="F89" s="49" t="s">
        <v>1683</v>
      </c>
      <c r="G89" s="50"/>
      <c r="H89" s="50"/>
      <c r="I89" s="50"/>
      <c r="J89" s="50"/>
      <c r="K89" s="50"/>
      <c r="L89" s="50"/>
      <c r="M89" s="50"/>
      <c r="N89" s="50"/>
    </row>
    <row r="90">
      <c r="A90" s="50"/>
      <c r="B90" s="49" t="s">
        <v>132</v>
      </c>
      <c r="C90" s="50"/>
      <c r="D90" s="49" t="s">
        <v>775</v>
      </c>
      <c r="E90" s="50"/>
      <c r="F90" s="49" t="s">
        <v>132</v>
      </c>
      <c r="G90" s="50"/>
      <c r="H90" s="50"/>
      <c r="I90" s="50"/>
      <c r="J90" s="50"/>
      <c r="K90" s="50"/>
      <c r="L90" s="50"/>
      <c r="M90" s="50"/>
      <c r="N90" s="50"/>
    </row>
    <row r="91">
      <c r="A91" s="50"/>
      <c r="B91" s="49" t="s">
        <v>1684</v>
      </c>
      <c r="C91" s="50"/>
      <c r="D91" s="49" t="s">
        <v>1685</v>
      </c>
      <c r="E91" s="50"/>
      <c r="F91" s="49" t="s">
        <v>1686</v>
      </c>
      <c r="G91" s="50"/>
      <c r="H91" s="50"/>
      <c r="I91" s="50"/>
      <c r="J91" s="50"/>
      <c r="K91" s="50"/>
      <c r="L91" s="50"/>
      <c r="M91" s="50"/>
      <c r="N91" s="50"/>
    </row>
    <row r="92">
      <c r="A92" s="50"/>
      <c r="B92" s="49" t="s">
        <v>134</v>
      </c>
      <c r="C92" s="50"/>
      <c r="D92" s="49" t="s">
        <v>1478</v>
      </c>
      <c r="E92" s="50"/>
      <c r="F92" s="49" t="s">
        <v>134</v>
      </c>
      <c r="G92" s="50"/>
      <c r="H92" s="50"/>
      <c r="I92" s="50"/>
      <c r="J92" s="50"/>
      <c r="K92" s="50"/>
      <c r="L92" s="50"/>
      <c r="M92" s="50"/>
      <c r="N92" s="50"/>
    </row>
    <row r="93">
      <c r="A93" s="50"/>
      <c r="B93" s="49" t="s">
        <v>1687</v>
      </c>
      <c r="C93" s="50"/>
      <c r="D93" s="49" t="s">
        <v>1688</v>
      </c>
      <c r="E93" s="50"/>
      <c r="F93" s="49" t="s">
        <v>1689</v>
      </c>
      <c r="G93" s="50"/>
      <c r="H93" s="50"/>
      <c r="I93" s="50"/>
      <c r="J93" s="50"/>
      <c r="K93" s="50"/>
      <c r="L93" s="50"/>
      <c r="M93" s="50"/>
      <c r="N93" s="50"/>
    </row>
    <row r="94">
      <c r="A94" s="50"/>
      <c r="B94" s="49" t="s">
        <v>138</v>
      </c>
      <c r="C94" s="50"/>
      <c r="D94" s="49" t="s">
        <v>1489</v>
      </c>
      <c r="E94" s="50"/>
      <c r="F94" s="49" t="s">
        <v>138</v>
      </c>
      <c r="G94" s="50"/>
      <c r="H94" s="50"/>
      <c r="I94" s="50"/>
      <c r="J94" s="50"/>
      <c r="K94" s="50"/>
      <c r="L94" s="50"/>
      <c r="M94" s="50"/>
      <c r="N94" s="50"/>
    </row>
    <row r="95">
      <c r="A95" s="50"/>
      <c r="B95" s="49" t="s">
        <v>1690</v>
      </c>
      <c r="C95" s="50"/>
      <c r="D95" s="49" t="s">
        <v>1691</v>
      </c>
      <c r="E95" s="50"/>
      <c r="F95" s="49" t="s">
        <v>1692</v>
      </c>
      <c r="G95" s="50"/>
      <c r="H95" s="50"/>
      <c r="I95" s="50"/>
      <c r="J95" s="50"/>
      <c r="K95" s="50"/>
      <c r="L95" s="50"/>
      <c r="M95" s="50"/>
      <c r="N95" s="50"/>
    </row>
    <row r="96">
      <c r="A96" s="50"/>
      <c r="B96" s="49" t="s">
        <v>140</v>
      </c>
      <c r="C96" s="50"/>
      <c r="D96" s="49" t="s">
        <v>140</v>
      </c>
      <c r="E96" s="50"/>
      <c r="F96" s="49" t="s">
        <v>811</v>
      </c>
      <c r="G96" s="50"/>
      <c r="H96" s="50"/>
      <c r="I96" s="50"/>
      <c r="J96" s="50"/>
      <c r="K96" s="50"/>
      <c r="L96" s="50"/>
      <c r="M96" s="50"/>
      <c r="N96" s="50"/>
    </row>
    <row r="97">
      <c r="A97" s="50"/>
      <c r="B97" s="49" t="s">
        <v>1693</v>
      </c>
      <c r="C97" s="50"/>
      <c r="D97" s="49" t="s">
        <v>1694</v>
      </c>
      <c r="E97" s="50"/>
      <c r="F97" s="49" t="s">
        <v>1695</v>
      </c>
      <c r="G97" s="50"/>
      <c r="H97" s="50"/>
      <c r="I97" s="50"/>
      <c r="J97" s="50"/>
      <c r="K97" s="50"/>
      <c r="L97" s="50"/>
      <c r="M97" s="50"/>
      <c r="N97" s="50"/>
    </row>
    <row r="98">
      <c r="A98" s="50"/>
      <c r="B98" s="49" t="s">
        <v>829</v>
      </c>
      <c r="C98" s="50"/>
      <c r="D98" s="49" t="s">
        <v>829</v>
      </c>
      <c r="E98" s="50"/>
      <c r="F98" s="49" t="s">
        <v>143</v>
      </c>
      <c r="G98" s="50"/>
      <c r="H98" s="50"/>
      <c r="I98" s="50"/>
      <c r="J98" s="50"/>
      <c r="K98" s="50"/>
      <c r="L98" s="50"/>
      <c r="M98" s="50"/>
      <c r="N98" s="50"/>
    </row>
    <row r="99">
      <c r="A99" s="50"/>
      <c r="B99" s="49" t="s">
        <v>1696</v>
      </c>
      <c r="C99" s="50"/>
      <c r="D99" s="49" t="s">
        <v>1697</v>
      </c>
      <c r="E99" s="50"/>
      <c r="F99" s="49" t="s">
        <v>1698</v>
      </c>
      <c r="G99" s="50"/>
      <c r="H99" s="50"/>
      <c r="I99" s="50"/>
      <c r="J99" s="50"/>
      <c r="K99" s="50"/>
      <c r="L99" s="50"/>
      <c r="M99" s="50"/>
      <c r="N99" s="50"/>
    </row>
    <row r="100">
      <c r="A100" s="50"/>
      <c r="B100" s="49" t="s">
        <v>237</v>
      </c>
      <c r="C100" s="50"/>
      <c r="D100" s="49" t="s">
        <v>237</v>
      </c>
      <c r="E100" s="50"/>
      <c r="F100" s="49" t="s">
        <v>146</v>
      </c>
      <c r="G100" s="50"/>
      <c r="H100" s="50"/>
      <c r="I100" s="50"/>
      <c r="J100" s="50"/>
      <c r="K100" s="50"/>
      <c r="L100" s="50"/>
      <c r="M100" s="50"/>
      <c r="N100" s="50"/>
    </row>
    <row r="101">
      <c r="A101" s="50"/>
      <c r="B101" s="49" t="s">
        <v>1699</v>
      </c>
      <c r="C101" s="50"/>
      <c r="D101" s="49" t="s">
        <v>1700</v>
      </c>
      <c r="E101" s="50"/>
      <c r="F101" s="49" t="s">
        <v>1701</v>
      </c>
      <c r="G101" s="50"/>
      <c r="H101" s="50"/>
      <c r="I101" s="50"/>
      <c r="J101" s="50"/>
      <c r="K101" s="50"/>
      <c r="L101" s="50"/>
      <c r="M101" s="50"/>
      <c r="N101" s="50"/>
    </row>
    <row r="102">
      <c r="A102" s="50"/>
      <c r="B102" s="49" t="s">
        <v>148</v>
      </c>
      <c r="C102" s="50"/>
      <c r="D102" s="49" t="s">
        <v>148</v>
      </c>
      <c r="E102" s="50"/>
      <c r="F102" s="49" t="s">
        <v>148</v>
      </c>
      <c r="G102" s="50"/>
      <c r="H102" s="50"/>
      <c r="I102" s="50"/>
      <c r="J102" s="50"/>
      <c r="K102" s="50"/>
      <c r="L102" s="50"/>
      <c r="M102" s="50"/>
      <c r="N102" s="50"/>
    </row>
    <row r="103">
      <c r="A103" s="50"/>
      <c r="B103" s="49" t="s">
        <v>1702</v>
      </c>
      <c r="C103" s="50"/>
      <c r="D103" s="49" t="s">
        <v>1703</v>
      </c>
      <c r="E103" s="50"/>
      <c r="F103" s="49" t="s">
        <v>1704</v>
      </c>
      <c r="G103" s="50"/>
      <c r="H103" s="50"/>
      <c r="I103" s="50"/>
      <c r="J103" s="50"/>
      <c r="K103" s="50"/>
      <c r="L103" s="50"/>
      <c r="M103" s="50"/>
      <c r="N103" s="50"/>
    </row>
    <row r="104">
      <c r="A104" s="50"/>
      <c r="B104" s="49" t="s">
        <v>243</v>
      </c>
      <c r="C104" s="50"/>
      <c r="D104" s="49" t="s">
        <v>243</v>
      </c>
      <c r="E104" s="50"/>
      <c r="F104" s="49" t="s">
        <v>152</v>
      </c>
      <c r="G104" s="50"/>
      <c r="H104" s="50"/>
      <c r="I104" s="50"/>
      <c r="J104" s="50"/>
      <c r="K104" s="50"/>
      <c r="L104" s="50"/>
      <c r="M104" s="50"/>
      <c r="N104" s="50"/>
    </row>
    <row r="105">
      <c r="A105" s="50"/>
      <c r="B105" s="49" t="s">
        <v>1705</v>
      </c>
      <c r="C105" s="50"/>
      <c r="D105" s="49" t="s">
        <v>1706</v>
      </c>
      <c r="E105" s="50"/>
      <c r="F105" s="49" t="s">
        <v>1707</v>
      </c>
      <c r="G105" s="50"/>
      <c r="H105" s="50"/>
      <c r="I105" s="50"/>
      <c r="J105" s="50"/>
      <c r="K105" s="50"/>
      <c r="L105" s="50"/>
      <c r="M105" s="50"/>
      <c r="N105" s="50"/>
    </row>
    <row r="106">
      <c r="A106" s="50"/>
      <c r="B106" s="49" t="s">
        <v>154</v>
      </c>
      <c r="C106" s="50"/>
      <c r="D106" s="49" t="s">
        <v>154</v>
      </c>
      <c r="E106" s="50"/>
      <c r="F106" s="49" t="s">
        <v>879</v>
      </c>
      <c r="G106" s="50"/>
      <c r="H106" s="50"/>
      <c r="I106" s="50"/>
      <c r="J106" s="50"/>
      <c r="K106" s="50"/>
      <c r="L106" s="50"/>
      <c r="M106" s="50"/>
      <c r="N106" s="50"/>
    </row>
    <row r="107">
      <c r="A107" s="50"/>
      <c r="B107" s="49" t="s">
        <v>1708</v>
      </c>
      <c r="C107" s="50"/>
      <c r="D107" s="49" t="s">
        <v>1709</v>
      </c>
      <c r="E107" s="50"/>
      <c r="F107" s="49" t="s">
        <v>1710</v>
      </c>
      <c r="G107" s="50"/>
      <c r="H107" s="50"/>
      <c r="I107" s="50"/>
      <c r="J107" s="50"/>
      <c r="K107" s="50"/>
      <c r="L107" s="50"/>
      <c r="M107" s="50"/>
      <c r="N107" s="50"/>
    </row>
    <row r="108">
      <c r="A108" s="50"/>
      <c r="B108" s="49" t="s">
        <v>1711</v>
      </c>
      <c r="C108" s="50"/>
      <c r="D108" s="49" t="s">
        <v>157</v>
      </c>
      <c r="E108" s="50"/>
      <c r="F108" s="49" t="s">
        <v>893</v>
      </c>
      <c r="G108" s="50"/>
      <c r="H108" s="50"/>
      <c r="I108" s="50"/>
      <c r="J108" s="50"/>
      <c r="K108" s="50"/>
      <c r="L108" s="50"/>
      <c r="M108" s="50"/>
      <c r="N108" s="50"/>
    </row>
    <row r="109">
      <c r="A109" s="50"/>
      <c r="B109" s="49" t="s">
        <v>1712</v>
      </c>
      <c r="C109" s="50"/>
      <c r="D109" s="49" t="s">
        <v>1713</v>
      </c>
      <c r="E109" s="50"/>
      <c r="F109" s="49" t="s">
        <v>1714</v>
      </c>
      <c r="G109" s="50"/>
      <c r="H109" s="50"/>
      <c r="I109" s="50"/>
      <c r="J109" s="50"/>
      <c r="K109" s="50"/>
      <c r="L109" s="50"/>
      <c r="M109" s="50"/>
      <c r="N109" s="50"/>
    </row>
    <row r="110">
      <c r="A110" s="50"/>
      <c r="B110" s="49" t="s">
        <v>160</v>
      </c>
      <c r="C110" s="50"/>
      <c r="D110" s="49" t="s">
        <v>160</v>
      </c>
      <c r="E110" s="50"/>
      <c r="F110" s="49" t="s">
        <v>902</v>
      </c>
      <c r="G110" s="50"/>
      <c r="H110" s="50"/>
      <c r="I110" s="50"/>
      <c r="J110" s="50"/>
      <c r="K110" s="50"/>
      <c r="L110" s="50"/>
      <c r="M110" s="50"/>
      <c r="N110" s="50"/>
    </row>
    <row r="111">
      <c r="A111" s="50"/>
      <c r="B111" s="49" t="s">
        <v>1715</v>
      </c>
      <c r="C111" s="50"/>
      <c r="D111" s="49" t="s">
        <v>1716</v>
      </c>
      <c r="E111" s="50"/>
      <c r="F111" s="49" t="s">
        <v>1717</v>
      </c>
      <c r="G111" s="50"/>
      <c r="H111" s="50"/>
      <c r="I111" s="50"/>
      <c r="J111" s="50"/>
      <c r="K111" s="50"/>
      <c r="L111" s="50"/>
      <c r="M111" s="50"/>
      <c r="N111" s="50"/>
    </row>
    <row r="112">
      <c r="A112" s="50"/>
      <c r="B112" s="49" t="s">
        <v>918</v>
      </c>
      <c r="C112" s="50"/>
      <c r="D112" s="49" t="s">
        <v>918</v>
      </c>
      <c r="E112" s="50"/>
      <c r="F112" s="49" t="s">
        <v>162</v>
      </c>
      <c r="G112" s="50"/>
      <c r="H112" s="50"/>
      <c r="I112" s="50"/>
      <c r="J112" s="50"/>
      <c r="K112" s="50"/>
      <c r="L112" s="50"/>
      <c r="M112" s="50"/>
      <c r="N112" s="50"/>
    </row>
    <row r="113">
      <c r="A113" s="50"/>
      <c r="B113" s="49" t="s">
        <v>1718</v>
      </c>
      <c r="C113" s="50"/>
      <c r="D113" s="49" t="s">
        <v>1719</v>
      </c>
      <c r="E113" s="50"/>
      <c r="F113" s="49" t="s">
        <v>1720</v>
      </c>
      <c r="G113" s="50"/>
      <c r="H113" s="50"/>
      <c r="I113" s="50"/>
      <c r="J113" s="50"/>
      <c r="K113" s="50"/>
      <c r="L113" s="50"/>
      <c r="M113" s="50"/>
      <c r="N113" s="50"/>
    </row>
    <row r="114">
      <c r="A114" s="50"/>
      <c r="B114" s="49" t="s">
        <v>166</v>
      </c>
      <c r="C114" s="50"/>
      <c r="D114" s="49" t="s">
        <v>166</v>
      </c>
      <c r="E114" s="50"/>
      <c r="F114" s="49" t="s">
        <v>166</v>
      </c>
      <c r="G114" s="50"/>
      <c r="H114" s="50"/>
      <c r="I114" s="50"/>
      <c r="J114" s="50"/>
      <c r="K114" s="50"/>
      <c r="L114" s="50"/>
      <c r="M114" s="50"/>
      <c r="N114" s="50"/>
    </row>
    <row r="115">
      <c r="A115" s="50"/>
      <c r="B115" s="49" t="s">
        <v>1721</v>
      </c>
      <c r="C115" s="50"/>
      <c r="D115" s="49" t="s">
        <v>1722</v>
      </c>
      <c r="E115" s="50"/>
      <c r="F115" s="49" t="s">
        <v>1723</v>
      </c>
      <c r="G115" s="50"/>
      <c r="H115" s="50"/>
      <c r="I115" s="50"/>
      <c r="J115" s="50"/>
      <c r="K115" s="50"/>
      <c r="L115" s="50"/>
      <c r="M115" s="50"/>
      <c r="N115" s="50"/>
    </row>
    <row r="116">
      <c r="A116" s="50"/>
      <c r="B116" s="49" t="s">
        <v>168</v>
      </c>
      <c r="C116" s="50"/>
      <c r="D116" s="49" t="s">
        <v>168</v>
      </c>
      <c r="E116" s="50"/>
      <c r="F116" s="49" t="s">
        <v>168</v>
      </c>
      <c r="G116" s="50"/>
      <c r="H116" s="50"/>
      <c r="I116" s="50"/>
      <c r="J116" s="50"/>
      <c r="K116" s="50"/>
      <c r="L116" s="50"/>
      <c r="M116" s="50"/>
      <c r="N116" s="50"/>
    </row>
    <row r="117">
      <c r="A117" s="50"/>
      <c r="B117" s="49" t="s">
        <v>1724</v>
      </c>
      <c r="C117" s="50"/>
      <c r="D117" s="49" t="s">
        <v>1725</v>
      </c>
      <c r="E117" s="50"/>
      <c r="F117" s="49" t="s">
        <v>1726</v>
      </c>
      <c r="G117" s="50"/>
      <c r="H117" s="50"/>
      <c r="I117" s="50"/>
      <c r="J117" s="50"/>
      <c r="K117" s="50"/>
      <c r="L117" s="50"/>
      <c r="M117" s="50"/>
      <c r="N117" s="50"/>
    </row>
    <row r="118">
      <c r="A118" s="50"/>
      <c r="B118" s="49" t="s">
        <v>952</v>
      </c>
      <c r="C118" s="50"/>
      <c r="D118" s="49" t="s">
        <v>171</v>
      </c>
      <c r="E118" s="50"/>
      <c r="F118" s="49" t="s">
        <v>1649</v>
      </c>
      <c r="G118" s="50"/>
      <c r="H118" s="50"/>
      <c r="I118" s="50"/>
      <c r="J118" s="50"/>
      <c r="K118" s="50"/>
      <c r="L118" s="50"/>
      <c r="M118" s="50"/>
      <c r="N118" s="50"/>
    </row>
    <row r="119">
      <c r="A119" s="50"/>
      <c r="B119" s="49" t="s">
        <v>1727</v>
      </c>
      <c r="C119" s="50"/>
      <c r="D119" s="49" t="s">
        <v>1728</v>
      </c>
      <c r="E119" s="50"/>
      <c r="F119" s="49" t="s">
        <v>1729</v>
      </c>
      <c r="G119" s="50"/>
      <c r="H119" s="50"/>
      <c r="I119" s="50"/>
      <c r="J119" s="50"/>
      <c r="K119" s="50"/>
      <c r="L119" s="50"/>
      <c r="M119" s="50"/>
      <c r="N119" s="50"/>
    </row>
    <row r="120">
      <c r="A120" s="50"/>
      <c r="B120" s="49" t="s">
        <v>1730</v>
      </c>
      <c r="C120" s="50"/>
      <c r="D120" s="49" t="s">
        <v>260</v>
      </c>
      <c r="E120" s="50"/>
      <c r="F120" s="49" t="s">
        <v>260</v>
      </c>
      <c r="G120" s="50"/>
      <c r="H120" s="50"/>
      <c r="I120" s="50"/>
      <c r="J120" s="50"/>
      <c r="K120" s="50"/>
      <c r="L120" s="50"/>
      <c r="M120" s="50"/>
      <c r="N120" s="50"/>
    </row>
    <row r="121">
      <c r="A121" s="50"/>
      <c r="B121" s="49" t="s">
        <v>1731</v>
      </c>
      <c r="C121" s="50"/>
      <c r="D121" s="49" t="s">
        <v>1732</v>
      </c>
      <c r="E121" s="50"/>
      <c r="F121" s="49" t="s">
        <v>1733</v>
      </c>
      <c r="G121" s="50"/>
      <c r="H121" s="50"/>
      <c r="I121" s="50"/>
      <c r="J121" s="50"/>
      <c r="K121" s="50"/>
      <c r="L121" s="50"/>
      <c r="M121" s="50"/>
      <c r="N121" s="50"/>
    </row>
    <row r="122">
      <c r="A122" s="50"/>
      <c r="B122" s="49" t="s">
        <v>264</v>
      </c>
      <c r="C122" s="50"/>
      <c r="D122" s="49" t="s">
        <v>264</v>
      </c>
      <c r="E122" s="50"/>
      <c r="F122" s="49" t="s">
        <v>264</v>
      </c>
      <c r="G122" s="50"/>
      <c r="H122" s="50"/>
      <c r="I122" s="50"/>
      <c r="J122" s="50"/>
      <c r="K122" s="50"/>
      <c r="L122" s="50"/>
      <c r="M122" s="50"/>
      <c r="N122" s="50"/>
    </row>
    <row r="123">
      <c r="A123" s="50"/>
      <c r="B123" s="49" t="s">
        <v>1734</v>
      </c>
      <c r="C123" s="50"/>
      <c r="D123" s="49" t="s">
        <v>1735</v>
      </c>
      <c r="E123" s="50"/>
      <c r="F123" s="49" t="s">
        <v>1736</v>
      </c>
      <c r="G123" s="50"/>
      <c r="H123" s="50"/>
      <c r="I123" s="50"/>
      <c r="J123" s="50"/>
      <c r="K123" s="50"/>
      <c r="L123" s="50"/>
      <c r="M123" s="50"/>
      <c r="N123" s="50"/>
    </row>
    <row r="124">
      <c r="A124" s="50"/>
      <c r="B124" s="49" t="s">
        <v>1737</v>
      </c>
      <c r="C124" s="50"/>
      <c r="D124" s="49" t="s">
        <v>1737</v>
      </c>
      <c r="E124" s="50"/>
      <c r="F124" s="49" t="s">
        <v>1737</v>
      </c>
      <c r="G124" s="50"/>
      <c r="H124" s="50"/>
      <c r="I124" s="50"/>
      <c r="J124" s="50"/>
      <c r="K124" s="50"/>
      <c r="L124" s="50"/>
      <c r="M124" s="50"/>
      <c r="N124" s="50"/>
    </row>
    <row r="125">
      <c r="B125" s="14" t="s">
        <v>1738</v>
      </c>
      <c r="D125" s="14" t="s">
        <v>1739</v>
      </c>
      <c r="F125" s="14" t="s">
        <v>1740</v>
      </c>
    </row>
    <row r="126">
      <c r="B126" s="14" t="s">
        <v>270</v>
      </c>
      <c r="D126" s="14" t="s">
        <v>1741</v>
      </c>
      <c r="F126" s="14" t="s">
        <v>1742</v>
      </c>
    </row>
    <row r="127">
      <c r="B127" s="14" t="s">
        <v>1743</v>
      </c>
      <c r="D127" s="14" t="s">
        <v>1744</v>
      </c>
      <c r="F127" s="14" t="s">
        <v>1745</v>
      </c>
    </row>
    <row r="128">
      <c r="B128" s="14" t="s">
        <v>273</v>
      </c>
      <c r="D128" s="14" t="s">
        <v>1746</v>
      </c>
      <c r="F128" s="14" t="s">
        <v>273</v>
      </c>
    </row>
    <row r="129">
      <c r="B129" s="14" t="s">
        <v>1747</v>
      </c>
      <c r="D129" s="14" t="s">
        <v>1748</v>
      </c>
      <c r="F129" s="14" t="s">
        <v>1749</v>
      </c>
    </row>
    <row r="130">
      <c r="B130" s="14" t="s">
        <v>276</v>
      </c>
      <c r="D130" s="14" t="s">
        <v>276</v>
      </c>
      <c r="F130" s="14" t="s">
        <v>1751</v>
      </c>
    </row>
    <row r="131">
      <c r="B131" s="14" t="s">
        <v>1752</v>
      </c>
      <c r="D131" s="14" t="s">
        <v>1753</v>
      </c>
      <c r="F131" s="14" t="s">
        <v>1754</v>
      </c>
    </row>
    <row r="132">
      <c r="B132" s="14" t="s">
        <v>1755</v>
      </c>
      <c r="D132" s="14" t="s">
        <v>279</v>
      </c>
      <c r="F132" s="14" t="s">
        <v>1756</v>
      </c>
    </row>
    <row r="133">
      <c r="B133" s="14" t="s">
        <v>1757</v>
      </c>
      <c r="D133" s="14" t="s">
        <v>1758</v>
      </c>
      <c r="F133" s="14" t="s">
        <v>1759</v>
      </c>
    </row>
    <row r="134">
      <c r="B134" s="14" t="s">
        <v>1760</v>
      </c>
      <c r="D134" s="14" t="s">
        <v>1760</v>
      </c>
      <c r="F134" s="14" t="s">
        <v>282</v>
      </c>
    </row>
    <row r="135">
      <c r="B135" s="14" t="s">
        <v>1761</v>
      </c>
      <c r="D135" s="14" t="s">
        <v>1762</v>
      </c>
      <c r="F135" s="14" t="s">
        <v>1763</v>
      </c>
    </row>
    <row r="136">
      <c r="B136" s="14" t="s">
        <v>285</v>
      </c>
      <c r="D136" s="14" t="s">
        <v>1764</v>
      </c>
      <c r="F136" s="14" t="s">
        <v>285</v>
      </c>
    </row>
    <row r="137">
      <c r="B137" s="14" t="s">
        <v>1765</v>
      </c>
      <c r="D137" s="14" t="s">
        <v>1766</v>
      </c>
      <c r="F137" s="14" t="s">
        <v>1767</v>
      </c>
    </row>
    <row r="138">
      <c r="B138" s="14" t="s">
        <v>1768</v>
      </c>
      <c r="D138" s="14" t="s">
        <v>288</v>
      </c>
      <c r="F138" s="14" t="s">
        <v>1768</v>
      </c>
    </row>
    <row r="139">
      <c r="B139" s="14" t="s">
        <v>1769</v>
      </c>
      <c r="D139" s="14" t="s">
        <v>1770</v>
      </c>
      <c r="F139" s="14" t="s">
        <v>1771</v>
      </c>
    </row>
    <row r="140">
      <c r="B140" s="14" t="s">
        <v>1772</v>
      </c>
      <c r="D140" s="14" t="s">
        <v>1772</v>
      </c>
      <c r="F140" s="14" t="s">
        <v>1772</v>
      </c>
    </row>
    <row r="141">
      <c r="B141" s="14" t="s">
        <v>1773</v>
      </c>
      <c r="D141" s="14" t="s">
        <v>1774</v>
      </c>
      <c r="F141" s="14" t="s">
        <v>1775</v>
      </c>
    </row>
    <row r="142">
      <c r="B142" s="14" t="s">
        <v>295</v>
      </c>
      <c r="D142" s="14" t="s">
        <v>295</v>
      </c>
      <c r="F142" s="14" t="s">
        <v>295</v>
      </c>
    </row>
    <row r="143">
      <c r="B143" s="14" t="s">
        <v>1776</v>
      </c>
      <c r="D143" s="14" t="s">
        <v>1777</v>
      </c>
      <c r="F143" s="14" t="s">
        <v>1778</v>
      </c>
    </row>
    <row r="144">
      <c r="B144" s="14" t="s">
        <v>298</v>
      </c>
      <c r="D144" s="14" t="s">
        <v>1779</v>
      </c>
      <c r="F144" s="14" t="s">
        <v>298</v>
      </c>
    </row>
    <row r="145">
      <c r="B145" s="14" t="s">
        <v>1780</v>
      </c>
      <c r="D145" s="14" t="s">
        <v>1781</v>
      </c>
      <c r="F145" s="14" t="s">
        <v>1782</v>
      </c>
    </row>
    <row r="146">
      <c r="B146" s="14" t="s">
        <v>301</v>
      </c>
      <c r="D146" s="14" t="s">
        <v>301</v>
      </c>
      <c r="F146" s="14" t="s">
        <v>301</v>
      </c>
    </row>
    <row r="147">
      <c r="B147" s="14" t="s">
        <v>1783</v>
      </c>
      <c r="D147" s="14" t="s">
        <v>1784</v>
      </c>
      <c r="F147" s="14" t="s">
        <v>1785</v>
      </c>
    </row>
    <row r="148">
      <c r="B148" s="14" t="s">
        <v>304</v>
      </c>
      <c r="D148" s="14" t="s">
        <v>1786</v>
      </c>
      <c r="F148" s="14" t="s">
        <v>304</v>
      </c>
    </row>
    <row r="149">
      <c r="B149" s="14" t="s">
        <v>1787</v>
      </c>
      <c r="D149" s="14" t="s">
        <v>1788</v>
      </c>
      <c r="F149" s="14" t="s">
        <v>1789</v>
      </c>
    </row>
    <row r="150">
      <c r="B150" s="14" t="s">
        <v>1790</v>
      </c>
      <c r="D150" s="14" t="s">
        <v>307</v>
      </c>
      <c r="F150" s="14" t="s">
        <v>307</v>
      </c>
    </row>
    <row r="151">
      <c r="B151" s="14" t="s">
        <v>1791</v>
      </c>
      <c r="D151" s="14" t="s">
        <v>1792</v>
      </c>
      <c r="F151" s="14" t="s">
        <v>1793</v>
      </c>
    </row>
    <row r="152">
      <c r="B152" s="14" t="s">
        <v>1794</v>
      </c>
      <c r="D152" s="14" t="s">
        <v>1795</v>
      </c>
      <c r="F152" s="14" t="s">
        <v>1795</v>
      </c>
    </row>
    <row r="153">
      <c r="B153" s="14" t="s">
        <v>1796</v>
      </c>
      <c r="D153" s="14" t="s">
        <v>1797</v>
      </c>
      <c r="F153" s="14" t="s">
        <v>1798</v>
      </c>
    </row>
    <row r="154">
      <c r="B154" s="14" t="s">
        <v>1799</v>
      </c>
      <c r="D154" s="14" t="s">
        <v>1799</v>
      </c>
      <c r="F154" s="14" t="s">
        <v>320</v>
      </c>
    </row>
    <row r="155">
      <c r="B155" s="14" t="s">
        <v>1800</v>
      </c>
      <c r="D155" s="14" t="s">
        <v>1801</v>
      </c>
      <c r="F155" s="14" t="s">
        <v>1802</v>
      </c>
    </row>
    <row r="156">
      <c r="B156" s="14" t="s">
        <v>1803</v>
      </c>
      <c r="D156" s="14" t="s">
        <v>1804</v>
      </c>
      <c r="F156" s="14" t="s">
        <v>1803</v>
      </c>
    </row>
    <row r="157">
      <c r="B157" s="14" t="s">
        <v>1805</v>
      </c>
      <c r="D157" s="14" t="s">
        <v>1806</v>
      </c>
      <c r="F157" s="14" t="s">
        <v>1807</v>
      </c>
    </row>
    <row r="158">
      <c r="B158" s="14" t="s">
        <v>326</v>
      </c>
      <c r="D158" s="14" t="s">
        <v>326</v>
      </c>
      <c r="F158" s="14" t="s">
        <v>1808</v>
      </c>
    </row>
    <row r="159">
      <c r="B159" s="14" t="s">
        <v>1809</v>
      </c>
      <c r="D159" s="14" t="s">
        <v>1810</v>
      </c>
      <c r="F159" s="14" t="s">
        <v>1811</v>
      </c>
    </row>
    <row r="160">
      <c r="B160" s="14" t="s">
        <v>329</v>
      </c>
      <c r="D160" s="14" t="s">
        <v>1812</v>
      </c>
      <c r="F160" s="14" t="s">
        <v>329</v>
      </c>
    </row>
    <row r="161">
      <c r="B161" s="14" t="s">
        <v>1813</v>
      </c>
      <c r="D161" s="14" t="s">
        <v>1814</v>
      </c>
      <c r="F161" s="14" t="s">
        <v>1815</v>
      </c>
    </row>
    <row r="162">
      <c r="B162" s="14" t="s">
        <v>332</v>
      </c>
      <c r="D162" s="14" t="s">
        <v>1816</v>
      </c>
      <c r="F162" s="14" t="s">
        <v>1816</v>
      </c>
    </row>
    <row r="163">
      <c r="B163" s="14" t="s">
        <v>1817</v>
      </c>
      <c r="D163" s="14" t="s">
        <v>1818</v>
      </c>
      <c r="F163" s="14" t="s">
        <v>1819</v>
      </c>
    </row>
    <row r="164">
      <c r="B164" s="14" t="s">
        <v>1820</v>
      </c>
      <c r="D164" s="14" t="s">
        <v>335</v>
      </c>
      <c r="F164" s="14" t="s">
        <v>335</v>
      </c>
    </row>
    <row r="165">
      <c r="B165" s="14" t="s">
        <v>1821</v>
      </c>
      <c r="D165" s="14" t="s">
        <v>1822</v>
      </c>
      <c r="F165" s="14" t="s">
        <v>1823</v>
      </c>
    </row>
    <row r="166">
      <c r="B166" s="14" t="s">
        <v>1824</v>
      </c>
      <c r="D166" s="14" t="s">
        <v>339</v>
      </c>
      <c r="F166" s="14" t="s">
        <v>1824</v>
      </c>
    </row>
    <row r="167">
      <c r="B167" s="14" t="s">
        <v>1825</v>
      </c>
      <c r="D167" s="14" t="s">
        <v>1826</v>
      </c>
      <c r="F167" s="14" t="s">
        <v>1827</v>
      </c>
    </row>
    <row r="168">
      <c r="B168" s="14" t="s">
        <v>1828</v>
      </c>
      <c r="D168" s="14" t="s">
        <v>342</v>
      </c>
      <c r="F168" s="14" t="s">
        <v>342</v>
      </c>
    </row>
    <row r="169">
      <c r="B169" s="14" t="s">
        <v>1829</v>
      </c>
      <c r="D169" s="14" t="s">
        <v>1830</v>
      </c>
      <c r="F169" s="14" t="s">
        <v>1831</v>
      </c>
    </row>
    <row r="170">
      <c r="B170" s="14" t="s">
        <v>1832</v>
      </c>
      <c r="D170" s="14" t="s">
        <v>1833</v>
      </c>
      <c r="F170" s="14" t="s">
        <v>1833</v>
      </c>
    </row>
    <row r="171">
      <c r="B171" s="14" t="s">
        <v>1834</v>
      </c>
      <c r="D171" s="14" t="s">
        <v>1835</v>
      </c>
      <c r="F171" s="14" t="s">
        <v>1836</v>
      </c>
    </row>
    <row r="172">
      <c r="B172" s="14" t="s">
        <v>1837</v>
      </c>
      <c r="D172" s="14" t="s">
        <v>1838</v>
      </c>
      <c r="F172" s="14" t="s">
        <v>349</v>
      </c>
    </row>
    <row r="173">
      <c r="B173" s="14" t="s">
        <v>1839</v>
      </c>
      <c r="D173" s="14" t="s">
        <v>1841</v>
      </c>
      <c r="F173" s="14" t="s">
        <v>1842</v>
      </c>
    </row>
    <row r="174">
      <c r="B174" s="14" t="s">
        <v>352</v>
      </c>
      <c r="D174" s="14" t="s">
        <v>1843</v>
      </c>
      <c r="F174" s="14" t="s">
        <v>1844</v>
      </c>
    </row>
    <row r="175">
      <c r="B175" s="14" t="s">
        <v>1845</v>
      </c>
      <c r="D175" s="14" t="s">
        <v>1846</v>
      </c>
      <c r="F175" s="14" t="s">
        <v>1847</v>
      </c>
    </row>
    <row r="176">
      <c r="B176" s="14" t="s">
        <v>356</v>
      </c>
      <c r="D176" s="14" t="s">
        <v>356</v>
      </c>
      <c r="F176" s="14" t="s">
        <v>1849</v>
      </c>
    </row>
    <row r="177">
      <c r="B177" s="14" t="s">
        <v>1850</v>
      </c>
      <c r="D177" s="14" t="s">
        <v>1851</v>
      </c>
      <c r="F177" s="14" t="s">
        <v>1852</v>
      </c>
    </row>
    <row r="178">
      <c r="B178" s="14" t="s">
        <v>1853</v>
      </c>
      <c r="D178" s="14" t="s">
        <v>359</v>
      </c>
      <c r="F178" s="14" t="s">
        <v>359</v>
      </c>
    </row>
    <row r="179">
      <c r="B179" s="14" t="s">
        <v>1854</v>
      </c>
      <c r="D179" s="14" t="s">
        <v>1855</v>
      </c>
      <c r="F179" s="14" t="s">
        <v>1856</v>
      </c>
    </row>
    <row r="180">
      <c r="B180" s="14" t="s">
        <v>1857</v>
      </c>
      <c r="D180" s="14" t="s">
        <v>362</v>
      </c>
      <c r="F180" s="14" t="s">
        <v>1857</v>
      </c>
    </row>
    <row r="181">
      <c r="B181" s="14" t="s">
        <v>1858</v>
      </c>
      <c r="D181" s="14" t="s">
        <v>1859</v>
      </c>
      <c r="F181" s="14" t="s">
        <v>1860</v>
      </c>
    </row>
    <row r="182">
      <c r="B182" s="14" t="s">
        <v>370</v>
      </c>
      <c r="D182" s="14" t="s">
        <v>368</v>
      </c>
      <c r="F182" s="14" t="s">
        <v>1861</v>
      </c>
    </row>
    <row r="183">
      <c r="B183" s="14" t="s">
        <v>1862</v>
      </c>
      <c r="D183" s="14" t="s">
        <v>1863</v>
      </c>
      <c r="F183" s="14" t="s">
        <v>1864</v>
      </c>
    </row>
    <row r="184">
      <c r="B184" s="14" t="s">
        <v>375</v>
      </c>
      <c r="D184" s="14" t="s">
        <v>1865</v>
      </c>
      <c r="F184" s="14" t="s">
        <v>375</v>
      </c>
    </row>
    <row r="185">
      <c r="B185" s="14" t="s">
        <v>1866</v>
      </c>
      <c r="D185" s="14" t="s">
        <v>1867</v>
      </c>
      <c r="F185" s="14" t="s">
        <v>1868</v>
      </c>
    </row>
    <row r="186">
      <c r="B186" s="14" t="s">
        <v>379</v>
      </c>
      <c r="D186" s="14" t="s">
        <v>379</v>
      </c>
      <c r="F186" s="14" t="s">
        <v>379</v>
      </c>
    </row>
    <row r="187">
      <c r="B187" s="14" t="s">
        <v>1870</v>
      </c>
      <c r="D187" s="14" t="s">
        <v>1871</v>
      </c>
      <c r="F187" s="14" t="s">
        <v>1872</v>
      </c>
    </row>
    <row r="188">
      <c r="B188" s="14" t="s">
        <v>1873</v>
      </c>
      <c r="D188" s="14" t="s">
        <v>1873</v>
      </c>
      <c r="F188" s="14" t="s">
        <v>382</v>
      </c>
    </row>
    <row r="189">
      <c r="B189" s="14" t="s">
        <v>1874</v>
      </c>
      <c r="D189" s="14" t="s">
        <v>1875</v>
      </c>
      <c r="F189" s="14" t="s">
        <v>1876</v>
      </c>
    </row>
    <row r="190">
      <c r="B190" s="14" t="s">
        <v>385</v>
      </c>
      <c r="D190" s="14" t="s">
        <v>1877</v>
      </c>
      <c r="F190" s="14" t="s">
        <v>385</v>
      </c>
    </row>
    <row r="191">
      <c r="B191" s="14" t="s">
        <v>1879</v>
      </c>
      <c r="D191" s="14" t="s">
        <v>1880</v>
      </c>
      <c r="F191" s="14" t="s">
        <v>1881</v>
      </c>
    </row>
    <row r="192">
      <c r="B192" s="14" t="s">
        <v>389</v>
      </c>
      <c r="D192" s="14" t="s">
        <v>1882</v>
      </c>
      <c r="F192" s="14" t="s">
        <v>1882</v>
      </c>
    </row>
    <row r="193">
      <c r="B193" s="14" t="s">
        <v>1883</v>
      </c>
      <c r="D193" s="14" t="s">
        <v>1884</v>
      </c>
      <c r="F193" s="14" t="s">
        <v>1885</v>
      </c>
    </row>
    <row r="194">
      <c r="B194" s="14" t="s">
        <v>396</v>
      </c>
      <c r="D194" s="14" t="s">
        <v>396</v>
      </c>
      <c r="F194" s="14" t="s">
        <v>1886</v>
      </c>
    </row>
    <row r="195">
      <c r="B195" s="14" t="s">
        <v>1887</v>
      </c>
      <c r="D195" s="14" t="s">
        <v>1888</v>
      </c>
      <c r="F195" s="14" t="s">
        <v>1889</v>
      </c>
    </row>
    <row r="196">
      <c r="B196" s="14" t="s">
        <v>1891</v>
      </c>
      <c r="D196" s="14" t="s">
        <v>402</v>
      </c>
      <c r="F196" s="14" t="s">
        <v>402</v>
      </c>
    </row>
    <row r="197">
      <c r="B197" s="14" t="s">
        <v>1892</v>
      </c>
      <c r="D197" s="14" t="s">
        <v>1893</v>
      </c>
      <c r="F197" s="14" t="s">
        <v>1894</v>
      </c>
    </row>
    <row r="198">
      <c r="B198" s="14" t="s">
        <v>1895</v>
      </c>
      <c r="D198" s="14" t="s">
        <v>406</v>
      </c>
      <c r="F198" s="14" t="s">
        <v>406</v>
      </c>
    </row>
    <row r="199">
      <c r="B199" s="14" t="s">
        <v>1896</v>
      </c>
      <c r="D199" s="14" t="s">
        <v>1897</v>
      </c>
      <c r="F199" s="14" t="s">
        <v>1898</v>
      </c>
    </row>
    <row r="200">
      <c r="B200" s="14" t="s">
        <v>1899</v>
      </c>
      <c r="D200" s="14" t="s">
        <v>411</v>
      </c>
      <c r="F200" s="14" t="s">
        <v>1899</v>
      </c>
    </row>
    <row r="201">
      <c r="B201" s="14" t="s">
        <v>1900</v>
      </c>
      <c r="D201" s="14" t="s">
        <v>1901</v>
      </c>
      <c r="F201" s="14" t="s">
        <v>1902</v>
      </c>
    </row>
    <row r="202">
      <c r="B202" s="14" t="s">
        <v>1903</v>
      </c>
      <c r="D202" s="14" t="s">
        <v>420</v>
      </c>
      <c r="F202" s="14" t="s">
        <v>420</v>
      </c>
    </row>
    <row r="203">
      <c r="B203" s="14" t="s">
        <v>1904</v>
      </c>
      <c r="D203" s="14" t="s">
        <v>1906</v>
      </c>
      <c r="F203" s="14" t="s">
        <v>1907</v>
      </c>
    </row>
    <row r="204">
      <c r="B204" s="14" t="s">
        <v>1908</v>
      </c>
      <c r="D204" s="14" t="s">
        <v>427</v>
      </c>
      <c r="F204" s="14" t="s">
        <v>427</v>
      </c>
    </row>
    <row r="205">
      <c r="B205" s="14" t="s">
        <v>1909</v>
      </c>
      <c r="D205" s="14" t="s">
        <v>1910</v>
      </c>
      <c r="F205" s="14" t="s">
        <v>1911</v>
      </c>
    </row>
    <row r="206">
      <c r="B206" s="14" t="s">
        <v>434</v>
      </c>
      <c r="D206" s="14" t="s">
        <v>434</v>
      </c>
      <c r="F206" s="14" t="s">
        <v>1912</v>
      </c>
    </row>
    <row r="207">
      <c r="B207" s="14" t="s">
        <v>1913</v>
      </c>
      <c r="D207" s="14" t="s">
        <v>1914</v>
      </c>
      <c r="F207" s="14" t="s">
        <v>1915</v>
      </c>
    </row>
    <row r="208">
      <c r="B208" s="14" t="s">
        <v>439</v>
      </c>
      <c r="F208" s="14" t="s">
        <v>441</v>
      </c>
    </row>
    <row r="209">
      <c r="B209" s="14" t="s">
        <v>1916</v>
      </c>
      <c r="F209" s="14" t="s">
        <v>1917</v>
      </c>
    </row>
    <row r="210">
      <c r="B210" s="14" t="s">
        <v>448</v>
      </c>
      <c r="F210" s="14" t="s">
        <v>1918</v>
      </c>
    </row>
    <row r="211">
      <c r="B211" s="14" t="s">
        <v>1919</v>
      </c>
      <c r="F211" s="14" t="s">
        <v>1921</v>
      </c>
    </row>
    <row r="212">
      <c r="B212" s="14" t="s">
        <v>1922</v>
      </c>
      <c r="F212" s="14" t="s">
        <v>453</v>
      </c>
    </row>
    <row r="213">
      <c r="B213" s="14" t="s">
        <v>1923</v>
      </c>
      <c r="F213" s="14" t="s">
        <v>1924</v>
      </c>
    </row>
    <row r="214">
      <c r="B214" s="14" t="s">
        <v>464</v>
      </c>
      <c r="F214" s="14" t="s">
        <v>1925</v>
      </c>
    </row>
    <row r="215">
      <c r="B215" s="14" t="s">
        <v>1926</v>
      </c>
      <c r="F215" s="14" t="s">
        <v>1927</v>
      </c>
    </row>
    <row r="216">
      <c r="B216" s="14" t="s">
        <v>468</v>
      </c>
      <c r="F216" s="14" t="s">
        <v>1928</v>
      </c>
    </row>
    <row r="217">
      <c r="B217" s="14" t="s">
        <v>1929</v>
      </c>
      <c r="F217" s="14" t="s">
        <v>1930</v>
      </c>
    </row>
    <row r="218">
      <c r="B218" s="14" t="s">
        <v>479</v>
      </c>
      <c r="F218" s="14" t="s">
        <v>1931</v>
      </c>
    </row>
    <row r="219">
      <c r="B219" s="14" t="s">
        <v>1932</v>
      </c>
      <c r="F219" s="14" t="s">
        <v>1933</v>
      </c>
    </row>
    <row r="220">
      <c r="B220" s="14" t="s">
        <v>175</v>
      </c>
      <c r="F220" s="14" t="s">
        <v>175</v>
      </c>
    </row>
    <row r="221">
      <c r="B221" s="14" t="s">
        <v>176</v>
      </c>
      <c r="F221" s="14" t="s">
        <v>176</v>
      </c>
    </row>
  </sheetData>
  <mergeCells count="2">
    <mergeCell ref="G1:H1"/>
    <mergeCell ref="I1:J1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/>
      <c r="C1" s="3"/>
      <c r="D1" s="3"/>
      <c r="E1" s="3"/>
      <c r="F1" s="4"/>
      <c r="G1" s="5" t="s">
        <v>1</v>
      </c>
      <c r="H1" s="7"/>
      <c r="I1" s="8"/>
      <c r="J1" s="9"/>
      <c r="K1" s="10"/>
      <c r="L1" s="10"/>
      <c r="M1" s="10"/>
      <c r="N1" s="10"/>
      <c r="O1" s="10"/>
    </row>
    <row r="2">
      <c r="A2" s="11" t="s">
        <v>2</v>
      </c>
      <c r="B2" s="2" t="s">
        <v>3</v>
      </c>
      <c r="C2" s="2" t="s">
        <v>4</v>
      </c>
      <c r="D2" s="2" t="s">
        <v>5</v>
      </c>
      <c r="E2" s="2" t="s">
        <v>6</v>
      </c>
      <c r="F2" s="12" t="s">
        <v>7</v>
      </c>
      <c r="G2" s="2" t="s">
        <v>8</v>
      </c>
      <c r="H2" s="12" t="s">
        <v>9</v>
      </c>
      <c r="I2" s="2" t="s">
        <v>11</v>
      </c>
      <c r="J2" s="12" t="s">
        <v>12</v>
      </c>
      <c r="K2" s="13" t="s">
        <v>13</v>
      </c>
      <c r="L2" s="10" t="s">
        <v>14</v>
      </c>
      <c r="M2" s="10" t="s">
        <v>15</v>
      </c>
      <c r="N2" s="10" t="s">
        <v>16</v>
      </c>
      <c r="O2" s="57" t="s">
        <v>228</v>
      </c>
    </row>
    <row r="3">
      <c r="A3" s="11" t="s">
        <v>972</v>
      </c>
      <c r="B3" s="1">
        <v>512.0</v>
      </c>
      <c r="C3" s="1">
        <f>1/B3</f>
        <v>0.001953125</v>
      </c>
      <c r="D3" s="1">
        <f>F3*1000/E3</f>
        <v>730</v>
      </c>
      <c r="E3" s="1">
        <v>500.0</v>
      </c>
      <c r="F3" s="18">
        <v>365.0</v>
      </c>
      <c r="G3" s="20">
        <f>POW((1-1/B3), D3)</f>
        <v>0.2399858225</v>
      </c>
      <c r="H3" s="21">
        <f>D3*1/B3</f>
        <v>1.42578125</v>
      </c>
      <c r="I3" s="10" t="str">
        <f>AVERAGE(E28:E32)</f>
        <v>#DIV/0!</v>
      </c>
      <c r="J3" s="23" t="str">
        <f>STDEV(E28:E32)</f>
        <v>#DIV/0!</v>
      </c>
      <c r="K3" s="66">
        <v>50.0</v>
      </c>
      <c r="L3" s="26">
        <f>F3*K3/60</f>
        <v>304.1666667</v>
      </c>
      <c r="M3" s="26">
        <f>L3/60</f>
        <v>5.069444444</v>
      </c>
      <c r="N3" s="26">
        <f>K3*G3</f>
        <v>11.99929113</v>
      </c>
      <c r="O3" s="60">
        <f>K3-N3</f>
        <v>38.00070887</v>
      </c>
    </row>
    <row r="7">
      <c r="A7" s="14" t="s">
        <v>19</v>
      </c>
      <c r="B7" s="27">
        <f>COUNTIF(B18:B118,"* attk: *")</f>
        <v>50</v>
      </c>
      <c r="D7" s="27">
        <f>COUNTIF(D18:D118,"* attk: *")</f>
        <v>50</v>
      </c>
      <c r="F7" s="27">
        <f>COUNTIF(F18:F118,"* attk: *")</f>
        <v>50</v>
      </c>
      <c r="H7" s="27">
        <f>COUNTIF(H18:H118,"* attk: *")</f>
        <v>50</v>
      </c>
      <c r="J7" s="27">
        <f>COUNTIF(J18:J118,"* attk: *")</f>
        <v>50</v>
      </c>
      <c r="L7" s="27">
        <f>COUNTIF(L18:L118,"* attk: *")</f>
        <v>50</v>
      </c>
      <c r="N7" s="27">
        <f>COUNTIF(N18:N118,"* attk: *")</f>
        <v>0</v>
      </c>
    </row>
    <row r="8">
      <c r="A8" s="14" t="s">
        <v>20</v>
      </c>
      <c r="B8" s="14">
        <f>B7-B9</f>
        <v>33</v>
      </c>
      <c r="D8" s="14">
        <f>D7-D9</f>
        <v>40</v>
      </c>
      <c r="F8" s="14">
        <f>F7-F9</f>
        <v>28</v>
      </c>
      <c r="H8" s="14">
        <f>H7-H9</f>
        <v>35</v>
      </c>
      <c r="J8" s="14">
        <f>J7-J9</f>
        <v>39</v>
      </c>
      <c r="L8" s="14">
        <f>L7-L9</f>
        <v>37</v>
      </c>
      <c r="N8" s="14">
        <f>N7-N9</f>
        <v>0</v>
      </c>
    </row>
    <row r="9">
      <c r="A9" s="14" t="s">
        <v>21</v>
      </c>
      <c r="B9" s="27">
        <f>COUNTIF(B18:B118,"* attk: 0")</f>
        <v>17</v>
      </c>
      <c r="D9" s="27">
        <f>COUNTIF(D18:D118,"* attk: 0")</f>
        <v>10</v>
      </c>
      <c r="F9" s="27">
        <f>COUNTIF(F18:F118,"* attk: 0")</f>
        <v>22</v>
      </c>
      <c r="H9" s="27">
        <f>COUNTIF(H18:H118,"* attk: 0")</f>
        <v>15</v>
      </c>
      <c r="J9" s="27">
        <f>COUNTIF(J18:J118,"* attk: 0")</f>
        <v>11</v>
      </c>
      <c r="L9" s="27">
        <f>COUNTIF(L18:L118,"* attk: 0")</f>
        <v>13</v>
      </c>
      <c r="N9" s="27">
        <f>COUNTIF(N18:N118,"* attk: 0")</f>
        <v>0</v>
      </c>
    </row>
    <row r="10">
      <c r="B10" s="14" t="s">
        <v>996</v>
      </c>
      <c r="C10" s="14" t="s">
        <v>23</v>
      </c>
      <c r="D10" s="14" t="s">
        <v>998</v>
      </c>
      <c r="E10" s="14" t="s">
        <v>38</v>
      </c>
      <c r="F10" s="14" t="s">
        <v>1000</v>
      </c>
      <c r="G10" s="14" t="s">
        <v>23</v>
      </c>
      <c r="H10" s="14" t="s">
        <v>1001</v>
      </c>
      <c r="I10" s="14" t="s">
        <v>38</v>
      </c>
      <c r="J10" s="14" t="s">
        <v>1002</v>
      </c>
      <c r="K10" s="14" t="s">
        <v>38</v>
      </c>
      <c r="L10" s="14" t="s">
        <v>1003</v>
      </c>
      <c r="M10" s="14" t="s">
        <v>23</v>
      </c>
    </row>
    <row r="11">
      <c r="B11" s="14" t="s">
        <v>24</v>
      </c>
      <c r="D11" s="14" t="s">
        <v>24</v>
      </c>
      <c r="F11" s="14" t="s">
        <v>24</v>
      </c>
      <c r="H11" s="14" t="s">
        <v>24</v>
      </c>
      <c r="J11" s="14" t="s">
        <v>24</v>
      </c>
      <c r="L11" s="14" t="s">
        <v>24</v>
      </c>
    </row>
    <row r="12">
      <c r="B12" s="14" t="s">
        <v>25</v>
      </c>
      <c r="D12" s="14" t="s">
        <v>25</v>
      </c>
      <c r="F12" s="14" t="s">
        <v>25</v>
      </c>
      <c r="H12" s="14" t="s">
        <v>25</v>
      </c>
      <c r="J12" s="14" t="s">
        <v>25</v>
      </c>
      <c r="L12" s="14" t="s">
        <v>25</v>
      </c>
    </row>
    <row r="13">
      <c r="B13" s="14" t="s">
        <v>26</v>
      </c>
      <c r="D13" s="14" t="s">
        <v>46</v>
      </c>
      <c r="F13" s="14" t="s">
        <v>26</v>
      </c>
      <c r="H13" s="14" t="s">
        <v>46</v>
      </c>
      <c r="J13" s="14" t="s">
        <v>46</v>
      </c>
      <c r="L13" s="14" t="s">
        <v>26</v>
      </c>
    </row>
    <row r="14">
      <c r="B14" s="14" t="s">
        <v>27</v>
      </c>
      <c r="D14" s="14" t="s">
        <v>27</v>
      </c>
      <c r="F14" s="14" t="s">
        <v>27</v>
      </c>
      <c r="H14" s="14" t="s">
        <v>27</v>
      </c>
      <c r="J14" s="14" t="s">
        <v>27</v>
      </c>
      <c r="L14" s="14" t="s">
        <v>27</v>
      </c>
    </row>
    <row r="15">
      <c r="B15" s="14" t="s">
        <v>1008</v>
      </c>
      <c r="D15" s="14" t="s">
        <v>1008</v>
      </c>
      <c r="F15" s="14" t="s">
        <v>1008</v>
      </c>
      <c r="H15" s="14" t="s">
        <v>1008</v>
      </c>
      <c r="J15" s="14" t="s">
        <v>1008</v>
      </c>
      <c r="L15" s="14" t="s">
        <v>1008</v>
      </c>
    </row>
    <row r="16">
      <c r="B16" s="14" t="s">
        <v>1009</v>
      </c>
      <c r="D16" s="14" t="s">
        <v>1010</v>
      </c>
      <c r="F16" s="14" t="s">
        <v>1011</v>
      </c>
      <c r="H16" s="14" t="s">
        <v>1012</v>
      </c>
      <c r="J16" s="14" t="s">
        <v>1013</v>
      </c>
      <c r="L16" s="14" t="s">
        <v>1014</v>
      </c>
    </row>
    <row r="17">
      <c r="B17" s="14" t="s">
        <v>30</v>
      </c>
      <c r="D17" s="14" t="s">
        <v>30</v>
      </c>
      <c r="F17" s="14" t="s">
        <v>30</v>
      </c>
      <c r="H17" s="14" t="s">
        <v>30</v>
      </c>
      <c r="J17" s="14" t="s">
        <v>30</v>
      </c>
      <c r="L17" s="14" t="s">
        <v>30</v>
      </c>
    </row>
    <row r="18">
      <c r="B18" s="14" t="s">
        <v>968</v>
      </c>
      <c r="D18" s="14" t="s">
        <v>968</v>
      </c>
      <c r="F18" s="14" t="s">
        <v>968</v>
      </c>
      <c r="H18" s="14" t="s">
        <v>968</v>
      </c>
      <c r="J18" s="14" t="s">
        <v>968</v>
      </c>
      <c r="L18" s="14" t="s">
        <v>968</v>
      </c>
    </row>
    <row r="19">
      <c r="B19" s="14" t="s">
        <v>1016</v>
      </c>
      <c r="D19" s="14" t="s">
        <v>1018</v>
      </c>
      <c r="F19" s="14" t="s">
        <v>1019</v>
      </c>
      <c r="H19" s="14" t="s">
        <v>1020</v>
      </c>
      <c r="J19" s="14" t="s">
        <v>1022</v>
      </c>
      <c r="L19" s="14" t="s">
        <v>1023</v>
      </c>
    </row>
    <row r="20">
      <c r="B20" s="14" t="s">
        <v>1024</v>
      </c>
      <c r="D20" s="14" t="s">
        <v>417</v>
      </c>
      <c r="F20" s="14" t="s">
        <v>1024</v>
      </c>
      <c r="H20" s="14" t="s">
        <v>417</v>
      </c>
      <c r="J20" s="14" t="s">
        <v>1024</v>
      </c>
      <c r="L20" s="14" t="s">
        <v>417</v>
      </c>
    </row>
    <row r="21">
      <c r="B21" s="14" t="s">
        <v>1025</v>
      </c>
      <c r="D21" s="14" t="s">
        <v>1026</v>
      </c>
      <c r="F21" s="14" t="s">
        <v>1027</v>
      </c>
      <c r="H21" s="14" t="s">
        <v>1028</v>
      </c>
      <c r="J21" s="14" t="s">
        <v>1029</v>
      </c>
      <c r="L21" s="14" t="s">
        <v>1030</v>
      </c>
    </row>
    <row r="22">
      <c r="B22" s="14" t="s">
        <v>430</v>
      </c>
      <c r="D22" s="14" t="s">
        <v>430</v>
      </c>
      <c r="F22" s="14" t="s">
        <v>430</v>
      </c>
      <c r="H22" s="14" t="s">
        <v>35</v>
      </c>
      <c r="J22" s="14" t="s">
        <v>430</v>
      </c>
      <c r="L22" s="14" t="s">
        <v>35</v>
      </c>
    </row>
    <row r="23">
      <c r="B23" s="14" t="s">
        <v>1031</v>
      </c>
      <c r="D23" s="14" t="s">
        <v>1032</v>
      </c>
      <c r="F23" s="14" t="s">
        <v>1033</v>
      </c>
      <c r="H23" s="14" t="s">
        <v>1034</v>
      </c>
      <c r="J23" s="14" t="s">
        <v>1036</v>
      </c>
      <c r="L23" s="14" t="s">
        <v>1037</v>
      </c>
    </row>
    <row r="24">
      <c r="B24" s="14" t="s">
        <v>40</v>
      </c>
      <c r="D24" s="14" t="s">
        <v>1039</v>
      </c>
      <c r="F24" s="14" t="s">
        <v>40</v>
      </c>
      <c r="H24" s="14" t="s">
        <v>451</v>
      </c>
      <c r="J24" s="14" t="s">
        <v>40</v>
      </c>
      <c r="L24" s="14" t="s">
        <v>451</v>
      </c>
    </row>
    <row r="25">
      <c r="B25" s="14" t="s">
        <v>1041</v>
      </c>
      <c r="D25" s="14" t="s">
        <v>1042</v>
      </c>
      <c r="F25" s="14" t="s">
        <v>1043</v>
      </c>
      <c r="H25" s="14" t="s">
        <v>1044</v>
      </c>
      <c r="J25" s="14" t="s">
        <v>1045</v>
      </c>
      <c r="L25" s="14" t="s">
        <v>1046</v>
      </c>
    </row>
    <row r="26">
      <c r="B26" s="14" t="s">
        <v>42</v>
      </c>
      <c r="D26" s="14" t="s">
        <v>700</v>
      </c>
      <c r="F26" s="14" t="s">
        <v>1048</v>
      </c>
      <c r="H26" s="14" t="s">
        <v>1049</v>
      </c>
      <c r="J26" s="14" t="s">
        <v>1050</v>
      </c>
      <c r="L26" s="14" t="s">
        <v>42</v>
      </c>
    </row>
    <row r="27">
      <c r="B27" s="14" t="s">
        <v>1051</v>
      </c>
      <c r="D27" s="14" t="s">
        <v>1052</v>
      </c>
      <c r="F27" s="14" t="s">
        <v>1053</v>
      </c>
      <c r="H27" s="14" t="s">
        <v>1054</v>
      </c>
      <c r="J27" s="14" t="s">
        <v>1055</v>
      </c>
      <c r="L27" s="14" t="s">
        <v>1056</v>
      </c>
    </row>
    <row r="28">
      <c r="B28" s="14" t="s">
        <v>44</v>
      </c>
      <c r="D28" s="14" t="s">
        <v>44</v>
      </c>
      <c r="F28" s="14" t="s">
        <v>1057</v>
      </c>
      <c r="H28" s="14" t="s">
        <v>101</v>
      </c>
      <c r="J28" s="14" t="s">
        <v>44</v>
      </c>
      <c r="L28" s="14" t="s">
        <v>1057</v>
      </c>
    </row>
    <row r="29">
      <c r="B29" s="14" t="s">
        <v>1059</v>
      </c>
      <c r="D29" s="14" t="s">
        <v>1060</v>
      </c>
      <c r="F29" s="14" t="s">
        <v>1061</v>
      </c>
      <c r="H29" s="14" t="s">
        <v>1063</v>
      </c>
      <c r="J29" s="14" t="s">
        <v>1064</v>
      </c>
      <c r="L29" s="14" t="s">
        <v>1066</v>
      </c>
    </row>
    <row r="30">
      <c r="B30" s="14" t="s">
        <v>47</v>
      </c>
      <c r="D30" s="14" t="s">
        <v>492</v>
      </c>
      <c r="F30" s="14" t="s">
        <v>47</v>
      </c>
      <c r="H30" s="14" t="s">
        <v>47</v>
      </c>
      <c r="J30" s="14" t="s">
        <v>492</v>
      </c>
      <c r="L30" s="14" t="s">
        <v>47</v>
      </c>
    </row>
    <row r="31">
      <c r="B31" s="14" t="s">
        <v>1069</v>
      </c>
      <c r="D31" s="14" t="s">
        <v>1071</v>
      </c>
      <c r="F31" s="14" t="s">
        <v>1072</v>
      </c>
      <c r="H31" s="14" t="s">
        <v>1074</v>
      </c>
      <c r="J31" s="14" t="s">
        <v>1075</v>
      </c>
      <c r="L31" s="14" t="s">
        <v>1076</v>
      </c>
    </row>
    <row r="32">
      <c r="B32" s="14" t="s">
        <v>502</v>
      </c>
      <c r="D32" s="14" t="s">
        <v>502</v>
      </c>
      <c r="F32" s="14" t="s">
        <v>49</v>
      </c>
      <c r="H32" s="14" t="s">
        <v>49</v>
      </c>
      <c r="J32" s="14" t="s">
        <v>502</v>
      </c>
      <c r="L32" s="14" t="s">
        <v>502</v>
      </c>
    </row>
    <row r="33">
      <c r="B33" s="14" t="s">
        <v>1077</v>
      </c>
      <c r="D33" s="14" t="s">
        <v>1078</v>
      </c>
      <c r="F33" s="14" t="s">
        <v>1079</v>
      </c>
      <c r="H33" s="14" t="s">
        <v>1080</v>
      </c>
      <c r="J33" s="14" t="s">
        <v>1081</v>
      </c>
      <c r="L33" s="14" t="s">
        <v>1082</v>
      </c>
    </row>
    <row r="34">
      <c r="B34" s="14" t="s">
        <v>51</v>
      </c>
      <c r="D34" s="14" t="s">
        <v>736</v>
      </c>
      <c r="F34" s="14" t="s">
        <v>509</v>
      </c>
      <c r="H34" s="14" t="s">
        <v>736</v>
      </c>
      <c r="J34" s="14" t="s">
        <v>736</v>
      </c>
      <c r="L34" s="14" t="s">
        <v>509</v>
      </c>
    </row>
    <row r="35">
      <c r="B35" s="14" t="s">
        <v>1086</v>
      </c>
      <c r="D35" s="14" t="s">
        <v>1088</v>
      </c>
      <c r="F35" s="14" t="s">
        <v>1089</v>
      </c>
      <c r="H35" s="14" t="s">
        <v>1090</v>
      </c>
      <c r="J35" s="14" t="s">
        <v>1091</v>
      </c>
      <c r="L35" s="14" t="s">
        <v>1092</v>
      </c>
    </row>
    <row r="36">
      <c r="B36" s="14" t="s">
        <v>745</v>
      </c>
      <c r="D36" s="14" t="s">
        <v>126</v>
      </c>
      <c r="F36" s="14" t="s">
        <v>126</v>
      </c>
      <c r="H36" s="14" t="s">
        <v>54</v>
      </c>
      <c r="J36" s="14" t="s">
        <v>126</v>
      </c>
      <c r="L36" s="14" t="s">
        <v>745</v>
      </c>
    </row>
    <row r="37">
      <c r="B37" s="14" t="s">
        <v>1097</v>
      </c>
      <c r="D37" s="14" t="s">
        <v>1098</v>
      </c>
      <c r="F37" s="14" t="s">
        <v>1099</v>
      </c>
      <c r="H37" s="14" t="s">
        <v>1100</v>
      </c>
      <c r="J37" s="14" t="s">
        <v>1101</v>
      </c>
      <c r="L37" s="14" t="s">
        <v>1102</v>
      </c>
    </row>
    <row r="38">
      <c r="B38" s="14" t="s">
        <v>56</v>
      </c>
      <c r="D38" s="14" t="s">
        <v>1103</v>
      </c>
      <c r="F38" s="14" t="s">
        <v>1103</v>
      </c>
      <c r="H38" s="14" t="s">
        <v>1104</v>
      </c>
      <c r="J38" s="14" t="s">
        <v>56</v>
      </c>
      <c r="L38" s="14" t="s">
        <v>56</v>
      </c>
    </row>
    <row r="39">
      <c r="B39" s="14" t="s">
        <v>1107</v>
      </c>
      <c r="D39" s="14" t="s">
        <v>1110</v>
      </c>
      <c r="F39" s="14" t="s">
        <v>1112</v>
      </c>
      <c r="H39" s="14" t="s">
        <v>1114</v>
      </c>
      <c r="J39" s="14" t="s">
        <v>1115</v>
      </c>
      <c r="L39" s="14" t="s">
        <v>1116</v>
      </c>
    </row>
    <row r="40">
      <c r="B40" s="14" t="s">
        <v>764</v>
      </c>
      <c r="D40" s="14" t="s">
        <v>60</v>
      </c>
      <c r="F40" s="14" t="s">
        <v>531</v>
      </c>
      <c r="H40" s="14" t="s">
        <v>60</v>
      </c>
      <c r="J40" s="14" t="s">
        <v>60</v>
      </c>
      <c r="L40" s="14" t="s">
        <v>764</v>
      </c>
    </row>
    <row r="41">
      <c r="B41" s="14" t="s">
        <v>1122</v>
      </c>
      <c r="D41" s="14" t="s">
        <v>1124</v>
      </c>
      <c r="F41" s="14" t="s">
        <v>1125</v>
      </c>
      <c r="H41" s="14" t="s">
        <v>1126</v>
      </c>
      <c r="J41" s="14" t="s">
        <v>1127</v>
      </c>
      <c r="L41" s="14" t="s">
        <v>1129</v>
      </c>
    </row>
    <row r="42">
      <c r="B42" s="14" t="s">
        <v>539</v>
      </c>
      <c r="D42" s="14" t="s">
        <v>539</v>
      </c>
      <c r="F42" s="14" t="s">
        <v>539</v>
      </c>
      <c r="H42" s="14" t="s">
        <v>62</v>
      </c>
      <c r="J42" s="14" t="s">
        <v>539</v>
      </c>
      <c r="L42" s="14" t="s">
        <v>539</v>
      </c>
    </row>
    <row r="43">
      <c r="B43" s="14" t="s">
        <v>1135</v>
      </c>
      <c r="D43" s="14" t="s">
        <v>1136</v>
      </c>
      <c r="F43" s="14" t="s">
        <v>1137</v>
      </c>
      <c r="H43" s="14" t="s">
        <v>1138</v>
      </c>
      <c r="J43" s="14" t="s">
        <v>1138</v>
      </c>
      <c r="L43" s="14" t="s">
        <v>1139</v>
      </c>
    </row>
    <row r="44">
      <c r="B44" s="14" t="s">
        <v>1141</v>
      </c>
      <c r="D44" s="14" t="s">
        <v>1141</v>
      </c>
      <c r="F44" s="14" t="s">
        <v>1141</v>
      </c>
      <c r="H44" s="14" t="s">
        <v>548</v>
      </c>
      <c r="J44" s="14" t="s">
        <v>1146</v>
      </c>
      <c r="L44" s="14" t="s">
        <v>1141</v>
      </c>
    </row>
    <row r="45">
      <c r="B45" s="14" t="s">
        <v>1148</v>
      </c>
      <c r="D45" s="14" t="s">
        <v>1150</v>
      </c>
      <c r="F45" s="14" t="s">
        <v>1151</v>
      </c>
      <c r="H45" s="14" t="s">
        <v>1152</v>
      </c>
      <c r="J45" s="14" t="s">
        <v>1154</v>
      </c>
      <c r="L45" s="14" t="s">
        <v>1155</v>
      </c>
    </row>
    <row r="46">
      <c r="B46" s="14" t="s">
        <v>795</v>
      </c>
      <c r="D46" s="14" t="s">
        <v>66</v>
      </c>
      <c r="F46" s="14" t="s">
        <v>795</v>
      </c>
      <c r="H46" s="14" t="s">
        <v>795</v>
      </c>
      <c r="J46" s="14" t="s">
        <v>557</v>
      </c>
      <c r="L46" s="14" t="s">
        <v>557</v>
      </c>
    </row>
    <row r="47">
      <c r="B47" s="14" t="s">
        <v>1159</v>
      </c>
      <c r="D47" s="14" t="s">
        <v>1161</v>
      </c>
      <c r="F47" s="14" t="s">
        <v>1162</v>
      </c>
      <c r="H47" s="14" t="s">
        <v>1164</v>
      </c>
      <c r="J47" s="14" t="s">
        <v>1166</v>
      </c>
      <c r="L47" s="14" t="s">
        <v>1168</v>
      </c>
    </row>
    <row r="48">
      <c r="B48" s="14" t="s">
        <v>1170</v>
      </c>
      <c r="D48" s="14" t="s">
        <v>1171</v>
      </c>
      <c r="F48" s="14" t="s">
        <v>69</v>
      </c>
      <c r="H48" s="14" t="s">
        <v>1171</v>
      </c>
      <c r="J48" s="14" t="s">
        <v>69</v>
      </c>
      <c r="L48" s="14" t="s">
        <v>1171</v>
      </c>
    </row>
    <row r="49">
      <c r="B49" s="14" t="s">
        <v>1175</v>
      </c>
      <c r="D49" s="14" t="s">
        <v>1178</v>
      </c>
      <c r="F49" s="14" t="s">
        <v>1179</v>
      </c>
      <c r="H49" s="14" t="s">
        <v>1181</v>
      </c>
      <c r="J49" s="14" t="s">
        <v>1183</v>
      </c>
      <c r="L49" s="14" t="s">
        <v>1185</v>
      </c>
    </row>
    <row r="50">
      <c r="B50" s="14" t="s">
        <v>1188</v>
      </c>
      <c r="D50" s="14" t="s">
        <v>72</v>
      </c>
      <c r="F50" s="14" t="s">
        <v>174</v>
      </c>
      <c r="H50" s="14" t="s">
        <v>1190</v>
      </c>
      <c r="J50" s="14" t="s">
        <v>1190</v>
      </c>
      <c r="L50" s="14" t="s">
        <v>72</v>
      </c>
    </row>
    <row r="51">
      <c r="B51" s="14" t="s">
        <v>1194</v>
      </c>
      <c r="D51" s="14" t="s">
        <v>1196</v>
      </c>
      <c r="F51" s="14" t="s">
        <v>1197</v>
      </c>
      <c r="H51" s="14" t="s">
        <v>1199</v>
      </c>
      <c r="J51" s="14" t="s">
        <v>1200</v>
      </c>
      <c r="L51" s="14" t="s">
        <v>1201</v>
      </c>
    </row>
    <row r="52">
      <c r="B52" s="14" t="s">
        <v>579</v>
      </c>
      <c r="D52" s="14" t="s">
        <v>579</v>
      </c>
      <c r="F52" s="14" t="s">
        <v>74</v>
      </c>
      <c r="H52" s="14" t="s">
        <v>579</v>
      </c>
      <c r="J52" s="14" t="s">
        <v>583</v>
      </c>
      <c r="L52" s="14" t="s">
        <v>579</v>
      </c>
    </row>
    <row r="53">
      <c r="B53" s="14" t="s">
        <v>1205</v>
      </c>
      <c r="D53" s="14" t="s">
        <v>1207</v>
      </c>
      <c r="F53" s="14" t="s">
        <v>1208</v>
      </c>
      <c r="H53" s="14" t="s">
        <v>1209</v>
      </c>
      <c r="J53" s="14" t="s">
        <v>1210</v>
      </c>
      <c r="L53" s="14" t="s">
        <v>1211</v>
      </c>
    </row>
    <row r="54">
      <c r="B54" s="14" t="s">
        <v>78</v>
      </c>
      <c r="D54" s="14" t="s">
        <v>181</v>
      </c>
      <c r="F54" s="14" t="s">
        <v>1218</v>
      </c>
      <c r="H54" s="14" t="s">
        <v>181</v>
      </c>
      <c r="J54" s="14" t="s">
        <v>1218</v>
      </c>
      <c r="L54" s="14" t="s">
        <v>1218</v>
      </c>
    </row>
    <row r="55">
      <c r="B55" s="14" t="s">
        <v>1221</v>
      </c>
      <c r="D55" s="14" t="s">
        <v>1222</v>
      </c>
      <c r="F55" s="14" t="s">
        <v>1223</v>
      </c>
      <c r="H55" s="14" t="s">
        <v>1225</v>
      </c>
      <c r="J55" s="14" t="s">
        <v>1227</v>
      </c>
      <c r="L55" s="14" t="s">
        <v>1229</v>
      </c>
    </row>
    <row r="56">
      <c r="B56" s="14" t="s">
        <v>80</v>
      </c>
      <c r="D56" s="14" t="s">
        <v>1231</v>
      </c>
      <c r="F56" s="14" t="s">
        <v>595</v>
      </c>
      <c r="H56" s="14" t="s">
        <v>1232</v>
      </c>
      <c r="J56" s="14" t="s">
        <v>1233</v>
      </c>
      <c r="L56" s="14" t="s">
        <v>1231</v>
      </c>
    </row>
    <row r="57">
      <c r="B57" s="14" t="s">
        <v>1235</v>
      </c>
      <c r="D57" s="14" t="s">
        <v>1237</v>
      </c>
      <c r="F57" s="14" t="s">
        <v>1239</v>
      </c>
      <c r="H57" s="14" t="s">
        <v>1241</v>
      </c>
      <c r="J57" s="14" t="s">
        <v>1243</v>
      </c>
      <c r="L57" s="14" t="s">
        <v>1244</v>
      </c>
    </row>
    <row r="58">
      <c r="B58" s="14" t="s">
        <v>1245</v>
      </c>
      <c r="D58" s="14" t="s">
        <v>82</v>
      </c>
      <c r="F58" s="14" t="s">
        <v>187</v>
      </c>
      <c r="H58" s="14" t="s">
        <v>1245</v>
      </c>
      <c r="J58" s="14" t="s">
        <v>604</v>
      </c>
      <c r="L58" s="14" t="s">
        <v>187</v>
      </c>
    </row>
    <row r="59">
      <c r="B59" s="14" t="s">
        <v>1249</v>
      </c>
      <c r="D59" s="14" t="s">
        <v>1251</v>
      </c>
      <c r="F59" s="14" t="s">
        <v>1253</v>
      </c>
      <c r="H59" s="14" t="s">
        <v>1254</v>
      </c>
      <c r="J59" s="14" t="s">
        <v>1255</v>
      </c>
      <c r="L59" s="14" t="s">
        <v>1258</v>
      </c>
    </row>
    <row r="60">
      <c r="B60" s="14" t="s">
        <v>190</v>
      </c>
      <c r="D60" s="14" t="s">
        <v>86</v>
      </c>
      <c r="F60" s="14" t="s">
        <v>1259</v>
      </c>
      <c r="H60" s="14" t="s">
        <v>86</v>
      </c>
      <c r="J60" s="14" t="s">
        <v>848</v>
      </c>
      <c r="L60" s="14" t="s">
        <v>86</v>
      </c>
    </row>
    <row r="61">
      <c r="B61" s="14" t="s">
        <v>1261</v>
      </c>
      <c r="D61" s="14" t="s">
        <v>1263</v>
      </c>
      <c r="F61" s="14" t="s">
        <v>1264</v>
      </c>
      <c r="H61" s="14" t="s">
        <v>1266</v>
      </c>
      <c r="J61" s="14" t="s">
        <v>1268</v>
      </c>
      <c r="L61" s="14" t="s">
        <v>1269</v>
      </c>
    </row>
    <row r="62">
      <c r="B62" s="14" t="s">
        <v>1270</v>
      </c>
      <c r="D62" s="14" t="s">
        <v>1271</v>
      </c>
      <c r="F62" s="14" t="s">
        <v>1271</v>
      </c>
      <c r="H62" s="14" t="s">
        <v>855</v>
      </c>
      <c r="J62" s="14" t="s">
        <v>1271</v>
      </c>
      <c r="L62" s="14" t="s">
        <v>855</v>
      </c>
    </row>
    <row r="63">
      <c r="B63" s="14" t="s">
        <v>1275</v>
      </c>
      <c r="D63" s="14" t="s">
        <v>1276</v>
      </c>
      <c r="F63" s="14" t="s">
        <v>1278</v>
      </c>
      <c r="H63" s="14" t="s">
        <v>1279</v>
      </c>
      <c r="J63" s="14" t="s">
        <v>1281</v>
      </c>
      <c r="L63" s="14" t="s">
        <v>1282</v>
      </c>
    </row>
    <row r="64">
      <c r="B64" s="14" t="s">
        <v>92</v>
      </c>
      <c r="D64" s="14" t="s">
        <v>92</v>
      </c>
      <c r="F64" s="14" t="s">
        <v>1285</v>
      </c>
      <c r="H64" s="14" t="s">
        <v>867</v>
      </c>
      <c r="J64" s="14" t="s">
        <v>625</v>
      </c>
      <c r="L64" s="14" t="s">
        <v>867</v>
      </c>
    </row>
    <row r="65">
      <c r="B65" s="14" t="s">
        <v>1288</v>
      </c>
      <c r="D65" s="14" t="s">
        <v>1290</v>
      </c>
      <c r="F65" s="14" t="s">
        <v>1292</v>
      </c>
      <c r="H65" s="14" t="s">
        <v>1294</v>
      </c>
      <c r="J65" s="14" t="s">
        <v>1295</v>
      </c>
      <c r="L65" s="14" t="s">
        <v>1296</v>
      </c>
    </row>
    <row r="66">
      <c r="B66" s="14" t="s">
        <v>634</v>
      </c>
      <c r="D66" s="14" t="s">
        <v>1297</v>
      </c>
      <c r="F66" s="14" t="s">
        <v>1298</v>
      </c>
      <c r="H66" s="14" t="s">
        <v>1297</v>
      </c>
      <c r="J66" s="14" t="s">
        <v>1298</v>
      </c>
      <c r="L66" s="14" t="s">
        <v>94</v>
      </c>
    </row>
    <row r="67">
      <c r="B67" s="14" t="s">
        <v>1303</v>
      </c>
      <c r="D67" s="14" t="s">
        <v>1304</v>
      </c>
      <c r="F67" s="14" t="s">
        <v>1305</v>
      </c>
      <c r="H67" s="14" t="s">
        <v>1306</v>
      </c>
      <c r="J67" s="14" t="s">
        <v>1307</v>
      </c>
      <c r="L67" s="14" t="s">
        <v>1308</v>
      </c>
    </row>
    <row r="68">
      <c r="B68" s="14" t="s">
        <v>641</v>
      </c>
      <c r="D68" s="14" t="s">
        <v>97</v>
      </c>
      <c r="F68" s="14" t="s">
        <v>641</v>
      </c>
      <c r="H68" s="14" t="s">
        <v>1313</v>
      </c>
      <c r="J68" s="14" t="s">
        <v>1314</v>
      </c>
      <c r="L68" s="14" t="s">
        <v>1314</v>
      </c>
    </row>
    <row r="69">
      <c r="B69" s="14" t="s">
        <v>1316</v>
      </c>
      <c r="D69" s="14" t="s">
        <v>1317</v>
      </c>
      <c r="F69" s="14" t="s">
        <v>1318</v>
      </c>
      <c r="H69" s="14" t="s">
        <v>1319</v>
      </c>
      <c r="J69" s="14" t="s">
        <v>1322</v>
      </c>
      <c r="L69" s="14" t="s">
        <v>1324</v>
      </c>
    </row>
    <row r="70">
      <c r="B70" s="14" t="s">
        <v>200</v>
      </c>
      <c r="D70" s="14" t="s">
        <v>653</v>
      </c>
      <c r="F70" s="14" t="s">
        <v>100</v>
      </c>
      <c r="H70" s="14" t="s">
        <v>200</v>
      </c>
      <c r="J70" s="14" t="s">
        <v>653</v>
      </c>
      <c r="L70" s="14" t="s">
        <v>653</v>
      </c>
    </row>
    <row r="71">
      <c r="B71" s="14" t="s">
        <v>1327</v>
      </c>
      <c r="D71" s="14" t="s">
        <v>1329</v>
      </c>
      <c r="F71" s="14" t="s">
        <v>1331</v>
      </c>
      <c r="H71" s="14" t="s">
        <v>1333</v>
      </c>
      <c r="J71" s="14" t="s">
        <v>102</v>
      </c>
      <c r="L71" s="14" t="s">
        <v>1335</v>
      </c>
    </row>
    <row r="72">
      <c r="B72" s="14" t="s">
        <v>103</v>
      </c>
      <c r="D72" s="14" t="s">
        <v>667</v>
      </c>
      <c r="F72" s="14" t="s">
        <v>103</v>
      </c>
      <c r="H72" s="14" t="s">
        <v>203</v>
      </c>
      <c r="J72" s="14" t="s">
        <v>203</v>
      </c>
      <c r="L72" s="14" t="s">
        <v>203</v>
      </c>
    </row>
    <row r="73">
      <c r="B73" s="14" t="s">
        <v>1337</v>
      </c>
      <c r="D73" s="14" t="s">
        <v>1339</v>
      </c>
      <c r="F73" s="14" t="s">
        <v>1341</v>
      </c>
      <c r="H73" s="14" t="s">
        <v>1343</v>
      </c>
      <c r="J73" s="14" t="s">
        <v>1344</v>
      </c>
      <c r="L73" s="14" t="s">
        <v>1345</v>
      </c>
    </row>
    <row r="74">
      <c r="B74" s="14" t="s">
        <v>676</v>
      </c>
      <c r="D74" s="14" t="s">
        <v>917</v>
      </c>
      <c r="F74" s="14" t="s">
        <v>105</v>
      </c>
      <c r="H74" s="14" t="s">
        <v>676</v>
      </c>
      <c r="J74" s="14" t="s">
        <v>676</v>
      </c>
      <c r="L74" s="14" t="s">
        <v>917</v>
      </c>
    </row>
    <row r="75">
      <c r="B75" s="14" t="s">
        <v>1353</v>
      </c>
      <c r="D75" s="14" t="s">
        <v>1355</v>
      </c>
      <c r="F75" s="14" t="s">
        <v>1356</v>
      </c>
      <c r="H75" s="14" t="s">
        <v>1357</v>
      </c>
      <c r="J75" s="14" t="s">
        <v>1358</v>
      </c>
      <c r="L75" s="14" t="s">
        <v>1360</v>
      </c>
    </row>
    <row r="76">
      <c r="B76" s="14" t="s">
        <v>109</v>
      </c>
      <c r="D76" s="14" t="s">
        <v>208</v>
      </c>
      <c r="F76" s="14" t="s">
        <v>208</v>
      </c>
      <c r="H76" s="14" t="s">
        <v>109</v>
      </c>
      <c r="J76" s="14" t="s">
        <v>109</v>
      </c>
      <c r="L76" s="14" t="s">
        <v>1364</v>
      </c>
    </row>
    <row r="77">
      <c r="B77" s="14" t="s">
        <v>1366</v>
      </c>
      <c r="D77" s="14" t="s">
        <v>1367</v>
      </c>
      <c r="F77" s="14" t="s">
        <v>1368</v>
      </c>
      <c r="H77" s="14" t="s">
        <v>1369</v>
      </c>
      <c r="J77" s="14" t="s">
        <v>1371</v>
      </c>
      <c r="L77" s="14" t="s">
        <v>1373</v>
      </c>
    </row>
    <row r="78">
      <c r="B78" s="14" t="s">
        <v>701</v>
      </c>
      <c r="D78" s="14" t="s">
        <v>1375</v>
      </c>
      <c r="F78" s="14" t="s">
        <v>1375</v>
      </c>
      <c r="H78" s="14" t="s">
        <v>111</v>
      </c>
      <c r="J78" s="14" t="s">
        <v>1377</v>
      </c>
      <c r="L78" s="14" t="s">
        <v>701</v>
      </c>
    </row>
    <row r="79">
      <c r="B79" s="14" t="s">
        <v>1381</v>
      </c>
      <c r="D79" s="14" t="s">
        <v>1383</v>
      </c>
      <c r="F79" s="14" t="s">
        <v>1385</v>
      </c>
      <c r="H79" s="14" t="s">
        <v>1387</v>
      </c>
      <c r="J79" s="14" t="s">
        <v>1388</v>
      </c>
      <c r="L79" s="14" t="s">
        <v>1390</v>
      </c>
    </row>
    <row r="80">
      <c r="B80" s="14" t="s">
        <v>1392</v>
      </c>
      <c r="D80" s="14" t="s">
        <v>213</v>
      </c>
      <c r="F80" s="14" t="s">
        <v>213</v>
      </c>
      <c r="H80" s="14" t="s">
        <v>114</v>
      </c>
      <c r="J80" s="14" t="s">
        <v>213</v>
      </c>
      <c r="L80" s="14" t="s">
        <v>114</v>
      </c>
    </row>
    <row r="81">
      <c r="B81" s="14" t="s">
        <v>1396</v>
      </c>
      <c r="D81" s="14" t="s">
        <v>1398</v>
      </c>
      <c r="F81" s="14" t="s">
        <v>1400</v>
      </c>
      <c r="H81" s="14" t="s">
        <v>1401</v>
      </c>
      <c r="J81" s="14" t="s">
        <v>1402</v>
      </c>
      <c r="L81" s="14" t="s">
        <v>1403</v>
      </c>
    </row>
    <row r="82">
      <c r="B82" s="14" t="s">
        <v>119</v>
      </c>
      <c r="D82" s="14" t="s">
        <v>726</v>
      </c>
      <c r="F82" s="14" t="s">
        <v>119</v>
      </c>
      <c r="H82" s="14" t="s">
        <v>726</v>
      </c>
      <c r="J82" s="14" t="s">
        <v>726</v>
      </c>
      <c r="L82" s="14" t="s">
        <v>1409</v>
      </c>
    </row>
    <row r="83">
      <c r="B83" s="14" t="s">
        <v>1412</v>
      </c>
      <c r="D83" s="14" t="s">
        <v>1413</v>
      </c>
      <c r="F83" s="14" t="s">
        <v>1414</v>
      </c>
      <c r="H83" s="14" t="s">
        <v>1416</v>
      </c>
      <c r="J83" s="14" t="s">
        <v>1418</v>
      </c>
      <c r="L83" s="14" t="s">
        <v>1420</v>
      </c>
    </row>
    <row r="84">
      <c r="B84" s="14" t="s">
        <v>218</v>
      </c>
      <c r="D84" s="14" t="s">
        <v>1423</v>
      </c>
      <c r="F84" s="14" t="s">
        <v>121</v>
      </c>
      <c r="H84" s="14" t="s">
        <v>1426</v>
      </c>
      <c r="J84" s="14" t="s">
        <v>1428</v>
      </c>
      <c r="L84" s="14" t="s">
        <v>121</v>
      </c>
    </row>
    <row r="85">
      <c r="B85" s="14" t="s">
        <v>1431</v>
      </c>
      <c r="D85" s="14" t="s">
        <v>1433</v>
      </c>
      <c r="F85" s="14" t="s">
        <v>1435</v>
      </c>
      <c r="H85" s="14" t="s">
        <v>1436</v>
      </c>
      <c r="J85" s="14" t="s">
        <v>1438</v>
      </c>
      <c r="L85" s="14" t="s">
        <v>1439</v>
      </c>
    </row>
    <row r="86">
      <c r="B86" s="14" t="s">
        <v>125</v>
      </c>
      <c r="D86" s="14" t="s">
        <v>1440</v>
      </c>
      <c r="F86" s="14" t="s">
        <v>1441</v>
      </c>
      <c r="H86" s="14" t="s">
        <v>125</v>
      </c>
      <c r="J86" s="14" t="s">
        <v>125</v>
      </c>
      <c r="L86" s="14" t="s">
        <v>1442</v>
      </c>
    </row>
    <row r="87">
      <c r="B87" s="14" t="s">
        <v>1443</v>
      </c>
      <c r="D87" s="14" t="s">
        <v>1444</v>
      </c>
      <c r="F87" s="14" t="s">
        <v>1445</v>
      </c>
      <c r="H87" s="14" t="s">
        <v>1446</v>
      </c>
      <c r="J87" s="14" t="s">
        <v>1447</v>
      </c>
      <c r="L87" s="14" t="s">
        <v>1448</v>
      </c>
    </row>
    <row r="88">
      <c r="B88" s="14" t="s">
        <v>128</v>
      </c>
      <c r="D88" s="14" t="s">
        <v>1449</v>
      </c>
      <c r="F88" s="14" t="s">
        <v>1451</v>
      </c>
      <c r="H88" s="14" t="s">
        <v>1449</v>
      </c>
      <c r="J88" s="14" t="s">
        <v>128</v>
      </c>
      <c r="L88" s="14" t="s">
        <v>128</v>
      </c>
    </row>
    <row r="89">
      <c r="B89" s="14" t="s">
        <v>1455</v>
      </c>
      <c r="D89" s="14" t="s">
        <v>1457</v>
      </c>
      <c r="F89" s="14" t="s">
        <v>1458</v>
      </c>
      <c r="H89" s="14" t="s">
        <v>1459</v>
      </c>
      <c r="J89" s="14" t="s">
        <v>1461</v>
      </c>
      <c r="L89" s="14" t="s">
        <v>1462</v>
      </c>
    </row>
    <row r="90">
      <c r="B90" s="14" t="s">
        <v>777</v>
      </c>
      <c r="D90" s="14" t="s">
        <v>132</v>
      </c>
      <c r="F90" s="14" t="s">
        <v>775</v>
      </c>
      <c r="H90" s="14" t="s">
        <v>132</v>
      </c>
      <c r="J90" s="14" t="s">
        <v>775</v>
      </c>
      <c r="L90" s="14" t="s">
        <v>775</v>
      </c>
    </row>
    <row r="91">
      <c r="B91" s="14" t="s">
        <v>1467</v>
      </c>
      <c r="D91" s="14" t="s">
        <v>1468</v>
      </c>
      <c r="F91" s="14" t="s">
        <v>1469</v>
      </c>
      <c r="H91" s="14" t="s">
        <v>1470</v>
      </c>
      <c r="J91" s="14" t="s">
        <v>1471</v>
      </c>
      <c r="L91" s="14" t="s">
        <v>1473</v>
      </c>
    </row>
    <row r="92">
      <c r="B92" s="14" t="s">
        <v>1475</v>
      </c>
      <c r="D92" s="14" t="s">
        <v>1477</v>
      </c>
      <c r="F92" s="14" t="s">
        <v>1478</v>
      </c>
      <c r="H92" s="14" t="s">
        <v>1475</v>
      </c>
      <c r="J92" s="14" t="s">
        <v>1478</v>
      </c>
      <c r="L92" s="14" t="s">
        <v>1475</v>
      </c>
    </row>
    <row r="93">
      <c r="B93" s="14" t="s">
        <v>1480</v>
      </c>
      <c r="D93" s="14" t="s">
        <v>1482</v>
      </c>
      <c r="F93" s="14" t="s">
        <v>1483</v>
      </c>
      <c r="H93" s="14" t="s">
        <v>1485</v>
      </c>
      <c r="J93" s="14" t="s">
        <v>1487</v>
      </c>
      <c r="L93" s="14" t="s">
        <v>1488</v>
      </c>
    </row>
    <row r="94">
      <c r="B94" s="14" t="s">
        <v>138</v>
      </c>
      <c r="D94" s="14" t="s">
        <v>1489</v>
      </c>
      <c r="F94" s="14" t="s">
        <v>1489</v>
      </c>
      <c r="H94" s="14" t="s">
        <v>1491</v>
      </c>
      <c r="J94" s="14" t="s">
        <v>1493</v>
      </c>
      <c r="L94" s="14" t="s">
        <v>138</v>
      </c>
    </row>
    <row r="95">
      <c r="B95" s="14" t="s">
        <v>1496</v>
      </c>
      <c r="D95" s="14" t="s">
        <v>1497</v>
      </c>
      <c r="F95" s="14" t="s">
        <v>1498</v>
      </c>
      <c r="H95" s="14" t="s">
        <v>1499</v>
      </c>
      <c r="J95" s="14" t="s">
        <v>1500</v>
      </c>
      <c r="L95" s="14" t="s">
        <v>1501</v>
      </c>
    </row>
    <row r="96">
      <c r="B96" s="14" t="s">
        <v>1505</v>
      </c>
      <c r="D96" s="14" t="s">
        <v>140</v>
      </c>
      <c r="F96" s="14" t="s">
        <v>140</v>
      </c>
      <c r="H96" s="14" t="s">
        <v>1508</v>
      </c>
      <c r="J96" s="14" t="s">
        <v>811</v>
      </c>
      <c r="L96" s="14" t="s">
        <v>1510</v>
      </c>
    </row>
    <row r="97">
      <c r="B97" s="14" t="s">
        <v>1511</v>
      </c>
      <c r="D97" s="14" t="s">
        <v>1513</v>
      </c>
      <c r="F97" s="14" t="s">
        <v>1515</v>
      </c>
      <c r="H97" s="14" t="s">
        <v>1517</v>
      </c>
      <c r="J97" s="14" t="s">
        <v>1518</v>
      </c>
      <c r="L97" s="14" t="s">
        <v>1519</v>
      </c>
    </row>
    <row r="98">
      <c r="B98" s="14" t="s">
        <v>1520</v>
      </c>
      <c r="D98" s="14" t="s">
        <v>829</v>
      </c>
      <c r="F98" s="14" t="s">
        <v>829</v>
      </c>
      <c r="H98" s="14" t="s">
        <v>829</v>
      </c>
      <c r="J98" s="14" t="s">
        <v>1520</v>
      </c>
      <c r="L98" s="14" t="s">
        <v>143</v>
      </c>
    </row>
    <row r="99">
      <c r="B99" s="14" t="s">
        <v>1522</v>
      </c>
      <c r="D99" s="14" t="s">
        <v>1524</v>
      </c>
      <c r="F99" s="14" t="s">
        <v>1526</v>
      </c>
      <c r="H99" s="14" t="s">
        <v>1527</v>
      </c>
      <c r="J99" s="14" t="s">
        <v>1528</v>
      </c>
      <c r="L99" s="14" t="s">
        <v>1530</v>
      </c>
    </row>
    <row r="100">
      <c r="B100" s="14" t="s">
        <v>1532</v>
      </c>
      <c r="D100" s="14" t="s">
        <v>1533</v>
      </c>
      <c r="F100" s="14" t="s">
        <v>237</v>
      </c>
      <c r="H100" s="14" t="s">
        <v>1536</v>
      </c>
      <c r="J100" s="14" t="s">
        <v>146</v>
      </c>
      <c r="L100" s="14" t="s">
        <v>1533</v>
      </c>
    </row>
    <row r="101">
      <c r="B101" s="14" t="s">
        <v>1538</v>
      </c>
      <c r="D101" s="14" t="s">
        <v>1539</v>
      </c>
      <c r="F101" s="14" t="s">
        <v>1540</v>
      </c>
      <c r="H101" s="14" t="s">
        <v>1542</v>
      </c>
      <c r="J101" s="14" t="s">
        <v>1544</v>
      </c>
      <c r="L101" s="14" t="s">
        <v>1546</v>
      </c>
    </row>
    <row r="102">
      <c r="B102" s="14" t="s">
        <v>1547</v>
      </c>
      <c r="D102" s="14" t="s">
        <v>240</v>
      </c>
      <c r="F102" s="14" t="s">
        <v>1547</v>
      </c>
      <c r="H102" s="14" t="s">
        <v>148</v>
      </c>
      <c r="J102" s="14" t="s">
        <v>148</v>
      </c>
      <c r="L102" s="14" t="s">
        <v>1547</v>
      </c>
    </row>
    <row r="103">
      <c r="B103" s="14" t="s">
        <v>1550</v>
      </c>
      <c r="D103" s="14" t="s">
        <v>1552</v>
      </c>
      <c r="F103" s="14" t="s">
        <v>1554</v>
      </c>
      <c r="H103" s="14" t="s">
        <v>1555</v>
      </c>
      <c r="J103" s="14" t="s">
        <v>1557</v>
      </c>
      <c r="L103" s="14" t="s">
        <v>1558</v>
      </c>
    </row>
    <row r="104">
      <c r="B104" s="14" t="s">
        <v>243</v>
      </c>
      <c r="D104" s="14" t="s">
        <v>152</v>
      </c>
      <c r="F104" s="14" t="s">
        <v>152</v>
      </c>
      <c r="H104" s="14" t="s">
        <v>243</v>
      </c>
      <c r="J104" s="14" t="s">
        <v>152</v>
      </c>
      <c r="L104" s="14" t="s">
        <v>152</v>
      </c>
    </row>
    <row r="105">
      <c r="B105" s="14" t="s">
        <v>1564</v>
      </c>
      <c r="D105" s="14" t="s">
        <v>1565</v>
      </c>
      <c r="F105" s="14" t="s">
        <v>1566</v>
      </c>
      <c r="H105" s="14" t="s">
        <v>1568</v>
      </c>
      <c r="J105" s="14" t="s">
        <v>1570</v>
      </c>
      <c r="L105" s="14" t="s">
        <v>1572</v>
      </c>
    </row>
    <row r="106">
      <c r="B106" s="14" t="s">
        <v>880</v>
      </c>
      <c r="D106" s="14" t="s">
        <v>879</v>
      </c>
      <c r="F106" s="64" t="s">
        <v>154</v>
      </c>
      <c r="H106" s="14" t="s">
        <v>154</v>
      </c>
      <c r="J106" s="14" t="s">
        <v>1574</v>
      </c>
      <c r="L106" s="14" t="s">
        <v>1574</v>
      </c>
    </row>
    <row r="107">
      <c r="B107" s="14" t="s">
        <v>1576</v>
      </c>
      <c r="D107" s="14" t="s">
        <v>1578</v>
      </c>
      <c r="F107" s="64" t="s">
        <v>1579</v>
      </c>
      <c r="H107" s="14" t="s">
        <v>1581</v>
      </c>
      <c r="J107" s="14" t="s">
        <v>1582</v>
      </c>
      <c r="L107" s="14" t="s">
        <v>1583</v>
      </c>
    </row>
    <row r="108">
      <c r="B108" s="14" t="s">
        <v>893</v>
      </c>
      <c r="D108" s="14" t="s">
        <v>893</v>
      </c>
      <c r="F108" s="64" t="s">
        <v>157</v>
      </c>
      <c r="H108" s="14" t="s">
        <v>157</v>
      </c>
      <c r="J108" s="14" t="s">
        <v>893</v>
      </c>
      <c r="L108" s="14" t="s">
        <v>893</v>
      </c>
    </row>
    <row r="109">
      <c r="B109" s="14" t="s">
        <v>1587</v>
      </c>
      <c r="D109" s="14" t="s">
        <v>1588</v>
      </c>
      <c r="F109" s="64" t="s">
        <v>1589</v>
      </c>
      <c r="H109" s="14" t="s">
        <v>1590</v>
      </c>
      <c r="J109" s="14" t="s">
        <v>1592</v>
      </c>
      <c r="L109" s="14" t="s">
        <v>1594</v>
      </c>
    </row>
    <row r="110">
      <c r="B110" s="14" t="s">
        <v>160</v>
      </c>
      <c r="D110" s="14" t="s">
        <v>902</v>
      </c>
      <c r="F110" s="64" t="s">
        <v>160</v>
      </c>
      <c r="H110" s="14" t="s">
        <v>160</v>
      </c>
      <c r="J110" s="14" t="s">
        <v>1598</v>
      </c>
      <c r="L110" s="14" t="s">
        <v>160</v>
      </c>
    </row>
    <row r="111">
      <c r="B111" s="14" t="s">
        <v>1601</v>
      </c>
      <c r="D111" s="14" t="s">
        <v>1603</v>
      </c>
      <c r="F111" s="64" t="s">
        <v>1604</v>
      </c>
      <c r="H111" s="14" t="s">
        <v>1605</v>
      </c>
      <c r="J111" s="14" t="s">
        <v>1606</v>
      </c>
      <c r="L111" s="14" t="s">
        <v>1608</v>
      </c>
    </row>
    <row r="112">
      <c r="B112" s="14" t="s">
        <v>1609</v>
      </c>
      <c r="D112" s="14" t="s">
        <v>918</v>
      </c>
      <c r="F112" s="64" t="s">
        <v>162</v>
      </c>
      <c r="H112" s="14" t="s">
        <v>1609</v>
      </c>
      <c r="J112" s="14" t="s">
        <v>1611</v>
      </c>
      <c r="L112" s="14" t="s">
        <v>918</v>
      </c>
    </row>
    <row r="113">
      <c r="B113" s="14" t="s">
        <v>1612</v>
      </c>
      <c r="D113" s="14" t="s">
        <v>1614</v>
      </c>
      <c r="F113" s="64" t="s">
        <v>1615</v>
      </c>
      <c r="H113" s="14" t="s">
        <v>1617</v>
      </c>
      <c r="J113" s="14" t="s">
        <v>1619</v>
      </c>
      <c r="L113" s="14" t="s">
        <v>1620</v>
      </c>
    </row>
    <row r="114">
      <c r="B114" s="14" t="s">
        <v>928</v>
      </c>
      <c r="D114" s="14" t="s">
        <v>928</v>
      </c>
      <c r="F114" s="64" t="s">
        <v>166</v>
      </c>
      <c r="H114" s="14" t="s">
        <v>1624</v>
      </c>
      <c r="J114" s="14" t="s">
        <v>166</v>
      </c>
      <c r="L114" s="14" t="s">
        <v>928</v>
      </c>
    </row>
    <row r="115">
      <c r="B115" s="14" t="s">
        <v>1629</v>
      </c>
      <c r="D115" s="14" t="s">
        <v>1630</v>
      </c>
      <c r="F115" s="64" t="s">
        <v>1631</v>
      </c>
      <c r="H115" s="14" t="s">
        <v>1632</v>
      </c>
      <c r="J115" s="14" t="s">
        <v>1633</v>
      </c>
      <c r="L115" s="14" t="s">
        <v>1634</v>
      </c>
    </row>
    <row r="116">
      <c r="B116" s="14" t="s">
        <v>943</v>
      </c>
      <c r="D116" s="14" t="s">
        <v>943</v>
      </c>
      <c r="F116" s="64" t="s">
        <v>168</v>
      </c>
      <c r="H116" s="14" t="s">
        <v>1638</v>
      </c>
      <c r="J116" s="14" t="s">
        <v>168</v>
      </c>
      <c r="L116" s="14" t="s">
        <v>168</v>
      </c>
    </row>
    <row r="117">
      <c r="B117" s="14" t="s">
        <v>1639</v>
      </c>
      <c r="D117" s="14" t="s">
        <v>1640</v>
      </c>
      <c r="F117" s="64" t="s">
        <v>1642</v>
      </c>
      <c r="H117" s="14" t="s">
        <v>1644</v>
      </c>
      <c r="J117" s="14" t="s">
        <v>1646</v>
      </c>
      <c r="L117" s="14" t="s">
        <v>1647</v>
      </c>
    </row>
    <row r="118">
      <c r="B118" s="14" t="s">
        <v>171</v>
      </c>
      <c r="D118" s="14" t="s">
        <v>1648</v>
      </c>
      <c r="F118" s="64" t="s">
        <v>171</v>
      </c>
      <c r="H118" s="14" t="s">
        <v>1649</v>
      </c>
      <c r="J118" s="14" t="s">
        <v>1651</v>
      </c>
      <c r="L118" s="14" t="s">
        <v>1649</v>
      </c>
    </row>
    <row r="119">
      <c r="B119" s="14" t="s">
        <v>1655</v>
      </c>
      <c r="D119" s="14" t="s">
        <v>1657</v>
      </c>
      <c r="F119" s="14" t="s">
        <v>1658</v>
      </c>
      <c r="H119" s="14" t="s">
        <v>1659</v>
      </c>
      <c r="J119" s="14" t="s">
        <v>1662</v>
      </c>
      <c r="L119" s="14" t="s">
        <v>1664</v>
      </c>
    </row>
    <row r="120">
      <c r="D120" s="14" t="s">
        <v>484</v>
      </c>
      <c r="F120" s="14" t="s">
        <v>175</v>
      </c>
      <c r="H120" s="14" t="s">
        <v>484</v>
      </c>
      <c r="J120" s="14" t="s">
        <v>484</v>
      </c>
      <c r="L120" s="14" t="s">
        <v>175</v>
      </c>
    </row>
    <row r="121">
      <c r="D121" s="14" t="s">
        <v>486</v>
      </c>
      <c r="F121" s="14" t="s">
        <v>176</v>
      </c>
      <c r="H121" s="14" t="s">
        <v>486</v>
      </c>
      <c r="J121" s="14" t="s">
        <v>486</v>
      </c>
      <c r="L121" s="14" t="s">
        <v>176</v>
      </c>
    </row>
    <row r="122">
      <c r="D122" s="14" t="s">
        <v>176</v>
      </c>
      <c r="H122" s="14" t="s">
        <v>176</v>
      </c>
      <c r="J122" s="14" t="s">
        <v>176</v>
      </c>
    </row>
  </sheetData>
  <mergeCells count="2">
    <mergeCell ref="G1:H1"/>
    <mergeCell ref="I1:J1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6.43"/>
  </cols>
  <sheetData>
    <row r="2">
      <c r="B2" s="1" t="s">
        <v>0</v>
      </c>
      <c r="C2" s="2"/>
      <c r="D2" s="3"/>
      <c r="E2" s="3"/>
      <c r="F2" s="3"/>
      <c r="G2" s="4"/>
      <c r="H2" s="5" t="s">
        <v>1</v>
      </c>
      <c r="I2" s="7"/>
      <c r="J2" s="8"/>
      <c r="K2" s="9"/>
      <c r="L2" s="10"/>
      <c r="M2" s="10"/>
      <c r="N2" s="10"/>
      <c r="O2" s="10"/>
      <c r="P2" s="10"/>
    </row>
    <row r="3">
      <c r="B3" s="11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12" t="s">
        <v>7</v>
      </c>
      <c r="H3" s="2" t="s">
        <v>8</v>
      </c>
      <c r="I3" s="12" t="s">
        <v>9</v>
      </c>
      <c r="J3" s="2" t="s">
        <v>11</v>
      </c>
      <c r="K3" s="12" t="s">
        <v>12</v>
      </c>
      <c r="L3" s="13" t="s">
        <v>13</v>
      </c>
      <c r="M3" s="10" t="s">
        <v>14</v>
      </c>
      <c r="N3" s="10" t="s">
        <v>15</v>
      </c>
      <c r="O3" s="10" t="s">
        <v>16</v>
      </c>
      <c r="P3" s="57" t="s">
        <v>228</v>
      </c>
    </row>
    <row r="4">
      <c r="B4" s="11" t="s">
        <v>982</v>
      </c>
      <c r="C4" s="2">
        <v>512.0</v>
      </c>
      <c r="D4" s="2">
        <f>1/C4</f>
        <v>0.001953125</v>
      </c>
      <c r="E4" s="2">
        <f>G4*1000/F4</f>
        <v>1178</v>
      </c>
      <c r="F4" s="2">
        <v>500.0</v>
      </c>
      <c r="G4" s="67">
        <v>589.0</v>
      </c>
      <c r="H4" s="68">
        <f>POW((1-1/C4), E4)</f>
        <v>0.09995541558</v>
      </c>
      <c r="I4" s="69">
        <f>E4*1/C4</f>
        <v>2.30078125</v>
      </c>
      <c r="J4" s="2" t="str">
        <f>AVERAGE(F33:F37)</f>
        <v>#DIV/0!</v>
      </c>
      <c r="K4" s="12" t="str">
        <f>STDEV(F33:F37)</f>
        <v>#DIV/0!</v>
      </c>
      <c r="L4" s="70">
        <v>50.0</v>
      </c>
      <c r="M4" s="26">
        <f>G4*L4/60</f>
        <v>490.8333333</v>
      </c>
      <c r="N4" s="26">
        <f>M4/60</f>
        <v>8.180555556</v>
      </c>
      <c r="O4" s="26">
        <f>L4*H4</f>
        <v>4.997770779</v>
      </c>
      <c r="P4" s="60">
        <f>L4-O4</f>
        <v>45.00222922</v>
      </c>
    </row>
    <row r="7">
      <c r="B7" s="71"/>
      <c r="G7" s="64" t="s">
        <v>1007</v>
      </c>
    </row>
    <row r="8">
      <c r="B8" s="14" t="s">
        <v>19</v>
      </c>
      <c r="C8" s="27">
        <f>COUNTIF(C19:C149,"* attk: *")</f>
        <v>50</v>
      </c>
      <c r="E8" s="27">
        <f>COUNTIF(E19:E149,"* attk: *")</f>
        <v>50</v>
      </c>
      <c r="G8" s="72">
        <f>COUNTIF(G19:G149,"* attk: *")</f>
        <v>21</v>
      </c>
      <c r="I8" s="27">
        <f>COUNTIF(I19:I149,"* attk: *")</f>
        <v>50</v>
      </c>
    </row>
    <row r="9">
      <c r="B9" s="14" t="s">
        <v>20</v>
      </c>
      <c r="C9" s="14">
        <f>C8-C10</f>
        <v>44</v>
      </c>
      <c r="E9" s="14">
        <f>E8-E10</f>
        <v>45</v>
      </c>
      <c r="G9" s="64">
        <f>G8-G10</f>
        <v>21</v>
      </c>
      <c r="I9" s="14">
        <f>I8-I10</f>
        <v>47</v>
      </c>
    </row>
    <row r="10">
      <c r="B10" s="14" t="s">
        <v>21</v>
      </c>
      <c r="C10" s="27">
        <f>COUNTIF(C20:C119,"* attk: 0")</f>
        <v>6</v>
      </c>
      <c r="E10" s="27">
        <f>COUNTIF(E20:E119,"* attk: 0")</f>
        <v>5</v>
      </c>
      <c r="G10" s="72">
        <f>COUNTIF(G20:G119,"* attk: 0")</f>
        <v>0</v>
      </c>
      <c r="I10" s="27">
        <f>COUNTIF(I20:I119,"* attk: 0")</f>
        <v>3</v>
      </c>
    </row>
    <row r="11">
      <c r="C11" s="14" t="s">
        <v>1067</v>
      </c>
      <c r="D11" s="14" t="s">
        <v>23</v>
      </c>
      <c r="E11" s="14" t="s">
        <v>1068</v>
      </c>
      <c r="F11" s="14" t="s">
        <v>23</v>
      </c>
      <c r="G11" s="14" t="s">
        <v>1070</v>
      </c>
      <c r="H11" s="14" t="s">
        <v>38</v>
      </c>
      <c r="I11" s="14" t="s">
        <v>1073</v>
      </c>
      <c r="J11" s="14" t="s">
        <v>38</v>
      </c>
    </row>
    <row r="12">
      <c r="C12" s="14" t="s">
        <v>24</v>
      </c>
      <c r="G12" s="14" t="s">
        <v>24</v>
      </c>
      <c r="I12" s="14" t="s">
        <v>24</v>
      </c>
    </row>
    <row r="13">
      <c r="C13" s="14" t="s">
        <v>25</v>
      </c>
      <c r="G13" s="14" t="s">
        <v>25</v>
      </c>
      <c r="I13" s="14" t="s">
        <v>25</v>
      </c>
    </row>
    <row r="14">
      <c r="C14" s="14" t="s">
        <v>26</v>
      </c>
      <c r="E14" s="14" t="s">
        <v>26</v>
      </c>
      <c r="G14" s="14" t="s">
        <v>46</v>
      </c>
      <c r="I14" s="14" t="s">
        <v>46</v>
      </c>
    </row>
    <row r="15">
      <c r="C15" s="14" t="s">
        <v>27</v>
      </c>
      <c r="E15" s="14" t="s">
        <v>27</v>
      </c>
      <c r="G15" s="14" t="s">
        <v>27</v>
      </c>
      <c r="I15" s="14" t="s">
        <v>27</v>
      </c>
    </row>
    <row r="16">
      <c r="C16" s="14" t="s">
        <v>1087</v>
      </c>
      <c r="E16" s="14" t="s">
        <v>1087</v>
      </c>
      <c r="G16" s="14" t="s">
        <v>1087</v>
      </c>
      <c r="I16" s="14" t="s">
        <v>1087</v>
      </c>
    </row>
    <row r="17">
      <c r="C17" s="14" t="s">
        <v>1093</v>
      </c>
      <c r="E17" s="14" t="s">
        <v>1094</v>
      </c>
      <c r="G17" s="14" t="s">
        <v>1095</v>
      </c>
      <c r="I17" s="14" t="s">
        <v>1096</v>
      </c>
    </row>
    <row r="18">
      <c r="C18" s="14" t="s">
        <v>30</v>
      </c>
      <c r="E18" s="14" t="s">
        <v>30</v>
      </c>
      <c r="G18" s="14" t="s">
        <v>30</v>
      </c>
      <c r="I18" s="14" t="s">
        <v>30</v>
      </c>
    </row>
    <row r="19">
      <c r="C19" s="14" t="s">
        <v>968</v>
      </c>
      <c r="E19" s="14" t="s">
        <v>968</v>
      </c>
      <c r="G19" s="14" t="s">
        <v>968</v>
      </c>
      <c r="I19" s="14" t="s">
        <v>968</v>
      </c>
    </row>
    <row r="20">
      <c r="C20" s="14" t="s">
        <v>1105</v>
      </c>
      <c r="E20" s="14" t="s">
        <v>1106</v>
      </c>
      <c r="G20" s="14" t="s">
        <v>1109</v>
      </c>
      <c r="I20" s="14" t="s">
        <v>1111</v>
      </c>
    </row>
    <row r="21">
      <c r="C21" s="14" t="s">
        <v>1024</v>
      </c>
      <c r="E21" s="14" t="s">
        <v>1024</v>
      </c>
      <c r="G21" s="14" t="s">
        <v>1118</v>
      </c>
      <c r="I21" s="14" t="s">
        <v>417</v>
      </c>
    </row>
    <row r="22">
      <c r="C22" s="14" t="s">
        <v>1119</v>
      </c>
      <c r="E22" s="14" t="s">
        <v>1120</v>
      </c>
      <c r="G22" s="14" t="s">
        <v>1121</v>
      </c>
      <c r="I22" s="14" t="s">
        <v>1123</v>
      </c>
    </row>
    <row r="23">
      <c r="C23" s="14" t="s">
        <v>430</v>
      </c>
      <c r="E23" s="14" t="s">
        <v>430</v>
      </c>
      <c r="G23" s="14" t="s">
        <v>1128</v>
      </c>
      <c r="I23" s="14" t="s">
        <v>1130</v>
      </c>
    </row>
    <row r="24">
      <c r="C24" s="14" t="s">
        <v>1131</v>
      </c>
      <c r="E24" s="14" t="s">
        <v>1132</v>
      </c>
      <c r="G24" s="14" t="s">
        <v>1133</v>
      </c>
      <c r="I24" s="14" t="s">
        <v>1134</v>
      </c>
    </row>
    <row r="25">
      <c r="C25" s="14" t="s">
        <v>1039</v>
      </c>
      <c r="E25" s="14" t="s">
        <v>1039</v>
      </c>
      <c r="G25" s="14" t="s">
        <v>451</v>
      </c>
      <c r="I25" s="14" t="s">
        <v>451</v>
      </c>
    </row>
    <row r="26">
      <c r="C26" s="14" t="s">
        <v>1140</v>
      </c>
      <c r="E26" s="14" t="s">
        <v>1142</v>
      </c>
      <c r="G26" s="14" t="s">
        <v>1144</v>
      </c>
      <c r="I26" s="14" t="s">
        <v>1145</v>
      </c>
    </row>
    <row r="27">
      <c r="C27" s="14" t="s">
        <v>1048</v>
      </c>
      <c r="E27" s="14" t="s">
        <v>42</v>
      </c>
      <c r="G27" s="14" t="s">
        <v>1050</v>
      </c>
      <c r="I27" s="14" t="s">
        <v>1050</v>
      </c>
    </row>
    <row r="28">
      <c r="C28" s="14" t="s">
        <v>1153</v>
      </c>
      <c r="E28" s="14" t="s">
        <v>1156</v>
      </c>
      <c r="G28" s="14" t="s">
        <v>1157</v>
      </c>
      <c r="I28" s="14" t="s">
        <v>1158</v>
      </c>
    </row>
    <row r="29">
      <c r="C29" s="14" t="s">
        <v>101</v>
      </c>
      <c r="E29" s="14" t="s">
        <v>1057</v>
      </c>
      <c r="G29" s="14" t="s">
        <v>44</v>
      </c>
      <c r="I29" s="14" t="s">
        <v>1057</v>
      </c>
    </row>
    <row r="30">
      <c r="C30" s="14" t="s">
        <v>1160</v>
      </c>
      <c r="E30" s="14" t="s">
        <v>1163</v>
      </c>
      <c r="G30" s="14" t="s">
        <v>1165</v>
      </c>
      <c r="I30" s="14" t="s">
        <v>1167</v>
      </c>
    </row>
    <row r="31">
      <c r="C31" s="14" t="s">
        <v>1169</v>
      </c>
      <c r="E31" s="14" t="s">
        <v>47</v>
      </c>
      <c r="G31" s="14" t="s">
        <v>1172</v>
      </c>
      <c r="I31" s="14" t="s">
        <v>1172</v>
      </c>
    </row>
    <row r="32">
      <c r="C32" s="14" t="s">
        <v>1173</v>
      </c>
      <c r="E32" s="14" t="s">
        <v>1174</v>
      </c>
      <c r="G32" s="14" t="s">
        <v>1177</v>
      </c>
      <c r="I32" s="14" t="s">
        <v>1180</v>
      </c>
    </row>
    <row r="33">
      <c r="C33" s="14" t="s">
        <v>1184</v>
      </c>
      <c r="E33" s="14" t="s">
        <v>1186</v>
      </c>
      <c r="G33" s="14" t="s">
        <v>1184</v>
      </c>
      <c r="I33" s="14" t="s">
        <v>1189</v>
      </c>
    </row>
    <row r="34">
      <c r="C34" s="14" t="s">
        <v>1191</v>
      </c>
      <c r="E34" s="14" t="s">
        <v>1192</v>
      </c>
      <c r="G34" s="14" t="s">
        <v>1193</v>
      </c>
      <c r="I34" s="14" t="s">
        <v>1195</v>
      </c>
    </row>
    <row r="35">
      <c r="C35" s="14" t="s">
        <v>1198</v>
      </c>
      <c r="E35" s="14" t="s">
        <v>736</v>
      </c>
      <c r="G35" s="14" t="s">
        <v>509</v>
      </c>
      <c r="I35" s="14" t="s">
        <v>509</v>
      </c>
    </row>
    <row r="36">
      <c r="C36" s="14" t="s">
        <v>1202</v>
      </c>
      <c r="E36" s="14" t="s">
        <v>1203</v>
      </c>
      <c r="G36" s="14" t="s">
        <v>1204</v>
      </c>
      <c r="I36" s="14" t="s">
        <v>1206</v>
      </c>
    </row>
    <row r="37">
      <c r="C37" s="14" t="s">
        <v>745</v>
      </c>
      <c r="E37" s="14" t="s">
        <v>745</v>
      </c>
      <c r="G37" s="14" t="s">
        <v>54</v>
      </c>
      <c r="I37" s="14" t="s">
        <v>745</v>
      </c>
    </row>
    <row r="38">
      <c r="C38" s="14" t="s">
        <v>1212</v>
      </c>
      <c r="E38" s="14" t="s">
        <v>1213</v>
      </c>
      <c r="G38" s="14" t="s">
        <v>1215</v>
      </c>
      <c r="I38" s="14" t="s">
        <v>1216</v>
      </c>
    </row>
    <row r="39">
      <c r="C39" s="14" t="s">
        <v>1103</v>
      </c>
      <c r="E39" s="14" t="s">
        <v>1103</v>
      </c>
      <c r="G39" s="14" t="s">
        <v>1220</v>
      </c>
      <c r="I39" s="14" t="s">
        <v>1104</v>
      </c>
    </row>
    <row r="40">
      <c r="C40" s="14" t="s">
        <v>1224</v>
      </c>
      <c r="E40" s="14" t="s">
        <v>1226</v>
      </c>
      <c r="G40" s="14" t="s">
        <v>1228</v>
      </c>
      <c r="I40" s="14" t="s">
        <v>1230</v>
      </c>
    </row>
    <row r="41">
      <c r="C41" s="14" t="s">
        <v>60</v>
      </c>
      <c r="E41" s="14" t="s">
        <v>531</v>
      </c>
      <c r="G41" s="14" t="s">
        <v>1234</v>
      </c>
      <c r="I41" s="14" t="s">
        <v>764</v>
      </c>
    </row>
    <row r="42">
      <c r="C42" s="14" t="s">
        <v>1236</v>
      </c>
      <c r="E42" s="14" t="s">
        <v>1238</v>
      </c>
      <c r="G42" s="14" t="s">
        <v>1240</v>
      </c>
      <c r="I42" s="14" t="s">
        <v>1242</v>
      </c>
    </row>
    <row r="43">
      <c r="C43" s="14" t="s">
        <v>541</v>
      </c>
      <c r="E43" s="14" t="s">
        <v>541</v>
      </c>
      <c r="G43" s="14" t="s">
        <v>1047</v>
      </c>
      <c r="I43" s="14" t="s">
        <v>541</v>
      </c>
    </row>
    <row r="44">
      <c r="C44" s="14" t="s">
        <v>1246</v>
      </c>
      <c r="E44" s="14" t="s">
        <v>1248</v>
      </c>
      <c r="G44" s="14" t="s">
        <v>1250</v>
      </c>
      <c r="I44" s="14" t="s">
        <v>1257</v>
      </c>
    </row>
    <row r="45">
      <c r="C45" s="14" t="s">
        <v>548</v>
      </c>
      <c r="E45" s="14" t="s">
        <v>1146</v>
      </c>
      <c r="G45" s="14" t="s">
        <v>1141</v>
      </c>
      <c r="I45" s="14" t="s">
        <v>64</v>
      </c>
    </row>
    <row r="46">
      <c r="C46" s="14" t="s">
        <v>1260</v>
      </c>
      <c r="E46" s="14" t="s">
        <v>1262</v>
      </c>
      <c r="G46" s="14" t="s">
        <v>1265</v>
      </c>
      <c r="I46" s="14" t="s">
        <v>1267</v>
      </c>
    </row>
    <row r="47">
      <c r="C47" s="14" t="s">
        <v>1272</v>
      </c>
      <c r="E47" s="14" t="s">
        <v>557</v>
      </c>
      <c r="G47" s="14" t="s">
        <v>1272</v>
      </c>
      <c r="I47" s="14" t="s">
        <v>557</v>
      </c>
    </row>
    <row r="48">
      <c r="C48" s="14" t="s">
        <v>1273</v>
      </c>
      <c r="E48" s="14" t="s">
        <v>1274</v>
      </c>
      <c r="G48" s="14" t="s">
        <v>1277</v>
      </c>
      <c r="I48" s="14" t="s">
        <v>1280</v>
      </c>
    </row>
    <row r="49">
      <c r="C49" s="14" t="s">
        <v>1170</v>
      </c>
      <c r="E49" s="14" t="s">
        <v>565</v>
      </c>
      <c r="G49" s="14" t="s">
        <v>565</v>
      </c>
      <c r="I49" s="14" t="s">
        <v>69</v>
      </c>
    </row>
    <row r="50">
      <c r="C50" s="14" t="s">
        <v>1287</v>
      </c>
      <c r="E50" s="14" t="s">
        <v>1289</v>
      </c>
      <c r="G50" s="14" t="s">
        <v>1291</v>
      </c>
      <c r="I50" s="14" t="s">
        <v>1293</v>
      </c>
    </row>
    <row r="51">
      <c r="C51" s="14" t="s">
        <v>1190</v>
      </c>
      <c r="E51" s="14" t="s">
        <v>1190</v>
      </c>
      <c r="G51" s="14" t="s">
        <v>72</v>
      </c>
      <c r="I51" s="14" t="s">
        <v>1190</v>
      </c>
    </row>
    <row r="52">
      <c r="C52" s="14" t="s">
        <v>1299</v>
      </c>
      <c r="E52" s="14" t="s">
        <v>1300</v>
      </c>
      <c r="G52" s="14" t="s">
        <v>1301</v>
      </c>
      <c r="I52" s="14" t="s">
        <v>1302</v>
      </c>
    </row>
    <row r="53">
      <c r="C53" s="14" t="s">
        <v>579</v>
      </c>
      <c r="E53" s="14" t="s">
        <v>74</v>
      </c>
      <c r="G53" s="14" t="s">
        <v>583</v>
      </c>
      <c r="I53" s="14" t="s">
        <v>579</v>
      </c>
    </row>
    <row r="54">
      <c r="C54" s="14" t="s">
        <v>1309</v>
      </c>
      <c r="E54" s="14" t="s">
        <v>1310</v>
      </c>
      <c r="G54" s="14" t="s">
        <v>1311</v>
      </c>
      <c r="I54" s="14" t="s">
        <v>1312</v>
      </c>
    </row>
    <row r="55">
      <c r="C55" s="14" t="s">
        <v>1218</v>
      </c>
      <c r="E55" s="14" t="s">
        <v>825</v>
      </c>
      <c r="G55" s="14" t="s">
        <v>1218</v>
      </c>
      <c r="I55" s="14" t="s">
        <v>1218</v>
      </c>
    </row>
    <row r="56">
      <c r="C56" s="14" t="s">
        <v>1320</v>
      </c>
      <c r="E56" s="14" t="s">
        <v>1323</v>
      </c>
      <c r="G56" s="14" t="s">
        <v>1325</v>
      </c>
      <c r="I56" s="14" t="s">
        <v>1326</v>
      </c>
    </row>
    <row r="57">
      <c r="C57" s="14" t="s">
        <v>80</v>
      </c>
      <c r="E57" s="14" t="s">
        <v>1233</v>
      </c>
      <c r="G57" s="14" t="s">
        <v>1231</v>
      </c>
      <c r="I57" s="14" t="s">
        <v>595</v>
      </c>
    </row>
    <row r="58">
      <c r="C58" s="14" t="s">
        <v>1328</v>
      </c>
      <c r="E58" s="14" t="s">
        <v>1330</v>
      </c>
      <c r="G58" s="14" t="s">
        <v>1332</v>
      </c>
      <c r="I58" s="14" t="s">
        <v>1334</v>
      </c>
    </row>
    <row r="59">
      <c r="C59" s="14" t="s">
        <v>82</v>
      </c>
      <c r="E59" s="14" t="s">
        <v>1245</v>
      </c>
      <c r="G59" s="14" t="s">
        <v>82</v>
      </c>
      <c r="I59" s="14" t="s">
        <v>604</v>
      </c>
    </row>
    <row r="60">
      <c r="C60" s="14" t="s">
        <v>1336</v>
      </c>
      <c r="E60" s="14" t="s">
        <v>1338</v>
      </c>
      <c r="G60" s="14" t="s">
        <v>1340</v>
      </c>
      <c r="I60" s="14" t="s">
        <v>1342</v>
      </c>
    </row>
    <row r="61">
      <c r="C61" s="14" t="s">
        <v>848</v>
      </c>
      <c r="E61" s="14" t="s">
        <v>86</v>
      </c>
      <c r="G61" s="14" t="s">
        <v>848</v>
      </c>
      <c r="I61" s="14" t="s">
        <v>1347</v>
      </c>
    </row>
    <row r="62">
      <c r="C62" s="14" t="s">
        <v>1349</v>
      </c>
      <c r="E62" s="14" t="s">
        <v>1350</v>
      </c>
      <c r="G62" s="14" t="s">
        <v>1352</v>
      </c>
      <c r="I62" s="14" t="s">
        <v>1354</v>
      </c>
    </row>
    <row r="63">
      <c r="C63" s="14" t="s">
        <v>1271</v>
      </c>
      <c r="E63" s="14" t="s">
        <v>855</v>
      </c>
      <c r="G63" s="14" t="s">
        <v>1359</v>
      </c>
      <c r="I63" s="14" t="s">
        <v>1271</v>
      </c>
    </row>
    <row r="64">
      <c r="C64" s="14" t="s">
        <v>1361</v>
      </c>
      <c r="E64" s="14" t="s">
        <v>1362</v>
      </c>
      <c r="G64" s="14" t="s">
        <v>1363</v>
      </c>
      <c r="I64" s="14" t="s">
        <v>1365</v>
      </c>
    </row>
    <row r="65">
      <c r="C65" s="14" t="s">
        <v>867</v>
      </c>
      <c r="E65" s="14" t="s">
        <v>1285</v>
      </c>
      <c r="G65" s="14" t="s">
        <v>1370</v>
      </c>
      <c r="I65" s="14" t="s">
        <v>1372</v>
      </c>
    </row>
    <row r="66">
      <c r="C66" s="14" t="s">
        <v>1374</v>
      </c>
      <c r="E66" s="14" t="s">
        <v>1376</v>
      </c>
      <c r="G66" s="14" t="s">
        <v>1378</v>
      </c>
      <c r="I66" s="14" t="s">
        <v>1379</v>
      </c>
    </row>
    <row r="67">
      <c r="C67" s="14" t="s">
        <v>1382</v>
      </c>
      <c r="E67" s="14" t="s">
        <v>634</v>
      </c>
      <c r="G67" s="14" t="s">
        <v>1386</v>
      </c>
      <c r="I67" s="14" t="s">
        <v>1298</v>
      </c>
    </row>
    <row r="68">
      <c r="C68" s="14" t="s">
        <v>1391</v>
      </c>
      <c r="E68" s="14" t="s">
        <v>1393</v>
      </c>
      <c r="G68" s="14" t="s">
        <v>1394</v>
      </c>
      <c r="I68" s="14" t="s">
        <v>1395</v>
      </c>
    </row>
    <row r="69">
      <c r="C69" s="14" t="s">
        <v>97</v>
      </c>
      <c r="E69" s="14" t="s">
        <v>1397</v>
      </c>
      <c r="G69" s="14" t="s">
        <v>1399</v>
      </c>
      <c r="I69" s="14" t="s">
        <v>1313</v>
      </c>
    </row>
    <row r="70">
      <c r="C70" s="14" t="s">
        <v>1404</v>
      </c>
      <c r="E70" s="14" t="s">
        <v>1405</v>
      </c>
      <c r="G70" s="14" t="s">
        <v>1406</v>
      </c>
      <c r="I70" s="14" t="s">
        <v>1407</v>
      </c>
    </row>
    <row r="71">
      <c r="C71" s="14" t="s">
        <v>1408</v>
      </c>
      <c r="E71" s="14" t="s">
        <v>1410</v>
      </c>
      <c r="G71" s="14" t="s">
        <v>1411</v>
      </c>
      <c r="I71" s="14" t="s">
        <v>1410</v>
      </c>
    </row>
    <row r="72">
      <c r="C72" s="14" t="s">
        <v>1415</v>
      </c>
      <c r="E72" s="14" t="s">
        <v>1417</v>
      </c>
      <c r="I72" s="14" t="s">
        <v>1419</v>
      </c>
    </row>
    <row r="73">
      <c r="C73" s="14" t="s">
        <v>103</v>
      </c>
      <c r="E73" s="14" t="s">
        <v>1422</v>
      </c>
      <c r="G73" s="14" t="s">
        <v>1424</v>
      </c>
      <c r="I73" s="14" t="s">
        <v>1427</v>
      </c>
    </row>
    <row r="74">
      <c r="C74" s="14" t="s">
        <v>1430</v>
      </c>
      <c r="E74" s="14" t="s">
        <v>1432</v>
      </c>
      <c r="I74" s="14" t="s">
        <v>1434</v>
      </c>
    </row>
    <row r="75">
      <c r="C75" s="14" t="s">
        <v>1437</v>
      </c>
      <c r="E75" s="14" t="s">
        <v>917</v>
      </c>
      <c r="G75" s="27" t="str">
        <f>================ CORE DUMP START =================</f>
        <v>#ERROR!</v>
      </c>
      <c r="I75" s="14" t="s">
        <v>1437</v>
      </c>
    </row>
    <row r="76">
      <c r="C76" s="14" t="s">
        <v>1450</v>
      </c>
      <c r="E76" s="14" t="s">
        <v>1452</v>
      </c>
      <c r="G76" s="14" t="s">
        <v>1453</v>
      </c>
      <c r="I76" s="14" t="s">
        <v>1454</v>
      </c>
    </row>
    <row r="77">
      <c r="C77" s="14" t="s">
        <v>109</v>
      </c>
      <c r="E77" s="14" t="s">
        <v>687</v>
      </c>
      <c r="I77" s="14" t="s">
        <v>1364</v>
      </c>
    </row>
    <row r="78">
      <c r="C78" s="14" t="s">
        <v>1464</v>
      </c>
      <c r="E78" s="14" t="s">
        <v>1465</v>
      </c>
      <c r="I78" s="14" t="s">
        <v>1466</v>
      </c>
    </row>
    <row r="79">
      <c r="C79" s="14" t="s">
        <v>1377</v>
      </c>
      <c r="E79" s="14" t="s">
        <v>1375</v>
      </c>
      <c r="I79" s="14" t="s">
        <v>1377</v>
      </c>
    </row>
    <row r="80">
      <c r="C80" s="14" t="s">
        <v>1472</v>
      </c>
      <c r="E80" s="14" t="s">
        <v>1474</v>
      </c>
      <c r="I80" s="14" t="s">
        <v>1476</v>
      </c>
    </row>
    <row r="81">
      <c r="C81" s="14" t="s">
        <v>114</v>
      </c>
      <c r="E81" s="14" t="s">
        <v>1392</v>
      </c>
      <c r="I81" s="14" t="s">
        <v>1479</v>
      </c>
    </row>
    <row r="82">
      <c r="C82" s="14" t="s">
        <v>1481</v>
      </c>
      <c r="E82" s="14" t="s">
        <v>1484</v>
      </c>
      <c r="I82" s="14" t="s">
        <v>1486</v>
      </c>
    </row>
    <row r="83">
      <c r="C83" s="14" t="s">
        <v>726</v>
      </c>
      <c r="E83" s="14" t="s">
        <v>119</v>
      </c>
      <c r="I83" s="14" t="s">
        <v>1490</v>
      </c>
    </row>
    <row r="84">
      <c r="C84" s="14" t="s">
        <v>1492</v>
      </c>
      <c r="E84" s="14" t="s">
        <v>1494</v>
      </c>
      <c r="I84" s="14" t="s">
        <v>1495</v>
      </c>
    </row>
    <row r="85">
      <c r="C85" s="14" t="s">
        <v>218</v>
      </c>
      <c r="E85" s="14" t="s">
        <v>1426</v>
      </c>
      <c r="I85" s="14" t="s">
        <v>218</v>
      </c>
    </row>
    <row r="86">
      <c r="C86" s="14" t="s">
        <v>1502</v>
      </c>
      <c r="E86" s="14" t="s">
        <v>1504</v>
      </c>
      <c r="I86" s="14" t="s">
        <v>1506</v>
      </c>
    </row>
    <row r="87">
      <c r="C87" s="14" t="s">
        <v>1440</v>
      </c>
      <c r="E87" s="14" t="s">
        <v>1442</v>
      </c>
      <c r="I87" s="14" t="s">
        <v>1440</v>
      </c>
    </row>
    <row r="88">
      <c r="C88" s="14" t="s">
        <v>1512</v>
      </c>
      <c r="E88" s="14" t="s">
        <v>1514</v>
      </c>
      <c r="I88" s="14" t="s">
        <v>1516</v>
      </c>
    </row>
    <row r="89">
      <c r="C89" s="14" t="s">
        <v>1451</v>
      </c>
      <c r="E89" s="14" t="s">
        <v>1451</v>
      </c>
      <c r="I89" s="14" t="s">
        <v>1449</v>
      </c>
    </row>
    <row r="90">
      <c r="C90" s="14" t="s">
        <v>1521</v>
      </c>
      <c r="E90" s="14" t="s">
        <v>1523</v>
      </c>
      <c r="I90" s="14" t="s">
        <v>1525</v>
      </c>
    </row>
    <row r="91">
      <c r="C91" s="14" t="s">
        <v>1529</v>
      </c>
      <c r="E91" s="14" t="s">
        <v>1531</v>
      </c>
      <c r="I91" s="14" t="s">
        <v>1529</v>
      </c>
    </row>
    <row r="92">
      <c r="C92" s="14" t="s">
        <v>1534</v>
      </c>
      <c r="E92" s="14" t="s">
        <v>1535</v>
      </c>
      <c r="I92" s="14" t="s">
        <v>1537</v>
      </c>
    </row>
    <row r="93">
      <c r="C93" s="14" t="s">
        <v>1477</v>
      </c>
      <c r="E93" s="14" t="s">
        <v>1475</v>
      </c>
      <c r="I93" s="14" t="s">
        <v>1478</v>
      </c>
    </row>
    <row r="94">
      <c r="C94" s="14" t="s">
        <v>1541</v>
      </c>
      <c r="E94" s="14" t="s">
        <v>1543</v>
      </c>
      <c r="I94" s="14" t="s">
        <v>1545</v>
      </c>
    </row>
    <row r="95">
      <c r="C95" s="14" t="s">
        <v>1493</v>
      </c>
      <c r="E95" s="14" t="s">
        <v>1493</v>
      </c>
      <c r="I95" s="14" t="s">
        <v>138</v>
      </c>
    </row>
    <row r="96">
      <c r="C96" s="14" t="s">
        <v>1548</v>
      </c>
      <c r="E96" s="14" t="s">
        <v>1549</v>
      </c>
      <c r="I96" s="14" t="s">
        <v>1551</v>
      </c>
    </row>
    <row r="97">
      <c r="C97" s="14" t="s">
        <v>1510</v>
      </c>
      <c r="E97" s="14" t="s">
        <v>1508</v>
      </c>
      <c r="I97" s="14" t="s">
        <v>1508</v>
      </c>
    </row>
    <row r="98">
      <c r="C98" s="14" t="s">
        <v>1559</v>
      </c>
      <c r="E98" s="14" t="s">
        <v>1561</v>
      </c>
      <c r="I98" s="14" t="s">
        <v>1562</v>
      </c>
    </row>
    <row r="99">
      <c r="C99" s="14" t="s">
        <v>1563</v>
      </c>
      <c r="E99" s="14" t="s">
        <v>1520</v>
      </c>
      <c r="I99" s="14" t="s">
        <v>829</v>
      </c>
    </row>
    <row r="100">
      <c r="C100" s="14" t="s">
        <v>1567</v>
      </c>
      <c r="E100" s="14" t="s">
        <v>1569</v>
      </c>
      <c r="I100" s="14" t="s">
        <v>1571</v>
      </c>
    </row>
    <row r="101">
      <c r="C101" s="14" t="s">
        <v>1533</v>
      </c>
      <c r="E101" s="14" t="s">
        <v>146</v>
      </c>
      <c r="I101" s="14" t="s">
        <v>1532</v>
      </c>
    </row>
    <row r="102">
      <c r="C102" s="14" t="s">
        <v>1573</v>
      </c>
      <c r="E102" s="14" t="s">
        <v>1575</v>
      </c>
      <c r="I102" s="14" t="s">
        <v>1577</v>
      </c>
    </row>
    <row r="103">
      <c r="C103" s="14" t="s">
        <v>1580</v>
      </c>
      <c r="E103" s="14" t="s">
        <v>1547</v>
      </c>
      <c r="I103" s="14" t="s">
        <v>1547</v>
      </c>
    </row>
    <row r="104">
      <c r="C104" s="14" t="s">
        <v>1586</v>
      </c>
      <c r="E104" s="14" t="s">
        <v>1591</v>
      </c>
      <c r="I104" s="14" t="s">
        <v>1593</v>
      </c>
    </row>
    <row r="105">
      <c r="C105" s="14" t="s">
        <v>243</v>
      </c>
      <c r="E105" s="14" t="s">
        <v>1596</v>
      </c>
      <c r="I105" s="14" t="s">
        <v>1597</v>
      </c>
    </row>
    <row r="106">
      <c r="C106" s="14" t="s">
        <v>1599</v>
      </c>
      <c r="E106" s="14" t="s">
        <v>1600</v>
      </c>
      <c r="I106" s="14" t="s">
        <v>1602</v>
      </c>
    </row>
    <row r="107">
      <c r="C107" s="14" t="s">
        <v>879</v>
      </c>
      <c r="E107" s="14" t="s">
        <v>880</v>
      </c>
      <c r="I107" s="14" t="s">
        <v>1607</v>
      </c>
    </row>
    <row r="108">
      <c r="C108" s="14" t="s">
        <v>1578</v>
      </c>
      <c r="E108" s="14" t="s">
        <v>1583</v>
      </c>
      <c r="I108" s="14" t="s">
        <v>1610</v>
      </c>
    </row>
    <row r="109">
      <c r="C109" s="14" t="s">
        <v>157</v>
      </c>
      <c r="E109" s="14" t="s">
        <v>893</v>
      </c>
      <c r="I109" s="14" t="s">
        <v>1613</v>
      </c>
    </row>
    <row r="110">
      <c r="C110" s="14" t="s">
        <v>1616</v>
      </c>
      <c r="E110" s="14" t="s">
        <v>1618</v>
      </c>
      <c r="I110" s="14" t="s">
        <v>1621</v>
      </c>
    </row>
    <row r="111">
      <c r="C111" s="14" t="s">
        <v>1622</v>
      </c>
      <c r="E111" s="14" t="s">
        <v>902</v>
      </c>
      <c r="I111" s="14" t="s">
        <v>1598</v>
      </c>
    </row>
    <row r="112">
      <c r="C112" s="14" t="s">
        <v>1626</v>
      </c>
      <c r="E112" s="14" t="s">
        <v>1603</v>
      </c>
      <c r="I112" s="14" t="s">
        <v>1628</v>
      </c>
    </row>
    <row r="113">
      <c r="C113" s="14" t="s">
        <v>1609</v>
      </c>
      <c r="E113" s="14" t="s">
        <v>162</v>
      </c>
      <c r="I113" s="14" t="s">
        <v>918</v>
      </c>
    </row>
    <row r="114">
      <c r="C114" s="14" t="s">
        <v>1635</v>
      </c>
      <c r="E114" s="14" t="s">
        <v>1636</v>
      </c>
      <c r="I114" s="14" t="s">
        <v>1637</v>
      </c>
    </row>
    <row r="115">
      <c r="C115" s="14" t="s">
        <v>1624</v>
      </c>
      <c r="E115" s="14" t="s">
        <v>1624</v>
      </c>
      <c r="I115" s="14" t="s">
        <v>928</v>
      </c>
    </row>
    <row r="116">
      <c r="C116" s="14" t="s">
        <v>1641</v>
      </c>
      <c r="E116" s="14" t="s">
        <v>1643</v>
      </c>
      <c r="I116" s="14" t="s">
        <v>1645</v>
      </c>
    </row>
    <row r="117">
      <c r="C117" s="14" t="s">
        <v>943</v>
      </c>
      <c r="E117" s="14" t="s">
        <v>1638</v>
      </c>
      <c r="I117" s="14" t="s">
        <v>943</v>
      </c>
    </row>
    <row r="118">
      <c r="C118" s="14" t="s">
        <v>1650</v>
      </c>
      <c r="E118" s="14" t="s">
        <v>1652</v>
      </c>
      <c r="I118" s="14" t="s">
        <v>1653</v>
      </c>
    </row>
    <row r="119">
      <c r="C119" s="14" t="s">
        <v>1649</v>
      </c>
      <c r="E119" s="14" t="s">
        <v>1649</v>
      </c>
      <c r="I119" s="14" t="s">
        <v>952</v>
      </c>
    </row>
    <row r="120">
      <c r="C120" s="14" t="s">
        <v>1660</v>
      </c>
      <c r="E120" s="14" t="s">
        <v>1663</v>
      </c>
      <c r="I120" s="14" t="s">
        <v>1665</v>
      </c>
    </row>
    <row r="121">
      <c r="E121" s="14" t="s">
        <v>484</v>
      </c>
      <c r="I121" s="14" t="s">
        <v>484</v>
      </c>
    </row>
    <row r="122">
      <c r="E122" s="14" t="s">
        <v>486</v>
      </c>
      <c r="I122" s="14" t="s">
        <v>486</v>
      </c>
    </row>
    <row r="123">
      <c r="E123" s="14" t="s">
        <v>176</v>
      </c>
      <c r="I123" s="14" t="s">
        <v>176</v>
      </c>
    </row>
    <row r="124">
      <c r="E124" s="14" t="s">
        <v>176</v>
      </c>
    </row>
  </sheetData>
  <mergeCells count="2">
    <mergeCell ref="H2:I2"/>
    <mergeCell ref="J2:K2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2.14"/>
    <col customWidth="1" min="2" max="2" width="3.29"/>
    <col customWidth="1" min="8" max="8" width="10.14"/>
    <col customWidth="1" min="9" max="9" width="12.86"/>
    <col customWidth="1" min="17" max="17" width="15.43"/>
  </cols>
  <sheetData>
    <row r="1">
      <c r="A1" s="14" t="s">
        <v>184</v>
      </c>
      <c r="B1" s="28"/>
      <c r="C1" s="28"/>
      <c r="D1" s="29"/>
      <c r="E1" s="29"/>
      <c r="F1" s="29"/>
      <c r="G1" s="29"/>
      <c r="H1" s="29"/>
      <c r="I1" s="28"/>
      <c r="J1" s="28"/>
      <c r="K1" s="28"/>
      <c r="L1" s="28"/>
      <c r="M1" s="28"/>
    </row>
    <row r="2">
      <c r="A2" s="28" t="s">
        <v>0</v>
      </c>
      <c r="B2" s="28"/>
      <c r="C2" s="28"/>
      <c r="D2" s="29"/>
      <c r="E2" s="29"/>
      <c r="F2" s="29"/>
      <c r="G2" s="29"/>
      <c r="H2" s="29"/>
      <c r="I2" s="30" t="s">
        <v>1</v>
      </c>
      <c r="J2" s="6"/>
      <c r="K2" s="7"/>
      <c r="L2" s="31"/>
      <c r="M2" s="7"/>
    </row>
    <row r="3">
      <c r="A3" s="14" t="s">
        <v>2</v>
      </c>
      <c r="B3" s="28"/>
      <c r="C3" s="32" t="s">
        <v>3</v>
      </c>
      <c r="D3" s="33" t="s">
        <v>4</v>
      </c>
      <c r="E3" s="33"/>
      <c r="F3" s="33" t="s">
        <v>5</v>
      </c>
      <c r="G3" s="33" t="s">
        <v>6</v>
      </c>
      <c r="H3" s="34" t="s">
        <v>7</v>
      </c>
      <c r="I3" s="30" t="s">
        <v>8</v>
      </c>
      <c r="J3" s="31" t="s">
        <v>9</v>
      </c>
      <c r="K3" s="35" t="s">
        <v>10</v>
      </c>
      <c r="L3" s="33" t="s">
        <v>11</v>
      </c>
      <c r="M3" s="36" t="s">
        <v>12</v>
      </c>
      <c r="N3" s="37" t="s">
        <v>13</v>
      </c>
      <c r="O3" s="14" t="s">
        <v>14</v>
      </c>
      <c r="P3" s="14" t="s">
        <v>15</v>
      </c>
      <c r="Q3" s="14" t="s">
        <v>16</v>
      </c>
      <c r="R3" s="14" t="s">
        <v>228</v>
      </c>
    </row>
    <row r="4">
      <c r="A4" s="14" t="s">
        <v>1750</v>
      </c>
      <c r="B4" s="28"/>
      <c r="C4" s="73">
        <v>2048.0</v>
      </c>
      <c r="D4" s="75">
        <f>1/C4</f>
        <v>0.00048828125</v>
      </c>
      <c r="E4" s="75"/>
      <c r="F4" s="75">
        <f>H4*1000/G4</f>
        <v>2922</v>
      </c>
      <c r="G4" s="75">
        <v>500.0</v>
      </c>
      <c r="H4" s="76">
        <v>1461.0</v>
      </c>
      <c r="I4" s="77">
        <f>POW((1-1/C4), F4)</f>
        <v>0.2400024241</v>
      </c>
      <c r="J4" s="43">
        <f>F4*1/C4</f>
        <v>1.426757813</v>
      </c>
      <c r="K4" s="78">
        <f>F4</f>
        <v>2922</v>
      </c>
      <c r="L4" s="43">
        <f>1-(sum(D8:D19)/sum(C8:C19))</f>
        <v>0.08333333333</v>
      </c>
      <c r="M4" s="44"/>
      <c r="N4" s="45">
        <v>25.0</v>
      </c>
      <c r="O4" s="46">
        <f t="shared" ref="O4:O14" si="1">$H$4*N4/60</f>
        <v>608.75</v>
      </c>
      <c r="P4" s="46">
        <f t="shared" ref="P4:P14" si="2">O4/60</f>
        <v>10.14583333</v>
      </c>
      <c r="Q4" s="46">
        <f t="shared" ref="Q4:Q14" si="3">N4*$I$4</f>
        <v>6.000060601</v>
      </c>
      <c r="R4" s="14" t="s">
        <v>289</v>
      </c>
    </row>
    <row r="5">
      <c r="N5" s="47">
        <v>1.0</v>
      </c>
      <c r="O5" s="48">
        <f t="shared" si="1"/>
        <v>24.35</v>
      </c>
      <c r="P5" s="48">
        <f t="shared" si="2"/>
        <v>0.4058333333</v>
      </c>
      <c r="Q5" s="48">
        <f t="shared" si="3"/>
        <v>0.2400024241</v>
      </c>
    </row>
    <row r="6">
      <c r="N6" s="45">
        <v>2.0</v>
      </c>
      <c r="O6" s="46">
        <f t="shared" si="1"/>
        <v>48.7</v>
      </c>
      <c r="P6" s="46">
        <f t="shared" si="2"/>
        <v>0.8116666667</v>
      </c>
      <c r="Q6" s="46">
        <f t="shared" si="3"/>
        <v>0.4800048481</v>
      </c>
    </row>
    <row r="7">
      <c r="A7" s="14" t="s">
        <v>310</v>
      </c>
      <c r="B7" s="14" t="s">
        <v>311</v>
      </c>
      <c r="C7" s="14" t="s">
        <v>1840</v>
      </c>
      <c r="D7" s="14" t="s">
        <v>313</v>
      </c>
      <c r="E7" s="14" t="s">
        <v>314</v>
      </c>
      <c r="F7" s="14" t="s">
        <v>315</v>
      </c>
      <c r="G7" s="14" t="s">
        <v>317</v>
      </c>
      <c r="H7" s="14" t="s">
        <v>319</v>
      </c>
      <c r="N7" s="45">
        <v>3.0</v>
      </c>
      <c r="O7" s="46">
        <f t="shared" si="1"/>
        <v>73.05</v>
      </c>
      <c r="P7" s="46">
        <f t="shared" si="2"/>
        <v>1.2175</v>
      </c>
      <c r="Q7" s="46">
        <f t="shared" si="3"/>
        <v>0.7200072722</v>
      </c>
    </row>
    <row r="8">
      <c r="A8" s="79" t="s">
        <v>1869</v>
      </c>
      <c r="B8" s="80" t="s">
        <v>38</v>
      </c>
      <c r="C8" s="81">
        <f t="shared" ref="C8:D8" si="4">ifs(D8=0, 0, D8&gt;0, 1)</f>
        <v>1</v>
      </c>
      <c r="D8" s="81">
        <f t="shared" si="4"/>
        <v>1</v>
      </c>
      <c r="E8" s="80">
        <v>1.0</v>
      </c>
      <c r="F8" s="81">
        <f t="shared" ref="F8:G8" si="5">C8</f>
        <v>1</v>
      </c>
      <c r="G8" s="81">
        <f t="shared" si="5"/>
        <v>1</v>
      </c>
      <c r="H8" s="82"/>
      <c r="I8" s="51"/>
      <c r="J8" s="52" t="s">
        <v>338</v>
      </c>
      <c r="K8" s="52" t="s">
        <v>344</v>
      </c>
      <c r="N8" s="45">
        <v>4.0</v>
      </c>
      <c r="O8" s="46">
        <f t="shared" si="1"/>
        <v>97.4</v>
      </c>
      <c r="P8" s="46">
        <f t="shared" si="2"/>
        <v>1.623333333</v>
      </c>
      <c r="Q8" s="46">
        <f t="shared" si="3"/>
        <v>0.9600096962</v>
      </c>
    </row>
    <row r="9">
      <c r="A9" s="83" t="s">
        <v>1869</v>
      </c>
      <c r="B9" s="14" t="s">
        <v>38</v>
      </c>
      <c r="C9" s="27">
        <f t="shared" ref="C9:D9" si="6">ifs(D9=0, 0, D9&gt;0, 1)</f>
        <v>1</v>
      </c>
      <c r="D9" s="27">
        <f t="shared" si="6"/>
        <v>1</v>
      </c>
      <c r="E9" s="14">
        <v>2.0</v>
      </c>
      <c r="F9" s="27">
        <f t="shared" ref="F9:G9" si="7">C9+F8</f>
        <v>2</v>
      </c>
      <c r="G9" s="27">
        <f t="shared" si="7"/>
        <v>2</v>
      </c>
      <c r="H9" s="84"/>
      <c r="I9" s="53" t="s">
        <v>1905</v>
      </c>
      <c r="J9" s="54">
        <f t="shared" ref="J9:K9" si="8">sum(C8:C32)</f>
        <v>25</v>
      </c>
      <c r="K9" s="54">
        <f t="shared" si="8"/>
        <v>22</v>
      </c>
      <c r="N9" s="45">
        <v>5.0</v>
      </c>
      <c r="O9" s="46">
        <f t="shared" si="1"/>
        <v>121.75</v>
      </c>
      <c r="P9" s="46">
        <f t="shared" si="2"/>
        <v>2.029166667</v>
      </c>
      <c r="Q9" s="46">
        <f t="shared" si="3"/>
        <v>1.20001212</v>
      </c>
    </row>
    <row r="10">
      <c r="A10" s="83" t="s">
        <v>1869</v>
      </c>
      <c r="B10" s="14" t="s">
        <v>38</v>
      </c>
      <c r="C10" s="14">
        <v>1.0</v>
      </c>
      <c r="D10" s="27">
        <f t="shared" ref="D10:D107" si="11">ifs(E10=0, 0, E10&gt;0, 1)</f>
        <v>1</v>
      </c>
      <c r="E10" s="14">
        <v>2.0</v>
      </c>
      <c r="F10" s="27">
        <f t="shared" ref="F10:G10" si="9">C10+F9</f>
        <v>3</v>
      </c>
      <c r="G10" s="27">
        <f t="shared" si="9"/>
        <v>3</v>
      </c>
      <c r="H10" s="84"/>
      <c r="I10" s="53" t="s">
        <v>1905</v>
      </c>
      <c r="J10" s="54">
        <f t="shared" ref="J10:K10" si="10">sum(C33:C57)</f>
        <v>25</v>
      </c>
      <c r="K10" s="54">
        <f t="shared" si="10"/>
        <v>19</v>
      </c>
      <c r="N10" s="45">
        <v>6.0</v>
      </c>
      <c r="O10" s="46">
        <f t="shared" si="1"/>
        <v>146.1</v>
      </c>
      <c r="P10" s="46">
        <f t="shared" si="2"/>
        <v>2.435</v>
      </c>
      <c r="Q10" s="46">
        <f t="shared" si="3"/>
        <v>1.440014544</v>
      </c>
    </row>
    <row r="11">
      <c r="A11" s="83" t="s">
        <v>1869</v>
      </c>
      <c r="B11" s="14" t="s">
        <v>38</v>
      </c>
      <c r="C11" s="14">
        <v>1.0</v>
      </c>
      <c r="D11" s="27">
        <f t="shared" si="11"/>
        <v>1</v>
      </c>
      <c r="E11" s="14">
        <v>1.0</v>
      </c>
      <c r="F11" s="27">
        <f t="shared" ref="F11:G11" si="12">C11+F10</f>
        <v>4</v>
      </c>
      <c r="G11" s="27">
        <f t="shared" si="12"/>
        <v>4</v>
      </c>
      <c r="H11" s="87" t="s">
        <v>1934</v>
      </c>
      <c r="I11" s="53" t="s">
        <v>1905</v>
      </c>
      <c r="J11" s="54">
        <f t="shared" ref="J11:K11" si="13">sum(C58:C82)</f>
        <v>25</v>
      </c>
      <c r="K11" s="54">
        <f t="shared" si="13"/>
        <v>16</v>
      </c>
      <c r="N11" s="45">
        <v>7.0</v>
      </c>
      <c r="O11" s="46">
        <f t="shared" si="1"/>
        <v>170.45</v>
      </c>
      <c r="P11" s="46">
        <f t="shared" si="2"/>
        <v>2.840833333</v>
      </c>
      <c r="Q11" s="46">
        <f t="shared" si="3"/>
        <v>1.680016968</v>
      </c>
    </row>
    <row r="12">
      <c r="A12" s="83" t="s">
        <v>1869</v>
      </c>
      <c r="B12" s="14" t="s">
        <v>38</v>
      </c>
      <c r="C12" s="14">
        <v>1.0</v>
      </c>
      <c r="D12" s="27">
        <f t="shared" si="11"/>
        <v>1</v>
      </c>
      <c r="E12" s="14">
        <v>1.0</v>
      </c>
      <c r="F12" s="27">
        <f t="shared" ref="F12:G12" si="14">C12+F11</f>
        <v>5</v>
      </c>
      <c r="G12" s="27">
        <f t="shared" si="14"/>
        <v>5</v>
      </c>
      <c r="H12" s="87" t="s">
        <v>1937</v>
      </c>
      <c r="I12" s="53" t="s">
        <v>1905</v>
      </c>
      <c r="J12" s="54">
        <f t="shared" ref="J12:K12" si="15">sum(C83:C107)</f>
        <v>25</v>
      </c>
      <c r="K12" s="54">
        <f t="shared" si="15"/>
        <v>19</v>
      </c>
      <c r="N12" s="45">
        <v>8.0</v>
      </c>
      <c r="O12" s="46">
        <f t="shared" si="1"/>
        <v>194.8</v>
      </c>
      <c r="P12" s="46">
        <f t="shared" si="2"/>
        <v>3.246666667</v>
      </c>
      <c r="Q12" s="46">
        <f t="shared" si="3"/>
        <v>1.920019392</v>
      </c>
    </row>
    <row r="13">
      <c r="A13" s="83" t="s">
        <v>1869</v>
      </c>
      <c r="B13" s="14" t="s">
        <v>38</v>
      </c>
      <c r="C13" s="14">
        <v>1.0</v>
      </c>
      <c r="D13" s="27">
        <f t="shared" si="11"/>
        <v>1</v>
      </c>
      <c r="E13" s="14">
        <v>1.0</v>
      </c>
      <c r="F13" s="27">
        <f t="shared" ref="F13:G13" si="16">C13+F12</f>
        <v>6</v>
      </c>
      <c r="G13" s="27">
        <f t="shared" si="16"/>
        <v>6</v>
      </c>
      <c r="H13" s="87" t="s">
        <v>1938</v>
      </c>
      <c r="I13" s="86" t="s">
        <v>1939</v>
      </c>
      <c r="J13" s="14">
        <v>25.0</v>
      </c>
      <c r="K13" s="14">
        <v>18.0</v>
      </c>
      <c r="N13" s="45">
        <v>9.0</v>
      </c>
      <c r="O13" s="46">
        <f t="shared" si="1"/>
        <v>219.15</v>
      </c>
      <c r="P13" s="46">
        <f t="shared" si="2"/>
        <v>3.6525</v>
      </c>
      <c r="Q13" s="46">
        <f t="shared" si="3"/>
        <v>2.160021816</v>
      </c>
    </row>
    <row r="14">
      <c r="A14" s="83" t="s">
        <v>1940</v>
      </c>
      <c r="B14" s="14" t="s">
        <v>38</v>
      </c>
      <c r="C14" s="14">
        <v>1.0</v>
      </c>
      <c r="D14" s="27">
        <f t="shared" si="11"/>
        <v>1</v>
      </c>
      <c r="E14" s="14">
        <v>2.0</v>
      </c>
      <c r="F14" s="27">
        <f t="shared" ref="F14:G14" si="17">C14+F13</f>
        <v>7</v>
      </c>
      <c r="G14" s="27">
        <f t="shared" si="17"/>
        <v>7</v>
      </c>
      <c r="H14" s="84"/>
      <c r="I14" s="14" t="s">
        <v>1942</v>
      </c>
      <c r="J14" s="14">
        <v>25.0</v>
      </c>
      <c r="K14" s="14">
        <v>18.0</v>
      </c>
      <c r="N14" s="45">
        <v>10.0</v>
      </c>
      <c r="O14" s="46">
        <f t="shared" si="1"/>
        <v>243.5</v>
      </c>
      <c r="P14" s="46">
        <f t="shared" si="2"/>
        <v>4.058333333</v>
      </c>
      <c r="Q14" s="46">
        <f t="shared" si="3"/>
        <v>2.400024241</v>
      </c>
    </row>
    <row r="15">
      <c r="A15" s="83" t="s">
        <v>1940</v>
      </c>
      <c r="B15" s="14" t="s">
        <v>38</v>
      </c>
      <c r="C15" s="14">
        <v>1.0</v>
      </c>
      <c r="D15" s="85">
        <f t="shared" si="11"/>
        <v>0</v>
      </c>
      <c r="E15" s="86">
        <v>0.0</v>
      </c>
      <c r="F15" s="27">
        <f t="shared" ref="F15:G15" si="18">C15+F14</f>
        <v>8</v>
      </c>
      <c r="G15" s="27">
        <f t="shared" si="18"/>
        <v>7</v>
      </c>
      <c r="H15" s="84"/>
      <c r="I15" s="14" t="s">
        <v>1944</v>
      </c>
      <c r="J15" s="14">
        <v>25.0</v>
      </c>
      <c r="K15" s="14">
        <v>20.0</v>
      </c>
    </row>
    <row r="16">
      <c r="A16" s="83" t="s">
        <v>1940</v>
      </c>
      <c r="B16" s="14" t="s">
        <v>38</v>
      </c>
      <c r="C16" s="14">
        <v>1.0</v>
      </c>
      <c r="D16" s="27">
        <f t="shared" si="11"/>
        <v>1</v>
      </c>
      <c r="E16" s="14">
        <v>4.0</v>
      </c>
      <c r="F16" s="27">
        <f t="shared" ref="F16:G16" si="19">C16+F15</f>
        <v>9</v>
      </c>
      <c r="G16" s="27">
        <f t="shared" si="19"/>
        <v>8</v>
      </c>
      <c r="H16" s="84"/>
    </row>
    <row r="17">
      <c r="A17" s="83" t="s">
        <v>1940</v>
      </c>
      <c r="B17" s="14" t="s">
        <v>38</v>
      </c>
      <c r="C17" s="14">
        <v>1.0</v>
      </c>
      <c r="D17" s="27">
        <f t="shared" si="11"/>
        <v>1</v>
      </c>
      <c r="E17" s="14">
        <v>3.0</v>
      </c>
      <c r="F17" s="27">
        <f t="shared" ref="F17:G17" si="20">C17+F16</f>
        <v>10</v>
      </c>
      <c r="G17" s="27">
        <f t="shared" si="20"/>
        <v>9</v>
      </c>
      <c r="H17" s="84"/>
    </row>
    <row r="18">
      <c r="A18" s="83" t="s">
        <v>1947</v>
      </c>
      <c r="B18" s="14" t="s">
        <v>23</v>
      </c>
      <c r="C18" s="14">
        <v>1.0</v>
      </c>
      <c r="D18" s="27">
        <f t="shared" si="11"/>
        <v>1</v>
      </c>
      <c r="E18" s="14">
        <v>1.0</v>
      </c>
      <c r="F18" s="27">
        <f t="shared" ref="F18:G18" si="21">C18+F17</f>
        <v>11</v>
      </c>
      <c r="G18" s="27">
        <f t="shared" si="21"/>
        <v>10</v>
      </c>
      <c r="H18" s="84"/>
      <c r="I18" s="14" t="s">
        <v>457</v>
      </c>
    </row>
    <row r="19">
      <c r="A19" s="83" t="s">
        <v>1947</v>
      </c>
      <c r="B19" s="14" t="s">
        <v>23</v>
      </c>
      <c r="C19" s="14">
        <v>1.0</v>
      </c>
      <c r="D19" s="27">
        <f t="shared" si="11"/>
        <v>1</v>
      </c>
      <c r="E19" s="14">
        <v>1.0</v>
      </c>
      <c r="F19" s="27">
        <f t="shared" ref="F19:G19" si="22">C19+F18</f>
        <v>12</v>
      </c>
      <c r="G19" s="27">
        <f t="shared" si="22"/>
        <v>11</v>
      </c>
      <c r="H19" s="84"/>
      <c r="I19" s="14" t="s">
        <v>471</v>
      </c>
      <c r="J19" s="14" t="s">
        <v>474</v>
      </c>
      <c r="K19" s="14" t="s">
        <v>477</v>
      </c>
    </row>
    <row r="20">
      <c r="A20" s="83" t="s">
        <v>1947</v>
      </c>
      <c r="B20" s="14" t="s">
        <v>23</v>
      </c>
      <c r="C20" s="14">
        <v>1.0</v>
      </c>
      <c r="D20" s="27">
        <f t="shared" si="11"/>
        <v>1</v>
      </c>
      <c r="E20" s="14">
        <v>2.0</v>
      </c>
      <c r="F20" s="27">
        <f t="shared" ref="F20:G20" si="23">C20+F19</f>
        <v>13</v>
      </c>
      <c r="G20" s="27">
        <f t="shared" si="23"/>
        <v>12</v>
      </c>
      <c r="H20" s="84"/>
      <c r="I20" s="14">
        <v>0.0</v>
      </c>
      <c r="J20" s="27">
        <f t="shared" ref="J20:J29" si="25">_xlfn.BINOM.DIST(I20,$F$4,$D$4,FALSE)</f>
        <v>0.2400024241</v>
      </c>
      <c r="K20" s="27">
        <f t="shared" ref="K20:K29" si="26">COUNTIF($E$8:$E$108,I20)/COUNT($E$8:$E$108)</f>
        <v>0.24</v>
      </c>
    </row>
    <row r="21">
      <c r="A21" s="83" t="s">
        <v>1947</v>
      </c>
      <c r="B21" s="14" t="s">
        <v>23</v>
      </c>
      <c r="C21" s="14">
        <v>1.0</v>
      </c>
      <c r="D21" s="85">
        <f t="shared" si="11"/>
        <v>0</v>
      </c>
      <c r="E21" s="86">
        <v>0.0</v>
      </c>
      <c r="F21" s="27">
        <f t="shared" ref="F21:G21" si="24">C21+F20</f>
        <v>14</v>
      </c>
      <c r="G21" s="27">
        <f t="shared" si="24"/>
        <v>12</v>
      </c>
      <c r="H21" s="84"/>
      <c r="I21" s="14">
        <v>1.0</v>
      </c>
      <c r="J21" s="27">
        <f t="shared" si="25"/>
        <v>0.3425926151</v>
      </c>
      <c r="K21" s="27">
        <f t="shared" si="26"/>
        <v>0.37</v>
      </c>
    </row>
    <row r="22">
      <c r="A22" s="90" t="s">
        <v>1951</v>
      </c>
      <c r="B22" s="14" t="s">
        <v>38</v>
      </c>
      <c r="C22" s="14">
        <v>1.0</v>
      </c>
      <c r="D22" s="27">
        <f t="shared" si="11"/>
        <v>1</v>
      </c>
      <c r="E22" s="14">
        <v>3.0</v>
      </c>
      <c r="F22" s="27">
        <f t="shared" ref="F22:G22" si="27">C22+F21</f>
        <v>15</v>
      </c>
      <c r="G22" s="27">
        <f t="shared" si="27"/>
        <v>13</v>
      </c>
      <c r="H22" s="87" t="s">
        <v>1953</v>
      </c>
      <c r="I22" s="14">
        <v>2.0</v>
      </c>
      <c r="J22" s="27">
        <f t="shared" si="25"/>
        <v>0.2444340568</v>
      </c>
      <c r="K22" s="27">
        <f t="shared" si="26"/>
        <v>0.22</v>
      </c>
    </row>
    <row r="23">
      <c r="A23" s="93" t="s">
        <v>1955</v>
      </c>
      <c r="B23" s="14" t="s">
        <v>38</v>
      </c>
      <c r="C23" s="14">
        <v>1.0</v>
      </c>
      <c r="D23" s="27">
        <f t="shared" si="11"/>
        <v>1</v>
      </c>
      <c r="E23" s="14">
        <v>1.0</v>
      </c>
      <c r="F23" s="27">
        <f t="shared" ref="F23:G23" si="28">C23+F22</f>
        <v>16</v>
      </c>
      <c r="G23" s="27">
        <f t="shared" si="28"/>
        <v>14</v>
      </c>
      <c r="H23" s="84"/>
      <c r="I23" s="14">
        <v>3.0</v>
      </c>
      <c r="J23" s="27">
        <f t="shared" si="25"/>
        <v>0.116226583</v>
      </c>
      <c r="K23" s="27">
        <f t="shared" si="26"/>
        <v>0.12</v>
      </c>
    </row>
    <row r="24">
      <c r="A24" s="93" t="s">
        <v>1956</v>
      </c>
      <c r="B24" s="14" t="s">
        <v>38</v>
      </c>
      <c r="C24" s="14">
        <v>1.0</v>
      </c>
      <c r="D24" s="27">
        <f t="shared" si="11"/>
        <v>1</v>
      </c>
      <c r="E24" s="14">
        <v>1.0</v>
      </c>
      <c r="F24" s="27">
        <f t="shared" ref="F24:G24" si="29">C24+F23</f>
        <v>17</v>
      </c>
      <c r="G24" s="27">
        <f t="shared" si="29"/>
        <v>15</v>
      </c>
      <c r="H24" s="84"/>
      <c r="I24" s="14">
        <v>4.0</v>
      </c>
      <c r="J24" s="27">
        <f t="shared" si="25"/>
        <v>0.04143446454</v>
      </c>
      <c r="K24" s="27">
        <f t="shared" si="26"/>
        <v>0.05</v>
      </c>
    </row>
    <row r="25">
      <c r="A25" s="93" t="s">
        <v>1955</v>
      </c>
      <c r="B25" s="14" t="s">
        <v>38</v>
      </c>
      <c r="C25" s="14">
        <v>1.0</v>
      </c>
      <c r="D25" s="27">
        <f t="shared" si="11"/>
        <v>1</v>
      </c>
      <c r="E25" s="14">
        <v>2.0</v>
      </c>
      <c r="F25" s="27">
        <f t="shared" ref="F25:G25" si="30">C25+F24</f>
        <v>18</v>
      </c>
      <c r="G25" s="27">
        <f t="shared" si="30"/>
        <v>16</v>
      </c>
      <c r="H25" s="84"/>
      <c r="I25" s="14">
        <v>5.0</v>
      </c>
      <c r="J25" s="27">
        <f t="shared" si="25"/>
        <v>0.01181297191</v>
      </c>
      <c r="K25" s="27">
        <f t="shared" si="26"/>
        <v>0</v>
      </c>
    </row>
    <row r="26">
      <c r="A26" s="93" t="s">
        <v>1956</v>
      </c>
      <c r="B26" s="14" t="s">
        <v>38</v>
      </c>
      <c r="C26" s="14">
        <v>1.0</v>
      </c>
      <c r="D26" s="27">
        <f t="shared" si="11"/>
        <v>1</v>
      </c>
      <c r="E26" s="14">
        <v>2.0</v>
      </c>
      <c r="F26" s="27">
        <f t="shared" ref="F26:G26" si="31">C26+F25</f>
        <v>19</v>
      </c>
      <c r="G26" s="27">
        <f t="shared" si="31"/>
        <v>17</v>
      </c>
      <c r="H26" s="84"/>
      <c r="I26" s="14">
        <v>6.0</v>
      </c>
      <c r="J26" s="27">
        <f t="shared" si="25"/>
        <v>0.002805604875</v>
      </c>
      <c r="K26" s="27">
        <f t="shared" si="26"/>
        <v>0</v>
      </c>
    </row>
    <row r="27">
      <c r="A27" s="93" t="s">
        <v>1955</v>
      </c>
      <c r="B27" s="14" t="s">
        <v>38</v>
      </c>
      <c r="C27" s="14">
        <v>1.0</v>
      </c>
      <c r="D27" s="27">
        <f t="shared" si="11"/>
        <v>1</v>
      </c>
      <c r="E27" s="14">
        <v>2.0</v>
      </c>
      <c r="F27" s="27">
        <f t="shared" ref="F27:G27" si="32">C27+F26</f>
        <v>20</v>
      </c>
      <c r="G27" s="27">
        <f t="shared" si="32"/>
        <v>18</v>
      </c>
      <c r="H27" s="84"/>
      <c r="I27" s="14">
        <v>7.0</v>
      </c>
      <c r="J27" s="27">
        <f t="shared" si="25"/>
        <v>0.0005709500882</v>
      </c>
      <c r="K27" s="27">
        <f t="shared" si="26"/>
        <v>0</v>
      </c>
    </row>
    <row r="28">
      <c r="A28" s="93" t="s">
        <v>1956</v>
      </c>
      <c r="B28" s="14" t="s">
        <v>23</v>
      </c>
      <c r="C28" s="14">
        <v>1.0</v>
      </c>
      <c r="D28" s="27">
        <f t="shared" si="11"/>
        <v>1</v>
      </c>
      <c r="E28" s="14">
        <v>1.0</v>
      </c>
      <c r="F28" s="27">
        <f t="shared" ref="F28:G28" si="33">C28+F27</f>
        <v>21</v>
      </c>
      <c r="G28" s="27">
        <f t="shared" si="33"/>
        <v>19</v>
      </c>
      <c r="H28" s="84"/>
      <c r="I28" s="14">
        <v>8.0</v>
      </c>
      <c r="J28" s="27">
        <f t="shared" si="25"/>
        <v>0.000101631626</v>
      </c>
      <c r="K28" s="27">
        <f t="shared" si="26"/>
        <v>0</v>
      </c>
    </row>
    <row r="29">
      <c r="A29" s="93" t="s">
        <v>1955</v>
      </c>
      <c r="B29" s="14" t="s">
        <v>23</v>
      </c>
      <c r="C29" s="14">
        <v>1.0</v>
      </c>
      <c r="D29" s="27">
        <f t="shared" si="11"/>
        <v>1</v>
      </c>
      <c r="E29" s="14">
        <v>1.0</v>
      </c>
      <c r="F29" s="27">
        <f t="shared" ref="F29:G29" si="34">C29+F28</f>
        <v>22</v>
      </c>
      <c r="G29" s="27">
        <f t="shared" si="34"/>
        <v>20</v>
      </c>
      <c r="H29" s="84"/>
      <c r="I29" s="14">
        <v>9.0</v>
      </c>
      <c r="J29" s="27">
        <f t="shared" si="25"/>
        <v>0.00001607526234</v>
      </c>
      <c r="K29" s="27">
        <f t="shared" si="26"/>
        <v>0</v>
      </c>
    </row>
    <row r="30">
      <c r="A30" s="93" t="s">
        <v>1956</v>
      </c>
      <c r="B30" s="14" t="s">
        <v>23</v>
      </c>
      <c r="C30" s="14">
        <v>1.0</v>
      </c>
      <c r="D30" s="27">
        <f t="shared" si="11"/>
        <v>1</v>
      </c>
      <c r="E30" s="14">
        <v>2.0</v>
      </c>
      <c r="F30" s="27">
        <f t="shared" ref="F30:G30" si="35">C30+F29</f>
        <v>23</v>
      </c>
      <c r="G30" s="27">
        <f t="shared" si="35"/>
        <v>21</v>
      </c>
      <c r="H30" s="84"/>
    </row>
    <row r="31">
      <c r="A31" s="93" t="s">
        <v>1955</v>
      </c>
      <c r="B31" s="14" t="s">
        <v>23</v>
      </c>
      <c r="C31" s="14">
        <v>1.0</v>
      </c>
      <c r="D31" s="85">
        <f t="shared" si="11"/>
        <v>0</v>
      </c>
      <c r="E31" s="86">
        <v>0.0</v>
      </c>
      <c r="F31" s="27">
        <f t="shared" ref="F31:G31" si="36">C31+F30</f>
        <v>24</v>
      </c>
      <c r="G31" s="27">
        <f t="shared" si="36"/>
        <v>21</v>
      </c>
      <c r="H31" s="84"/>
    </row>
    <row r="32">
      <c r="A32" s="95" t="s">
        <v>1956</v>
      </c>
      <c r="B32" s="89" t="s">
        <v>23</v>
      </c>
      <c r="C32" s="89">
        <v>1.0</v>
      </c>
      <c r="D32" s="8">
        <f t="shared" si="11"/>
        <v>1</v>
      </c>
      <c r="E32" s="89">
        <v>2.0</v>
      </c>
      <c r="F32" s="8">
        <f t="shared" ref="F32:G32" si="37">C32+F31</f>
        <v>25</v>
      </c>
      <c r="G32" s="8">
        <f t="shared" si="37"/>
        <v>22</v>
      </c>
      <c r="H32" s="97"/>
    </row>
    <row r="33">
      <c r="A33" s="98" t="s">
        <v>2002</v>
      </c>
      <c r="B33" s="80" t="s">
        <v>23</v>
      </c>
      <c r="C33" s="80">
        <v>1.0</v>
      </c>
      <c r="D33" s="27">
        <f t="shared" si="11"/>
        <v>1</v>
      </c>
      <c r="E33" s="80">
        <v>1.0</v>
      </c>
      <c r="F33" s="81">
        <f t="shared" ref="F33:G33" si="38">C33</f>
        <v>1</v>
      </c>
      <c r="G33" s="81">
        <f t="shared" si="38"/>
        <v>1</v>
      </c>
      <c r="H33" s="82"/>
    </row>
    <row r="34">
      <c r="A34" s="83" t="s">
        <v>2002</v>
      </c>
      <c r="B34" s="14" t="s">
        <v>23</v>
      </c>
      <c r="C34" s="14">
        <v>1.0</v>
      </c>
      <c r="D34" s="27">
        <f t="shared" si="11"/>
        <v>1</v>
      </c>
      <c r="E34" s="14">
        <v>1.0</v>
      </c>
      <c r="F34" s="27">
        <f t="shared" ref="F34:G34" si="39">C34+F33</f>
        <v>2</v>
      </c>
      <c r="G34" s="27">
        <f t="shared" si="39"/>
        <v>2</v>
      </c>
      <c r="H34" s="84"/>
    </row>
    <row r="35">
      <c r="A35" s="90" t="s">
        <v>2002</v>
      </c>
      <c r="B35" s="14" t="s">
        <v>23</v>
      </c>
      <c r="C35" s="14">
        <v>1.0</v>
      </c>
      <c r="D35" s="27">
        <f t="shared" si="11"/>
        <v>1</v>
      </c>
      <c r="E35" s="14">
        <v>1.0</v>
      </c>
      <c r="F35" s="27">
        <f t="shared" ref="F35:G35" si="40">C35+F34</f>
        <v>3</v>
      </c>
      <c r="G35" s="27">
        <f t="shared" si="40"/>
        <v>3</v>
      </c>
      <c r="H35" s="84"/>
    </row>
    <row r="36">
      <c r="A36" s="83" t="s">
        <v>2002</v>
      </c>
      <c r="B36" s="14" t="s">
        <v>23</v>
      </c>
      <c r="C36" s="14">
        <v>1.0</v>
      </c>
      <c r="D36" s="27">
        <f t="shared" si="11"/>
        <v>1</v>
      </c>
      <c r="E36" s="14">
        <v>1.0</v>
      </c>
      <c r="F36" s="27">
        <f t="shared" ref="F36:G36" si="41">C36+F35</f>
        <v>4</v>
      </c>
      <c r="G36" s="27">
        <f t="shared" si="41"/>
        <v>4</v>
      </c>
      <c r="H36" s="84"/>
    </row>
    <row r="37">
      <c r="A37" s="90" t="s">
        <v>2002</v>
      </c>
      <c r="B37" s="14" t="s">
        <v>23</v>
      </c>
      <c r="C37" s="14">
        <v>1.0</v>
      </c>
      <c r="D37" s="27">
        <f t="shared" si="11"/>
        <v>1</v>
      </c>
      <c r="E37" s="14">
        <v>3.0</v>
      </c>
      <c r="F37" s="27">
        <f t="shared" ref="F37:G37" si="42">C37+F36</f>
        <v>5</v>
      </c>
      <c r="G37" s="27">
        <f t="shared" si="42"/>
        <v>5</v>
      </c>
      <c r="H37" s="84"/>
    </row>
    <row r="38">
      <c r="A38" s="83" t="s">
        <v>2002</v>
      </c>
      <c r="B38" s="14" t="s">
        <v>38</v>
      </c>
      <c r="C38" s="14">
        <v>1.0</v>
      </c>
      <c r="D38" s="27">
        <f t="shared" si="11"/>
        <v>1</v>
      </c>
      <c r="E38" s="14">
        <v>2.0</v>
      </c>
      <c r="F38" s="27">
        <f t="shared" ref="F38:G38" si="43">C38+F37</f>
        <v>6</v>
      </c>
      <c r="G38" s="27">
        <f t="shared" si="43"/>
        <v>6</v>
      </c>
      <c r="H38" s="84"/>
    </row>
    <row r="39">
      <c r="A39" s="90" t="s">
        <v>2002</v>
      </c>
      <c r="B39" s="14" t="s">
        <v>38</v>
      </c>
      <c r="C39" s="14">
        <v>1.0</v>
      </c>
      <c r="D39" s="27">
        <f t="shared" si="11"/>
        <v>1</v>
      </c>
      <c r="E39" s="14">
        <v>1.0</v>
      </c>
      <c r="F39" s="27">
        <f t="shared" ref="F39:G39" si="44">C39+F38</f>
        <v>7</v>
      </c>
      <c r="G39" s="27">
        <f t="shared" si="44"/>
        <v>7</v>
      </c>
      <c r="H39" s="84"/>
    </row>
    <row r="40">
      <c r="A40" s="83" t="s">
        <v>2002</v>
      </c>
      <c r="B40" s="14" t="s">
        <v>38</v>
      </c>
      <c r="C40" s="14">
        <v>1.0</v>
      </c>
      <c r="D40" s="27">
        <f t="shared" si="11"/>
        <v>0</v>
      </c>
      <c r="E40" s="14">
        <v>0.0</v>
      </c>
      <c r="F40" s="27">
        <f t="shared" ref="F40:G40" si="45">C40+F39</f>
        <v>8</v>
      </c>
      <c r="G40" s="27">
        <f t="shared" si="45"/>
        <v>7</v>
      </c>
      <c r="H40" s="84"/>
    </row>
    <row r="41">
      <c r="A41" s="90" t="s">
        <v>2002</v>
      </c>
      <c r="B41" s="14" t="s">
        <v>38</v>
      </c>
      <c r="C41" s="14">
        <v>1.0</v>
      </c>
      <c r="D41" s="27">
        <f t="shared" si="11"/>
        <v>0</v>
      </c>
      <c r="E41" s="14">
        <v>0.0</v>
      </c>
      <c r="F41" s="27">
        <f t="shared" ref="F41:G41" si="46">C41+F40</f>
        <v>9</v>
      </c>
      <c r="G41" s="27">
        <f t="shared" si="46"/>
        <v>7</v>
      </c>
      <c r="H41" s="84"/>
    </row>
    <row r="42">
      <c r="A42" s="83" t="s">
        <v>2002</v>
      </c>
      <c r="B42" s="14" t="s">
        <v>38</v>
      </c>
      <c r="C42" s="14">
        <v>1.0</v>
      </c>
      <c r="D42" s="27">
        <f t="shared" si="11"/>
        <v>1</v>
      </c>
      <c r="E42" s="14">
        <v>1.0</v>
      </c>
      <c r="F42" s="27">
        <f t="shared" ref="F42:G42" si="47">C42+F41</f>
        <v>10</v>
      </c>
      <c r="G42" s="27">
        <f t="shared" si="47"/>
        <v>8</v>
      </c>
      <c r="H42" s="84"/>
    </row>
    <row r="43">
      <c r="A43" s="83" t="s">
        <v>2100</v>
      </c>
      <c r="B43" s="14" t="s">
        <v>23</v>
      </c>
      <c r="C43" s="14">
        <v>1.0</v>
      </c>
      <c r="D43" s="85">
        <f t="shared" si="11"/>
        <v>0</v>
      </c>
      <c r="E43" s="86">
        <v>0.0</v>
      </c>
      <c r="F43" s="27">
        <f t="shared" ref="F43:G43" si="48">C43+F42</f>
        <v>11</v>
      </c>
      <c r="G43" s="27">
        <f t="shared" si="48"/>
        <v>8</v>
      </c>
      <c r="H43" s="84"/>
    </row>
    <row r="44">
      <c r="A44" s="83" t="s">
        <v>2100</v>
      </c>
      <c r="B44" s="14" t="s">
        <v>23</v>
      </c>
      <c r="C44" s="14">
        <v>1.0</v>
      </c>
      <c r="D44" s="27">
        <f t="shared" si="11"/>
        <v>1</v>
      </c>
      <c r="E44" s="14">
        <v>2.0</v>
      </c>
      <c r="F44" s="27">
        <f t="shared" ref="F44:G44" si="49">C44+F43</f>
        <v>12</v>
      </c>
      <c r="G44" s="27">
        <f t="shared" si="49"/>
        <v>9</v>
      </c>
      <c r="H44" s="84"/>
    </row>
    <row r="45">
      <c r="A45" s="83" t="s">
        <v>2100</v>
      </c>
      <c r="B45" s="14" t="s">
        <v>23</v>
      </c>
      <c r="C45" s="14">
        <v>1.0</v>
      </c>
      <c r="D45" s="27">
        <f t="shared" si="11"/>
        <v>1</v>
      </c>
      <c r="E45" s="14">
        <v>2.0</v>
      </c>
      <c r="F45" s="27">
        <f t="shared" ref="F45:G45" si="50">C45+F44</f>
        <v>13</v>
      </c>
      <c r="G45" s="27">
        <f t="shared" si="50"/>
        <v>10</v>
      </c>
      <c r="H45" s="84"/>
    </row>
    <row r="46">
      <c r="A46" s="83" t="s">
        <v>2100</v>
      </c>
      <c r="B46" s="14" t="s">
        <v>23</v>
      </c>
      <c r="C46" s="14">
        <v>1.0</v>
      </c>
      <c r="D46" s="85">
        <f t="shared" si="11"/>
        <v>0</v>
      </c>
      <c r="E46" s="86">
        <v>0.0</v>
      </c>
      <c r="F46" s="27">
        <f t="shared" ref="F46:G46" si="51">C46+F45</f>
        <v>14</v>
      </c>
      <c r="G46" s="27">
        <f t="shared" si="51"/>
        <v>10</v>
      </c>
      <c r="H46" s="84"/>
    </row>
    <row r="47">
      <c r="A47" s="83" t="s">
        <v>2100</v>
      </c>
      <c r="B47" s="14" t="s">
        <v>23</v>
      </c>
      <c r="C47" s="14">
        <v>1.0</v>
      </c>
      <c r="D47" s="27">
        <f t="shared" si="11"/>
        <v>1</v>
      </c>
      <c r="E47" s="14">
        <v>1.0</v>
      </c>
      <c r="F47" s="27">
        <f t="shared" ref="F47:G47" si="52">C47+F46</f>
        <v>15</v>
      </c>
      <c r="G47" s="27">
        <f t="shared" si="52"/>
        <v>11</v>
      </c>
      <c r="H47" s="84"/>
    </row>
    <row r="48">
      <c r="A48" s="83" t="s">
        <v>2142</v>
      </c>
      <c r="B48" s="14" t="s">
        <v>23</v>
      </c>
      <c r="C48" s="14">
        <v>1.0</v>
      </c>
      <c r="D48" s="27">
        <f t="shared" si="11"/>
        <v>1</v>
      </c>
      <c r="E48" s="14">
        <v>1.0</v>
      </c>
      <c r="F48" s="27">
        <f t="shared" ref="F48:G48" si="53">C48+F47</f>
        <v>16</v>
      </c>
      <c r="G48" s="27">
        <f t="shared" si="53"/>
        <v>12</v>
      </c>
      <c r="H48" s="84"/>
    </row>
    <row r="49">
      <c r="A49" s="83" t="s">
        <v>2142</v>
      </c>
      <c r="B49" s="14" t="s">
        <v>23</v>
      </c>
      <c r="C49" s="14">
        <v>1.0</v>
      </c>
      <c r="D49" s="27">
        <f t="shared" si="11"/>
        <v>1</v>
      </c>
      <c r="E49" s="14">
        <v>1.0</v>
      </c>
      <c r="F49" s="27">
        <f t="shared" ref="F49:G49" si="54">C49+F48</f>
        <v>17</v>
      </c>
      <c r="G49" s="27">
        <f t="shared" si="54"/>
        <v>13</v>
      </c>
      <c r="H49" s="84"/>
    </row>
    <row r="50">
      <c r="A50" s="83" t="s">
        <v>2142</v>
      </c>
      <c r="B50" s="14" t="s">
        <v>23</v>
      </c>
      <c r="C50" s="14">
        <v>1.0</v>
      </c>
      <c r="D50" s="27">
        <f t="shared" si="11"/>
        <v>1</v>
      </c>
      <c r="E50" s="14">
        <v>4.0</v>
      </c>
      <c r="F50" s="27">
        <f t="shared" ref="F50:G50" si="55">C50+F49</f>
        <v>18</v>
      </c>
      <c r="G50" s="27">
        <f t="shared" si="55"/>
        <v>14</v>
      </c>
      <c r="H50" s="84"/>
    </row>
    <row r="51">
      <c r="A51" s="83" t="s">
        <v>2142</v>
      </c>
      <c r="B51" s="14" t="s">
        <v>23</v>
      </c>
      <c r="C51" s="14">
        <v>1.0</v>
      </c>
      <c r="D51" s="27">
        <f t="shared" si="11"/>
        <v>1</v>
      </c>
      <c r="E51" s="14">
        <v>1.0</v>
      </c>
      <c r="F51" s="27">
        <f t="shared" ref="F51:G51" si="56">C51+F50</f>
        <v>19</v>
      </c>
      <c r="G51" s="27">
        <f t="shared" si="56"/>
        <v>15</v>
      </c>
      <c r="H51" s="84"/>
    </row>
    <row r="52">
      <c r="A52" s="83" t="s">
        <v>2153</v>
      </c>
      <c r="B52" s="14" t="s">
        <v>23</v>
      </c>
      <c r="C52" s="14">
        <v>1.0</v>
      </c>
      <c r="D52" s="27">
        <f t="shared" si="11"/>
        <v>1</v>
      </c>
      <c r="E52" s="14">
        <v>1.0</v>
      </c>
      <c r="F52" s="27">
        <f t="shared" ref="F52:G52" si="57">C52+F51</f>
        <v>20</v>
      </c>
      <c r="G52" s="27">
        <f t="shared" si="57"/>
        <v>16</v>
      </c>
      <c r="H52" s="84"/>
    </row>
    <row r="53">
      <c r="A53" s="83" t="s">
        <v>2153</v>
      </c>
      <c r="B53" s="14" t="s">
        <v>23</v>
      </c>
      <c r="C53" s="14">
        <v>1.0</v>
      </c>
      <c r="D53" s="27">
        <f t="shared" si="11"/>
        <v>1</v>
      </c>
      <c r="E53" s="14">
        <v>4.0</v>
      </c>
      <c r="F53" s="27">
        <f t="shared" ref="F53:G53" si="58">C53+F52</f>
        <v>21</v>
      </c>
      <c r="G53" s="27">
        <f t="shared" si="58"/>
        <v>17</v>
      </c>
      <c r="H53" s="84"/>
    </row>
    <row r="54">
      <c r="A54" s="83" t="s">
        <v>2153</v>
      </c>
      <c r="B54" s="14" t="s">
        <v>23</v>
      </c>
      <c r="C54" s="86">
        <v>1.0</v>
      </c>
      <c r="D54" s="85">
        <f t="shared" si="11"/>
        <v>0</v>
      </c>
      <c r="E54" s="86">
        <v>0.0</v>
      </c>
      <c r="F54" s="27">
        <f t="shared" ref="F54:G54" si="59">C54+F53</f>
        <v>22</v>
      </c>
      <c r="G54" s="27">
        <f t="shared" si="59"/>
        <v>17</v>
      </c>
      <c r="H54" s="84"/>
      <c r="J54" s="27">
        <f>COUNTIF(J65:J195,"* attk: *")</f>
        <v>25</v>
      </c>
      <c r="M54" s="27">
        <f>COUNTIF(M65:M195,"* attk: *")</f>
        <v>25</v>
      </c>
      <c r="O54" s="27">
        <f>COUNTIF(O65:O195,"* attk: *")</f>
        <v>25</v>
      </c>
      <c r="Q54" s="27">
        <f>COUNTIF(Q65:Q195,"* attk: *")</f>
        <v>25</v>
      </c>
      <c r="S54" s="27">
        <f>COUNTIF(S65:S195,"* attk: *")</f>
        <v>25</v>
      </c>
    </row>
    <row r="55">
      <c r="A55" s="83" t="s">
        <v>2159</v>
      </c>
      <c r="B55" s="14" t="s">
        <v>23</v>
      </c>
      <c r="C55" s="86">
        <v>1.0</v>
      </c>
      <c r="D55" s="85">
        <f t="shared" si="11"/>
        <v>0</v>
      </c>
      <c r="E55" s="86">
        <v>0.0</v>
      </c>
      <c r="F55" s="27">
        <f t="shared" ref="F55:G55" si="60">C55+F54</f>
        <v>23</v>
      </c>
      <c r="G55" s="27">
        <f t="shared" si="60"/>
        <v>17</v>
      </c>
      <c r="H55" s="84"/>
      <c r="J55" s="14">
        <f>J54-J56</f>
        <v>16</v>
      </c>
      <c r="M55" s="14">
        <f>M54-M56</f>
        <v>19</v>
      </c>
      <c r="O55" s="14">
        <f>O54-O56</f>
        <v>18</v>
      </c>
      <c r="Q55" s="14">
        <f>Q54-Q56</f>
        <v>18</v>
      </c>
      <c r="S55" s="14">
        <f>S54-S56</f>
        <v>20</v>
      </c>
    </row>
    <row r="56">
      <c r="A56" s="83" t="s">
        <v>2162</v>
      </c>
      <c r="B56" s="14" t="s">
        <v>23</v>
      </c>
      <c r="C56" s="49">
        <v>1.0</v>
      </c>
      <c r="D56" s="50">
        <f t="shared" si="11"/>
        <v>1</v>
      </c>
      <c r="E56" s="49">
        <v>3.0</v>
      </c>
      <c r="F56" s="27">
        <f t="shared" ref="F56:G56" si="61">C56+F55</f>
        <v>24</v>
      </c>
      <c r="G56" s="27">
        <f t="shared" si="61"/>
        <v>18</v>
      </c>
      <c r="H56" s="84"/>
      <c r="J56" s="27">
        <f>COUNTIF(J66:J165,"* attk: 0")</f>
        <v>9</v>
      </c>
      <c r="M56" s="27">
        <f>COUNTIF(M66:M165,"* attk: 0")</f>
        <v>6</v>
      </c>
      <c r="O56" s="27">
        <f>COUNTIF(O66:O165,"* attk: 0")</f>
        <v>7</v>
      </c>
      <c r="Q56" s="27">
        <f>COUNTIF(Q66:Q165,"* attk: 0")</f>
        <v>7</v>
      </c>
      <c r="S56" s="27">
        <f>COUNTIF(S66:S165,"* attk: 0")</f>
        <v>5</v>
      </c>
    </row>
    <row r="57">
      <c r="A57" s="83" t="s">
        <v>2163</v>
      </c>
      <c r="B57" s="14" t="s">
        <v>23</v>
      </c>
      <c r="C57" s="49">
        <v>1.0</v>
      </c>
      <c r="D57" s="50">
        <f t="shared" si="11"/>
        <v>1</v>
      </c>
      <c r="E57" s="14">
        <v>1.0</v>
      </c>
      <c r="F57" s="27">
        <f t="shared" ref="F57:G57" si="62">C57+F56</f>
        <v>25</v>
      </c>
      <c r="G57" s="27">
        <f t="shared" si="62"/>
        <v>19</v>
      </c>
      <c r="H57" s="84"/>
      <c r="J57" s="79" t="s">
        <v>2106</v>
      </c>
      <c r="K57" s="80" t="s">
        <v>23</v>
      </c>
      <c r="M57" s="14" t="s">
        <v>2164</v>
      </c>
      <c r="N57" s="14" t="s">
        <v>23</v>
      </c>
      <c r="O57" s="14" t="s">
        <v>2165</v>
      </c>
      <c r="P57" s="14" t="s">
        <v>38</v>
      </c>
      <c r="Q57" s="14" t="s">
        <v>2166</v>
      </c>
      <c r="R57" s="14" t="s">
        <v>38</v>
      </c>
      <c r="S57" s="14" t="s">
        <v>2167</v>
      </c>
      <c r="T57" s="14" t="s">
        <v>38</v>
      </c>
    </row>
    <row r="58">
      <c r="A58" s="79" t="s">
        <v>2106</v>
      </c>
      <c r="B58" s="80" t="s">
        <v>23</v>
      </c>
      <c r="C58" s="80">
        <v>1.0</v>
      </c>
      <c r="D58" s="81">
        <f t="shared" si="11"/>
        <v>0</v>
      </c>
      <c r="E58" s="80">
        <v>0.0</v>
      </c>
      <c r="F58" s="81"/>
      <c r="G58" s="81"/>
      <c r="H58" s="82"/>
      <c r="J58" s="14" t="s">
        <v>25</v>
      </c>
      <c r="M58" s="14" t="s">
        <v>24</v>
      </c>
      <c r="O58" s="14" t="s">
        <v>24</v>
      </c>
      <c r="Q58" s="14" t="s">
        <v>24</v>
      </c>
      <c r="S58" s="14" t="s">
        <v>24</v>
      </c>
    </row>
    <row r="59">
      <c r="A59" s="83" t="s">
        <v>2106</v>
      </c>
      <c r="B59" s="14" t="s">
        <v>23</v>
      </c>
      <c r="C59" s="14">
        <v>1.0</v>
      </c>
      <c r="D59" s="27">
        <f t="shared" si="11"/>
        <v>1</v>
      </c>
      <c r="E59" s="14">
        <v>1.0</v>
      </c>
      <c r="H59" s="84"/>
      <c r="J59" s="14" t="s">
        <v>26</v>
      </c>
      <c r="M59" s="14" t="s">
        <v>25</v>
      </c>
      <c r="O59" s="14" t="s">
        <v>25</v>
      </c>
      <c r="Q59" s="14" t="s">
        <v>25</v>
      </c>
      <c r="S59" s="14" t="s">
        <v>25</v>
      </c>
    </row>
    <row r="60">
      <c r="A60" s="83" t="s">
        <v>2106</v>
      </c>
      <c r="B60" s="14" t="s">
        <v>23</v>
      </c>
      <c r="C60" s="14">
        <v>1.0</v>
      </c>
      <c r="D60" s="85">
        <f t="shared" si="11"/>
        <v>0</v>
      </c>
      <c r="E60" s="86">
        <v>0.0</v>
      </c>
      <c r="H60" s="84"/>
      <c r="J60" s="14" t="s">
        <v>27</v>
      </c>
      <c r="M60" s="14" t="s">
        <v>26</v>
      </c>
      <c r="O60" s="14" t="s">
        <v>46</v>
      </c>
      <c r="Q60" s="14" t="s">
        <v>46</v>
      </c>
      <c r="S60" s="14" t="s">
        <v>46</v>
      </c>
    </row>
    <row r="61">
      <c r="A61" s="83" t="s">
        <v>2106</v>
      </c>
      <c r="B61" s="14" t="s">
        <v>23</v>
      </c>
      <c r="C61" s="14">
        <v>1.0</v>
      </c>
      <c r="D61" s="27">
        <f t="shared" si="11"/>
        <v>1</v>
      </c>
      <c r="E61" s="14">
        <v>1.0</v>
      </c>
      <c r="H61" s="84"/>
      <c r="J61" s="14" t="s">
        <v>2168</v>
      </c>
      <c r="M61" s="14" t="s">
        <v>27</v>
      </c>
      <c r="O61" s="14" t="s">
        <v>27</v>
      </c>
      <c r="Q61" s="14" t="s">
        <v>27</v>
      </c>
      <c r="S61" s="14" t="s">
        <v>27</v>
      </c>
    </row>
    <row r="62">
      <c r="A62" s="83" t="s">
        <v>2106</v>
      </c>
      <c r="B62" s="14" t="s">
        <v>23</v>
      </c>
      <c r="C62" s="14">
        <v>1.0</v>
      </c>
      <c r="D62" s="27">
        <f t="shared" si="11"/>
        <v>1</v>
      </c>
      <c r="E62" s="14">
        <v>1.0</v>
      </c>
      <c r="H62" s="84"/>
      <c r="J62" s="14" t="s">
        <v>2169</v>
      </c>
      <c r="M62" s="14" t="s">
        <v>2168</v>
      </c>
      <c r="O62" s="14" t="s">
        <v>2168</v>
      </c>
      <c r="Q62" s="14" t="s">
        <v>2168</v>
      </c>
      <c r="S62" s="14" t="s">
        <v>2168</v>
      </c>
    </row>
    <row r="63">
      <c r="A63" s="83" t="s">
        <v>2106</v>
      </c>
      <c r="B63" s="14" t="s">
        <v>23</v>
      </c>
      <c r="C63" s="14">
        <v>1.0</v>
      </c>
      <c r="D63" s="85">
        <f t="shared" si="11"/>
        <v>0</v>
      </c>
      <c r="E63" s="86">
        <v>0.0</v>
      </c>
      <c r="H63" s="84"/>
      <c r="J63" s="14" t="s">
        <v>30</v>
      </c>
      <c r="M63" s="14" t="s">
        <v>2170</v>
      </c>
      <c r="O63" s="14" t="s">
        <v>2171</v>
      </c>
      <c r="Q63" s="14" t="s">
        <v>2172</v>
      </c>
      <c r="S63" s="14" t="s">
        <v>2173</v>
      </c>
    </row>
    <row r="64">
      <c r="A64" s="83" t="s">
        <v>2106</v>
      </c>
      <c r="B64" s="14" t="s">
        <v>23</v>
      </c>
      <c r="C64" s="14">
        <v>1.0</v>
      </c>
      <c r="D64" s="27">
        <f t="shared" si="11"/>
        <v>1</v>
      </c>
      <c r="E64" s="14">
        <v>3.0</v>
      </c>
      <c r="H64" s="84"/>
      <c r="J64" s="14" t="s">
        <v>31</v>
      </c>
      <c r="M64" s="14" t="s">
        <v>30</v>
      </c>
      <c r="O64" s="14" t="s">
        <v>30</v>
      </c>
      <c r="Q64" s="14" t="s">
        <v>30</v>
      </c>
      <c r="S64" s="14" t="s">
        <v>30</v>
      </c>
    </row>
    <row r="65">
      <c r="A65" s="83" t="s">
        <v>2106</v>
      </c>
      <c r="B65" s="14" t="s">
        <v>23</v>
      </c>
      <c r="C65" s="14">
        <v>1.0</v>
      </c>
      <c r="D65" s="85">
        <f t="shared" si="11"/>
        <v>0</v>
      </c>
      <c r="E65" s="86">
        <v>0.0</v>
      </c>
      <c r="H65" s="84"/>
      <c r="J65" s="14" t="s">
        <v>2174</v>
      </c>
      <c r="M65" s="14" t="s">
        <v>31</v>
      </c>
      <c r="O65" s="14" t="s">
        <v>31</v>
      </c>
      <c r="Q65" s="14" t="s">
        <v>31</v>
      </c>
      <c r="S65" s="14" t="s">
        <v>31</v>
      </c>
    </row>
    <row r="66">
      <c r="A66" s="83" t="s">
        <v>2106</v>
      </c>
      <c r="B66" s="14" t="s">
        <v>23</v>
      </c>
      <c r="C66" s="14">
        <v>1.0</v>
      </c>
      <c r="D66" s="27">
        <f t="shared" si="11"/>
        <v>1</v>
      </c>
      <c r="E66" s="14">
        <v>4.0</v>
      </c>
      <c r="H66" s="84"/>
      <c r="J66" s="14" t="s">
        <v>33</v>
      </c>
      <c r="M66" s="14" t="s">
        <v>2175</v>
      </c>
      <c r="O66" s="14" t="s">
        <v>2176</v>
      </c>
      <c r="Q66" s="14" t="s">
        <v>2177</v>
      </c>
      <c r="S66" s="14" t="s">
        <v>2178</v>
      </c>
    </row>
    <row r="67">
      <c r="A67" s="83" t="s">
        <v>2106</v>
      </c>
      <c r="B67" s="14" t="s">
        <v>23</v>
      </c>
      <c r="C67" s="14">
        <v>1.0</v>
      </c>
      <c r="D67" s="85">
        <f t="shared" si="11"/>
        <v>0</v>
      </c>
      <c r="E67" s="86">
        <v>0.0</v>
      </c>
      <c r="H67" s="84"/>
      <c r="J67" s="14" t="s">
        <v>2179</v>
      </c>
      <c r="M67" s="14" t="s">
        <v>1118</v>
      </c>
      <c r="O67" s="14" t="s">
        <v>417</v>
      </c>
      <c r="Q67" s="14" t="s">
        <v>417</v>
      </c>
      <c r="S67" s="14" t="s">
        <v>1118</v>
      </c>
    </row>
    <row r="68">
      <c r="A68" s="83" t="s">
        <v>2106</v>
      </c>
      <c r="B68" s="14" t="s">
        <v>23</v>
      </c>
      <c r="C68" s="14">
        <v>1.0</v>
      </c>
      <c r="D68" s="27">
        <f t="shared" si="11"/>
        <v>1</v>
      </c>
      <c r="E68" s="14">
        <v>1.0</v>
      </c>
      <c r="H68" s="84"/>
      <c r="J68" s="14" t="s">
        <v>430</v>
      </c>
      <c r="M68" s="14" t="s">
        <v>2180</v>
      </c>
      <c r="O68" s="14" t="s">
        <v>2181</v>
      </c>
      <c r="Q68" s="14" t="s">
        <v>2182</v>
      </c>
      <c r="S68" s="14" t="s">
        <v>2183</v>
      </c>
    </row>
    <row r="69">
      <c r="A69" s="83" t="s">
        <v>2106</v>
      </c>
      <c r="B69" s="14" t="s">
        <v>23</v>
      </c>
      <c r="C69" s="14">
        <v>1.0</v>
      </c>
      <c r="D69" s="27">
        <f t="shared" si="11"/>
        <v>1</v>
      </c>
      <c r="E69" s="14">
        <v>1.0</v>
      </c>
      <c r="H69" s="84"/>
      <c r="J69" s="14" t="s">
        <v>2184</v>
      </c>
      <c r="M69" s="14" t="s">
        <v>430</v>
      </c>
      <c r="O69" s="14" t="s">
        <v>1130</v>
      </c>
      <c r="Q69" s="14" t="s">
        <v>2185</v>
      </c>
      <c r="S69" s="14" t="s">
        <v>2185</v>
      </c>
    </row>
    <row r="70">
      <c r="A70" s="83" t="s">
        <v>2106</v>
      </c>
      <c r="B70" s="14" t="s">
        <v>23</v>
      </c>
      <c r="C70" s="14">
        <v>1.0</v>
      </c>
      <c r="D70" s="27">
        <f t="shared" si="11"/>
        <v>1</v>
      </c>
      <c r="E70" s="14">
        <v>3.0</v>
      </c>
      <c r="H70" s="84"/>
      <c r="J70" s="14" t="s">
        <v>40</v>
      </c>
      <c r="M70" s="14" t="s">
        <v>2186</v>
      </c>
      <c r="O70" s="14" t="s">
        <v>2187</v>
      </c>
      <c r="Q70" s="14" t="s">
        <v>2188</v>
      </c>
      <c r="S70" s="14" t="s">
        <v>2189</v>
      </c>
    </row>
    <row r="71">
      <c r="A71" s="83" t="s">
        <v>2106</v>
      </c>
      <c r="B71" s="14" t="s">
        <v>23</v>
      </c>
      <c r="C71" s="14">
        <v>1.0</v>
      </c>
      <c r="D71" s="27">
        <f t="shared" si="11"/>
        <v>1</v>
      </c>
      <c r="E71" s="14">
        <v>2.0</v>
      </c>
      <c r="H71" s="84"/>
      <c r="J71" s="14" t="s">
        <v>2190</v>
      </c>
      <c r="M71" s="14" t="s">
        <v>1979</v>
      </c>
      <c r="O71" s="14" t="s">
        <v>451</v>
      </c>
      <c r="Q71" s="14" t="s">
        <v>451</v>
      </c>
      <c r="S71" s="14" t="s">
        <v>451</v>
      </c>
    </row>
    <row r="72">
      <c r="A72" s="83" t="s">
        <v>2106</v>
      </c>
      <c r="B72" s="14" t="s">
        <v>23</v>
      </c>
      <c r="C72" s="14">
        <v>1.0</v>
      </c>
      <c r="D72" s="27">
        <f t="shared" si="11"/>
        <v>1</v>
      </c>
      <c r="E72" s="14">
        <v>1.0</v>
      </c>
      <c r="H72" s="84"/>
      <c r="J72" s="14" t="s">
        <v>700</v>
      </c>
      <c r="M72" s="14" t="s">
        <v>2191</v>
      </c>
      <c r="O72" s="14" t="s">
        <v>2192</v>
      </c>
      <c r="Q72" s="14" t="s">
        <v>2193</v>
      </c>
      <c r="S72" s="14" t="s">
        <v>2194</v>
      </c>
    </row>
    <row r="73">
      <c r="A73" s="83" t="s">
        <v>2106</v>
      </c>
      <c r="B73" s="14" t="s">
        <v>23</v>
      </c>
      <c r="C73" s="14">
        <v>1.0</v>
      </c>
      <c r="D73" s="85">
        <f t="shared" si="11"/>
        <v>0</v>
      </c>
      <c r="E73" s="86">
        <v>0.0</v>
      </c>
      <c r="H73" s="84"/>
      <c r="J73" s="14" t="s">
        <v>2195</v>
      </c>
      <c r="M73" s="14" t="s">
        <v>700</v>
      </c>
      <c r="O73" s="14" t="s">
        <v>1048</v>
      </c>
      <c r="Q73" s="14" t="s">
        <v>1049</v>
      </c>
      <c r="S73" s="14" t="s">
        <v>700</v>
      </c>
    </row>
    <row r="74">
      <c r="A74" s="83" t="s">
        <v>2106</v>
      </c>
      <c r="B74" s="14" t="s">
        <v>23</v>
      </c>
      <c r="C74" s="14">
        <v>1.0</v>
      </c>
      <c r="D74" s="85">
        <f t="shared" si="11"/>
        <v>0</v>
      </c>
      <c r="E74" s="86">
        <v>0.0</v>
      </c>
      <c r="H74" s="84"/>
      <c r="J74" s="14" t="s">
        <v>44</v>
      </c>
      <c r="M74" s="14" t="s">
        <v>2196</v>
      </c>
      <c r="O74" s="14" t="s">
        <v>2197</v>
      </c>
      <c r="Q74" s="14" t="s">
        <v>2198</v>
      </c>
      <c r="S74" s="14" t="s">
        <v>2199</v>
      </c>
    </row>
    <row r="75">
      <c r="A75" s="83" t="s">
        <v>2106</v>
      </c>
      <c r="B75" s="14" t="s">
        <v>23</v>
      </c>
      <c r="C75" s="14">
        <v>1.0</v>
      </c>
      <c r="D75" s="27">
        <f t="shared" si="11"/>
        <v>1</v>
      </c>
      <c r="E75" s="14">
        <v>2.0</v>
      </c>
      <c r="H75" s="84"/>
      <c r="J75" s="14" t="s">
        <v>2200</v>
      </c>
      <c r="M75" s="14" t="s">
        <v>44</v>
      </c>
      <c r="O75" s="14" t="s">
        <v>101</v>
      </c>
      <c r="Q75" s="14" t="s">
        <v>2201</v>
      </c>
      <c r="S75" s="14" t="s">
        <v>1057</v>
      </c>
    </row>
    <row r="76">
      <c r="A76" s="83" t="s">
        <v>2106</v>
      </c>
      <c r="B76" s="14" t="s">
        <v>23</v>
      </c>
      <c r="C76" s="14">
        <v>1.0</v>
      </c>
      <c r="D76" s="85">
        <f t="shared" si="11"/>
        <v>0</v>
      </c>
      <c r="E76" s="86">
        <v>0.0</v>
      </c>
      <c r="H76" s="84"/>
      <c r="J76" s="14" t="s">
        <v>47</v>
      </c>
      <c r="M76" s="14" t="s">
        <v>2202</v>
      </c>
      <c r="O76" s="14" t="s">
        <v>2203</v>
      </c>
      <c r="Q76" s="14" t="s">
        <v>2204</v>
      </c>
      <c r="S76" s="14" t="s">
        <v>2205</v>
      </c>
    </row>
    <row r="77">
      <c r="A77" s="83" t="s">
        <v>2106</v>
      </c>
      <c r="B77" s="14" t="s">
        <v>23</v>
      </c>
      <c r="C77" s="14">
        <v>1.0</v>
      </c>
      <c r="D77" s="27">
        <f t="shared" si="11"/>
        <v>1</v>
      </c>
      <c r="E77" s="14">
        <v>2.0</v>
      </c>
      <c r="H77" s="84"/>
      <c r="J77" s="14" t="s">
        <v>2206</v>
      </c>
      <c r="M77" s="14" t="s">
        <v>47</v>
      </c>
      <c r="O77" s="14" t="s">
        <v>47</v>
      </c>
      <c r="Q77" s="14" t="s">
        <v>492</v>
      </c>
      <c r="S77" s="14" t="s">
        <v>1172</v>
      </c>
    </row>
    <row r="78">
      <c r="A78" s="83" t="s">
        <v>2106</v>
      </c>
      <c r="B78" s="14" t="s">
        <v>23</v>
      </c>
      <c r="C78" s="14">
        <v>1.0</v>
      </c>
      <c r="D78" s="27">
        <f t="shared" si="11"/>
        <v>1</v>
      </c>
      <c r="E78" s="14">
        <v>1.0</v>
      </c>
      <c r="H78" s="84"/>
      <c r="J78" s="14" t="s">
        <v>1189</v>
      </c>
      <c r="M78" s="14" t="s">
        <v>2207</v>
      </c>
      <c r="O78" s="14" t="s">
        <v>2208</v>
      </c>
      <c r="Q78" s="14" t="s">
        <v>2209</v>
      </c>
      <c r="S78" s="14" t="s">
        <v>2210</v>
      </c>
    </row>
    <row r="79">
      <c r="A79" s="83" t="s">
        <v>2106</v>
      </c>
      <c r="B79" s="14" t="s">
        <v>23</v>
      </c>
      <c r="C79" s="14">
        <v>1.0</v>
      </c>
      <c r="D79" s="27">
        <f t="shared" si="11"/>
        <v>1</v>
      </c>
      <c r="E79" s="14">
        <v>3.0</v>
      </c>
      <c r="H79" s="84"/>
      <c r="J79" s="14" t="s">
        <v>2211</v>
      </c>
      <c r="M79" s="14" t="s">
        <v>1184</v>
      </c>
      <c r="O79" s="14" t="s">
        <v>1184</v>
      </c>
      <c r="Q79" s="14" t="s">
        <v>1189</v>
      </c>
      <c r="S79" s="14" t="s">
        <v>502</v>
      </c>
    </row>
    <row r="80">
      <c r="A80" s="83" t="s">
        <v>2106</v>
      </c>
      <c r="B80" s="14" t="s">
        <v>23</v>
      </c>
      <c r="C80" s="14">
        <v>1.0</v>
      </c>
      <c r="D80" s="27">
        <f t="shared" si="11"/>
        <v>1</v>
      </c>
      <c r="E80" s="14">
        <v>2.0</v>
      </c>
      <c r="H80" s="84"/>
      <c r="J80" s="14" t="s">
        <v>51</v>
      </c>
      <c r="M80" s="14" t="s">
        <v>2212</v>
      </c>
      <c r="O80" s="14" t="s">
        <v>2213</v>
      </c>
      <c r="Q80" s="14" t="s">
        <v>2214</v>
      </c>
      <c r="S80" s="14" t="s">
        <v>2215</v>
      </c>
    </row>
    <row r="81">
      <c r="A81" s="83" t="s">
        <v>2106</v>
      </c>
      <c r="B81" s="14" t="s">
        <v>23</v>
      </c>
      <c r="C81" s="14">
        <v>1.0</v>
      </c>
      <c r="D81" s="27">
        <f t="shared" si="11"/>
        <v>1</v>
      </c>
      <c r="E81" s="14">
        <v>2.0</v>
      </c>
      <c r="H81" s="84"/>
      <c r="J81" s="14" t="s">
        <v>2216</v>
      </c>
      <c r="M81" s="14" t="s">
        <v>1198</v>
      </c>
      <c r="O81" s="14" t="s">
        <v>736</v>
      </c>
      <c r="Q81" s="14" t="s">
        <v>51</v>
      </c>
      <c r="S81" s="14" t="s">
        <v>736</v>
      </c>
    </row>
    <row r="82">
      <c r="A82" s="83" t="s">
        <v>2106</v>
      </c>
      <c r="B82" s="14" t="s">
        <v>23</v>
      </c>
      <c r="C82" s="14">
        <v>1.0</v>
      </c>
      <c r="D82" s="100">
        <f t="shared" si="11"/>
        <v>0</v>
      </c>
      <c r="E82" s="102">
        <v>0.0</v>
      </c>
      <c r="F82" s="8"/>
      <c r="G82" s="8"/>
      <c r="H82" s="97"/>
      <c r="J82" s="14" t="s">
        <v>2070</v>
      </c>
      <c r="M82" s="14" t="s">
        <v>2217</v>
      </c>
      <c r="O82" s="14" t="s">
        <v>2218</v>
      </c>
      <c r="Q82" s="14" t="s">
        <v>2219</v>
      </c>
      <c r="S82" s="14" t="s">
        <v>2220</v>
      </c>
    </row>
    <row r="83">
      <c r="A83" s="79" t="s">
        <v>2164</v>
      </c>
      <c r="B83" s="80" t="s">
        <v>23</v>
      </c>
      <c r="C83" s="80">
        <v>1.0</v>
      </c>
      <c r="D83" s="81">
        <f t="shared" si="11"/>
        <v>1</v>
      </c>
      <c r="E83" s="80">
        <v>3.0</v>
      </c>
      <c r="F83" s="81"/>
      <c r="G83" s="81"/>
      <c r="H83" s="82"/>
      <c r="J83" s="14" t="s">
        <v>2221</v>
      </c>
      <c r="M83" s="14" t="s">
        <v>745</v>
      </c>
      <c r="O83" s="14" t="s">
        <v>2035</v>
      </c>
      <c r="Q83" s="14" t="s">
        <v>126</v>
      </c>
      <c r="S83" s="14" t="s">
        <v>126</v>
      </c>
    </row>
    <row r="84">
      <c r="A84" s="83" t="s">
        <v>2164</v>
      </c>
      <c r="B84" s="14" t="s">
        <v>23</v>
      </c>
      <c r="C84" s="14">
        <v>1.0</v>
      </c>
      <c r="D84" s="27">
        <f t="shared" si="11"/>
        <v>1</v>
      </c>
      <c r="E84" s="14">
        <v>1.0</v>
      </c>
      <c r="H84" s="84"/>
      <c r="J84" s="14" t="s">
        <v>56</v>
      </c>
      <c r="M84" s="14" t="s">
        <v>1004</v>
      </c>
      <c r="O84" s="14" t="s">
        <v>2222</v>
      </c>
      <c r="Q84" s="14" t="s">
        <v>2223</v>
      </c>
      <c r="S84" s="14" t="s">
        <v>2224</v>
      </c>
    </row>
    <row r="85">
      <c r="A85" s="83" t="s">
        <v>2164</v>
      </c>
      <c r="B85" s="14" t="s">
        <v>23</v>
      </c>
      <c r="C85" s="14">
        <v>1.0</v>
      </c>
      <c r="D85" s="27">
        <f t="shared" si="11"/>
        <v>1</v>
      </c>
      <c r="E85" s="14">
        <v>4.0</v>
      </c>
      <c r="H85" s="84"/>
      <c r="J85" s="14" t="s">
        <v>2225</v>
      </c>
      <c r="M85" s="14" t="s">
        <v>754</v>
      </c>
      <c r="O85" s="14" t="s">
        <v>754</v>
      </c>
      <c r="Q85" s="14" t="s">
        <v>1104</v>
      </c>
      <c r="S85" s="14" t="s">
        <v>1103</v>
      </c>
    </row>
    <row r="86">
      <c r="A86" s="83" t="s">
        <v>2164</v>
      </c>
      <c r="B86" s="14" t="s">
        <v>23</v>
      </c>
      <c r="C86" s="14">
        <v>1.0</v>
      </c>
      <c r="D86" s="27">
        <f t="shared" si="11"/>
        <v>1</v>
      </c>
      <c r="E86" s="14">
        <v>1.0</v>
      </c>
      <c r="H86" s="84"/>
      <c r="J86" s="14" t="s">
        <v>531</v>
      </c>
      <c r="M86" s="14" t="s">
        <v>2226</v>
      </c>
      <c r="O86" s="14" t="s">
        <v>2227</v>
      </c>
      <c r="Q86" s="14" t="s">
        <v>2228</v>
      </c>
      <c r="S86" s="14" t="s">
        <v>2229</v>
      </c>
    </row>
    <row r="87">
      <c r="A87" s="83" t="s">
        <v>2164</v>
      </c>
      <c r="B87" s="14" t="s">
        <v>23</v>
      </c>
      <c r="C87" s="14">
        <v>1.0</v>
      </c>
      <c r="D87" s="27">
        <f t="shared" si="11"/>
        <v>1</v>
      </c>
      <c r="E87" s="14">
        <v>1.0</v>
      </c>
      <c r="H87" s="84"/>
      <c r="J87" s="14" t="s">
        <v>2230</v>
      </c>
      <c r="M87" s="14" t="s">
        <v>60</v>
      </c>
      <c r="O87" s="14" t="s">
        <v>764</v>
      </c>
      <c r="Q87" s="14" t="s">
        <v>60</v>
      </c>
      <c r="S87" s="14" t="s">
        <v>60</v>
      </c>
    </row>
    <row r="88">
      <c r="A88" s="83" t="s">
        <v>2164</v>
      </c>
      <c r="B88" s="14" t="s">
        <v>23</v>
      </c>
      <c r="C88" s="14">
        <v>1.0</v>
      </c>
      <c r="D88" s="85">
        <f t="shared" si="11"/>
        <v>0</v>
      </c>
      <c r="E88" s="86">
        <v>0.0</v>
      </c>
      <c r="H88" s="84"/>
      <c r="J88" s="14" t="s">
        <v>539</v>
      </c>
      <c r="M88" s="14" t="s">
        <v>2231</v>
      </c>
      <c r="O88" s="14" t="s">
        <v>2232</v>
      </c>
      <c r="Q88" s="14" t="s">
        <v>2233</v>
      </c>
      <c r="S88" s="14" t="s">
        <v>2234</v>
      </c>
    </row>
    <row r="89">
      <c r="A89" s="83" t="s">
        <v>2164</v>
      </c>
      <c r="B89" s="14" t="s">
        <v>23</v>
      </c>
      <c r="C89" s="14">
        <v>1.0</v>
      </c>
      <c r="D89" s="27">
        <f t="shared" si="11"/>
        <v>1</v>
      </c>
      <c r="E89" s="14">
        <v>2.0</v>
      </c>
      <c r="H89" s="84"/>
      <c r="J89" s="14" t="s">
        <v>2235</v>
      </c>
      <c r="M89" s="14" t="s">
        <v>539</v>
      </c>
      <c r="O89" s="14" t="s">
        <v>539</v>
      </c>
      <c r="Q89" s="14" t="s">
        <v>62</v>
      </c>
      <c r="S89" s="14" t="s">
        <v>539</v>
      </c>
    </row>
    <row r="90">
      <c r="A90" s="83" t="s">
        <v>2164</v>
      </c>
      <c r="B90" s="14" t="s">
        <v>23</v>
      </c>
      <c r="C90" s="14">
        <v>1.0</v>
      </c>
      <c r="D90" s="27">
        <f t="shared" si="11"/>
        <v>1</v>
      </c>
      <c r="E90" s="14">
        <v>3.0</v>
      </c>
      <c r="H90" s="84"/>
      <c r="J90" s="14" t="s">
        <v>1146</v>
      </c>
      <c r="M90" s="14" t="s">
        <v>2236</v>
      </c>
      <c r="O90" s="14" t="s">
        <v>2237</v>
      </c>
      <c r="Q90" s="14" t="s">
        <v>2238</v>
      </c>
      <c r="S90" s="14" t="s">
        <v>2239</v>
      </c>
    </row>
    <row r="91">
      <c r="A91" s="83" t="s">
        <v>2164</v>
      </c>
      <c r="B91" s="14" t="s">
        <v>23</v>
      </c>
      <c r="C91" s="14">
        <v>1.0</v>
      </c>
      <c r="D91" s="27">
        <f t="shared" si="11"/>
        <v>1</v>
      </c>
      <c r="E91" s="14">
        <v>2.0</v>
      </c>
      <c r="H91" s="84"/>
      <c r="J91" s="14" t="s">
        <v>2241</v>
      </c>
      <c r="M91" s="14" t="s">
        <v>64</v>
      </c>
      <c r="O91" s="14" t="s">
        <v>548</v>
      </c>
      <c r="Q91" s="14" t="s">
        <v>548</v>
      </c>
      <c r="S91" s="14" t="s">
        <v>64</v>
      </c>
    </row>
    <row r="92">
      <c r="A92" s="83" t="s">
        <v>2164</v>
      </c>
      <c r="B92" s="14" t="s">
        <v>23</v>
      </c>
      <c r="C92" s="14">
        <v>1.0</v>
      </c>
      <c r="D92" s="27">
        <f t="shared" si="11"/>
        <v>1</v>
      </c>
      <c r="E92" s="14">
        <v>1.0</v>
      </c>
      <c r="H92" s="84"/>
      <c r="J92" s="14" t="s">
        <v>557</v>
      </c>
      <c r="M92" s="14" t="s">
        <v>2242</v>
      </c>
      <c r="O92" s="14" t="s">
        <v>2243</v>
      </c>
      <c r="Q92" s="14" t="s">
        <v>2244</v>
      </c>
      <c r="S92" s="14" t="s">
        <v>2245</v>
      </c>
    </row>
    <row r="93">
      <c r="A93" s="83" t="s">
        <v>2164</v>
      </c>
      <c r="B93" s="14" t="s">
        <v>23</v>
      </c>
      <c r="C93" s="14">
        <v>1.0</v>
      </c>
      <c r="D93" s="85">
        <f t="shared" si="11"/>
        <v>0</v>
      </c>
      <c r="E93" s="86">
        <v>0.0</v>
      </c>
      <c r="H93" s="84"/>
      <c r="J93" s="14" t="s">
        <v>2246</v>
      </c>
      <c r="M93" s="14" t="s">
        <v>66</v>
      </c>
      <c r="O93" s="14" t="s">
        <v>66</v>
      </c>
      <c r="Q93" s="14" t="s">
        <v>66</v>
      </c>
      <c r="S93" s="14" t="s">
        <v>66</v>
      </c>
    </row>
    <row r="94">
      <c r="A94" s="83" t="s">
        <v>2164</v>
      </c>
      <c r="B94" s="14" t="s">
        <v>23</v>
      </c>
      <c r="C94" s="14">
        <v>1.0</v>
      </c>
      <c r="D94" s="27">
        <f t="shared" si="11"/>
        <v>1</v>
      </c>
      <c r="E94" s="14">
        <v>1.0</v>
      </c>
      <c r="H94" s="84"/>
      <c r="J94" s="14" t="s">
        <v>565</v>
      </c>
      <c r="M94" s="14" t="s">
        <v>2247</v>
      </c>
      <c r="O94" s="14" t="s">
        <v>2248</v>
      </c>
      <c r="Q94" s="14" t="s">
        <v>2249</v>
      </c>
      <c r="S94" s="14" t="s">
        <v>2250</v>
      </c>
    </row>
    <row r="95">
      <c r="A95" s="83" t="s">
        <v>2164</v>
      </c>
      <c r="B95" s="14" t="s">
        <v>23</v>
      </c>
      <c r="C95" s="14">
        <v>1.0</v>
      </c>
      <c r="D95" s="85">
        <f t="shared" si="11"/>
        <v>0</v>
      </c>
      <c r="E95" s="86">
        <v>0.0</v>
      </c>
      <c r="H95" s="84"/>
      <c r="J95" s="14" t="s">
        <v>2251</v>
      </c>
      <c r="M95" s="14" t="s">
        <v>2067</v>
      </c>
      <c r="O95" s="14" t="s">
        <v>69</v>
      </c>
      <c r="Q95" s="14" t="s">
        <v>1171</v>
      </c>
      <c r="S95" s="14" t="s">
        <v>565</v>
      </c>
    </row>
    <row r="96">
      <c r="A96" s="83" t="s">
        <v>2164</v>
      </c>
      <c r="B96" s="14" t="s">
        <v>23</v>
      </c>
      <c r="C96" s="14">
        <v>1.0</v>
      </c>
      <c r="D96" s="85">
        <f t="shared" si="11"/>
        <v>0</v>
      </c>
      <c r="E96" s="86">
        <v>0.0</v>
      </c>
      <c r="H96" s="84"/>
      <c r="J96" s="14" t="s">
        <v>174</v>
      </c>
      <c r="M96" s="14" t="s">
        <v>2252</v>
      </c>
      <c r="O96" s="14" t="s">
        <v>2253</v>
      </c>
      <c r="Q96" s="14" t="s">
        <v>2254</v>
      </c>
      <c r="S96" s="14" t="s">
        <v>2255</v>
      </c>
    </row>
    <row r="97">
      <c r="A97" s="83" t="s">
        <v>2164</v>
      </c>
      <c r="B97" s="14" t="s">
        <v>23</v>
      </c>
      <c r="C97" s="14">
        <v>1.0</v>
      </c>
      <c r="D97" s="27">
        <f t="shared" si="11"/>
        <v>1</v>
      </c>
      <c r="E97" s="14">
        <v>3.0</v>
      </c>
      <c r="H97" s="84"/>
      <c r="J97" s="14" t="s">
        <v>2256</v>
      </c>
      <c r="M97" s="14" t="s">
        <v>174</v>
      </c>
      <c r="O97" s="14" t="s">
        <v>1190</v>
      </c>
      <c r="Q97" s="14" t="s">
        <v>1188</v>
      </c>
      <c r="S97" s="14" t="s">
        <v>2257</v>
      </c>
    </row>
    <row r="98">
      <c r="A98" s="83" t="s">
        <v>2164</v>
      </c>
      <c r="B98" s="14" t="s">
        <v>23</v>
      </c>
      <c r="C98" s="14">
        <v>1.0</v>
      </c>
      <c r="D98" s="85">
        <f t="shared" si="11"/>
        <v>0</v>
      </c>
      <c r="E98" s="86">
        <v>0.0</v>
      </c>
      <c r="H98" s="84"/>
      <c r="J98" s="14" t="s">
        <v>74</v>
      </c>
      <c r="M98" s="14" t="s">
        <v>2258</v>
      </c>
      <c r="O98" s="14" t="s">
        <v>2259</v>
      </c>
      <c r="Q98" s="14" t="s">
        <v>2260</v>
      </c>
      <c r="S98" s="14" t="s">
        <v>2261</v>
      </c>
    </row>
    <row r="99">
      <c r="A99" s="83" t="s">
        <v>2164</v>
      </c>
      <c r="B99" s="14" t="s">
        <v>23</v>
      </c>
      <c r="C99" s="14">
        <v>1.0</v>
      </c>
      <c r="D99" s="27">
        <f t="shared" si="11"/>
        <v>1</v>
      </c>
      <c r="E99" s="14">
        <v>2.0</v>
      </c>
      <c r="H99" s="84"/>
      <c r="J99" s="14" t="s">
        <v>2262</v>
      </c>
      <c r="M99" s="14" t="s">
        <v>583</v>
      </c>
      <c r="O99" s="14" t="s">
        <v>74</v>
      </c>
      <c r="Q99" s="14" t="s">
        <v>2263</v>
      </c>
      <c r="S99" s="14" t="s">
        <v>579</v>
      </c>
    </row>
    <row r="100">
      <c r="A100" s="83" t="s">
        <v>2164</v>
      </c>
      <c r="B100" s="14" t="s">
        <v>23</v>
      </c>
      <c r="C100" s="14">
        <v>1.0</v>
      </c>
      <c r="D100" s="27">
        <f t="shared" si="11"/>
        <v>1</v>
      </c>
      <c r="E100" s="14">
        <v>2.0</v>
      </c>
      <c r="H100" s="84"/>
      <c r="J100" s="14" t="s">
        <v>825</v>
      </c>
      <c r="M100" s="14" t="s">
        <v>2264</v>
      </c>
      <c r="O100" s="14" t="s">
        <v>2265</v>
      </c>
      <c r="Q100" s="14" t="s">
        <v>2266</v>
      </c>
      <c r="S100" s="14" t="s">
        <v>2267</v>
      </c>
    </row>
    <row r="101">
      <c r="A101" s="83" t="s">
        <v>2164</v>
      </c>
      <c r="B101" s="14" t="s">
        <v>23</v>
      </c>
      <c r="C101" s="14">
        <v>1.0</v>
      </c>
      <c r="D101" s="27">
        <f t="shared" si="11"/>
        <v>1</v>
      </c>
      <c r="E101" s="14">
        <v>2.0</v>
      </c>
      <c r="H101" s="84"/>
      <c r="J101" s="14" t="s">
        <v>2268</v>
      </c>
      <c r="M101" s="14" t="s">
        <v>825</v>
      </c>
      <c r="O101" s="14" t="s">
        <v>181</v>
      </c>
      <c r="Q101" s="14" t="s">
        <v>825</v>
      </c>
      <c r="S101" s="14" t="s">
        <v>181</v>
      </c>
    </row>
    <row r="102">
      <c r="A102" s="83" t="s">
        <v>2164</v>
      </c>
      <c r="B102" s="14" t="s">
        <v>23</v>
      </c>
      <c r="C102" s="14">
        <v>1.0</v>
      </c>
      <c r="D102" s="27">
        <f t="shared" si="11"/>
        <v>1</v>
      </c>
      <c r="E102" s="14">
        <v>1.0</v>
      </c>
      <c r="H102" s="84"/>
      <c r="J102" s="14" t="s">
        <v>80</v>
      </c>
      <c r="M102" s="14" t="s">
        <v>2269</v>
      </c>
      <c r="O102" s="14" t="s">
        <v>2270</v>
      </c>
      <c r="Q102" s="14" t="s">
        <v>2271</v>
      </c>
      <c r="S102" s="14" t="s">
        <v>2272</v>
      </c>
    </row>
    <row r="103">
      <c r="A103" s="83" t="s">
        <v>2164</v>
      </c>
      <c r="B103" s="14" t="s">
        <v>23</v>
      </c>
      <c r="C103" s="14">
        <v>1.0</v>
      </c>
      <c r="D103" s="27">
        <f t="shared" si="11"/>
        <v>1</v>
      </c>
      <c r="E103" s="14">
        <v>3.0</v>
      </c>
      <c r="H103" s="84"/>
      <c r="J103" s="14" t="s">
        <v>2273</v>
      </c>
      <c r="M103" s="14" t="s">
        <v>1233</v>
      </c>
      <c r="O103" s="14" t="s">
        <v>1233</v>
      </c>
      <c r="Q103" s="14" t="s">
        <v>1233</v>
      </c>
      <c r="S103" s="14" t="s">
        <v>1233</v>
      </c>
    </row>
    <row r="104">
      <c r="A104" s="83" t="s">
        <v>2164</v>
      </c>
      <c r="B104" s="14" t="s">
        <v>23</v>
      </c>
      <c r="C104" s="14">
        <v>1.0</v>
      </c>
      <c r="D104" s="27">
        <f t="shared" si="11"/>
        <v>1</v>
      </c>
      <c r="E104" s="14">
        <v>1.0</v>
      </c>
      <c r="H104" s="84"/>
      <c r="J104" s="14" t="s">
        <v>604</v>
      </c>
      <c r="M104" s="14" t="s">
        <v>2274</v>
      </c>
      <c r="O104" s="14" t="s">
        <v>2275</v>
      </c>
      <c r="Q104" s="14" t="s">
        <v>2276</v>
      </c>
      <c r="S104" s="14" t="s">
        <v>2277</v>
      </c>
    </row>
    <row r="105">
      <c r="A105" s="83" t="s">
        <v>2164</v>
      </c>
      <c r="B105" s="14" t="s">
        <v>23</v>
      </c>
      <c r="C105" s="14">
        <v>1.0</v>
      </c>
      <c r="D105" s="27">
        <f t="shared" si="11"/>
        <v>1</v>
      </c>
      <c r="E105" s="14">
        <v>1.0</v>
      </c>
      <c r="H105" s="84"/>
      <c r="J105" s="14" t="s">
        <v>2278</v>
      </c>
      <c r="M105" s="14" t="s">
        <v>82</v>
      </c>
      <c r="O105" s="14" t="s">
        <v>2279</v>
      </c>
      <c r="Q105" s="14" t="s">
        <v>187</v>
      </c>
      <c r="S105" s="14" t="s">
        <v>1245</v>
      </c>
    </row>
    <row r="106">
      <c r="A106" s="83" t="s">
        <v>2164</v>
      </c>
      <c r="B106" s="14" t="s">
        <v>23</v>
      </c>
      <c r="C106" s="14">
        <v>1.0</v>
      </c>
      <c r="D106" s="85">
        <f t="shared" si="11"/>
        <v>0</v>
      </c>
      <c r="E106" s="86">
        <v>0.0</v>
      </c>
      <c r="H106" s="84"/>
      <c r="J106" s="14" t="s">
        <v>86</v>
      </c>
      <c r="M106" s="14" t="s">
        <v>2280</v>
      </c>
      <c r="O106" s="14" t="s">
        <v>2281</v>
      </c>
      <c r="Q106" s="14" t="s">
        <v>2282</v>
      </c>
      <c r="S106" s="14" t="s">
        <v>2283</v>
      </c>
    </row>
    <row r="107">
      <c r="A107" s="88" t="s">
        <v>2164</v>
      </c>
      <c r="B107" s="89" t="s">
        <v>23</v>
      </c>
      <c r="C107" s="89">
        <v>1.0</v>
      </c>
      <c r="D107" s="8">
        <f t="shared" si="11"/>
        <v>1</v>
      </c>
      <c r="E107" s="89">
        <v>3.0</v>
      </c>
      <c r="F107" s="8"/>
      <c r="G107" s="8"/>
      <c r="H107" s="97"/>
      <c r="J107" s="14" t="s">
        <v>2284</v>
      </c>
      <c r="M107" s="14" t="s">
        <v>2098</v>
      </c>
      <c r="O107" s="14" t="s">
        <v>86</v>
      </c>
      <c r="Q107" s="14" t="s">
        <v>848</v>
      </c>
      <c r="S107" s="14" t="s">
        <v>848</v>
      </c>
    </row>
    <row r="108">
      <c r="J108" s="14" t="s">
        <v>1270</v>
      </c>
      <c r="M108" s="14" t="s">
        <v>2285</v>
      </c>
      <c r="O108" s="14" t="s">
        <v>2286</v>
      </c>
      <c r="Q108" s="14" t="s">
        <v>2287</v>
      </c>
      <c r="S108" s="14" t="s">
        <v>2288</v>
      </c>
    </row>
    <row r="109">
      <c r="J109" s="14" t="s">
        <v>2289</v>
      </c>
      <c r="M109" s="14" t="s">
        <v>1271</v>
      </c>
      <c r="O109" s="14" t="s">
        <v>88</v>
      </c>
      <c r="Q109" s="14" t="s">
        <v>1270</v>
      </c>
      <c r="S109" s="14" t="s">
        <v>88</v>
      </c>
    </row>
    <row r="110">
      <c r="J110" s="14" t="s">
        <v>867</v>
      </c>
      <c r="M110" s="14" t="s">
        <v>2290</v>
      </c>
      <c r="O110" s="14" t="s">
        <v>2291</v>
      </c>
      <c r="Q110" s="14" t="s">
        <v>2292</v>
      </c>
      <c r="S110" s="14" t="s">
        <v>2293</v>
      </c>
    </row>
    <row r="111">
      <c r="J111" s="14" t="s">
        <v>2294</v>
      </c>
      <c r="M111" s="14" t="s">
        <v>625</v>
      </c>
      <c r="O111" s="14" t="s">
        <v>867</v>
      </c>
      <c r="Q111" s="14" t="s">
        <v>2110</v>
      </c>
      <c r="S111" s="14" t="s">
        <v>625</v>
      </c>
    </row>
    <row r="112">
      <c r="J112" s="14" t="s">
        <v>1297</v>
      </c>
      <c r="M112" s="14" t="s">
        <v>2295</v>
      </c>
      <c r="O112" s="14" t="s">
        <v>2296</v>
      </c>
      <c r="Q112" s="14" t="s">
        <v>2297</v>
      </c>
      <c r="S112" s="14" t="s">
        <v>2298</v>
      </c>
    </row>
    <row r="113">
      <c r="J113" s="14" t="s">
        <v>2299</v>
      </c>
      <c r="M113" s="14" t="s">
        <v>94</v>
      </c>
      <c r="O113" s="14" t="s">
        <v>2300</v>
      </c>
      <c r="Q113" s="14" t="s">
        <v>94</v>
      </c>
      <c r="S113" s="14" t="s">
        <v>634</v>
      </c>
    </row>
    <row r="114">
      <c r="J114" s="14" t="s">
        <v>97</v>
      </c>
      <c r="M114" s="14" t="s">
        <v>2301</v>
      </c>
      <c r="O114" s="14" t="s">
        <v>2302</v>
      </c>
      <c r="Q114" s="14" t="s">
        <v>2303</v>
      </c>
      <c r="S114" s="14" t="s">
        <v>2304</v>
      </c>
    </row>
    <row r="115">
      <c r="M115" s="14" t="s">
        <v>1313</v>
      </c>
      <c r="O115" s="14" t="s">
        <v>97</v>
      </c>
      <c r="Q115" s="14" t="s">
        <v>1314</v>
      </c>
      <c r="S115" s="14" t="s">
        <v>2305</v>
      </c>
    </row>
    <row r="116">
      <c r="M116" s="14" t="s">
        <v>2306</v>
      </c>
      <c r="O116" s="14" t="s">
        <v>2307</v>
      </c>
      <c r="Q116" s="14" t="s">
        <v>2308</v>
      </c>
      <c r="S116" s="14" t="s">
        <v>2309</v>
      </c>
    </row>
    <row r="117">
      <c r="M117" s="14" t="s">
        <v>484</v>
      </c>
      <c r="O117" s="14" t="s">
        <v>484</v>
      </c>
      <c r="Q117" s="14" t="s">
        <v>484</v>
      </c>
      <c r="S117" s="14" t="s">
        <v>484</v>
      </c>
    </row>
    <row r="118">
      <c r="M118" s="14" t="s">
        <v>486</v>
      </c>
      <c r="O118" s="14" t="s">
        <v>486</v>
      </c>
      <c r="Q118" s="14" t="s">
        <v>486</v>
      </c>
      <c r="S118" s="14" t="s">
        <v>486</v>
      </c>
    </row>
    <row r="119">
      <c r="M119" s="14" t="s">
        <v>176</v>
      </c>
      <c r="O119" s="14" t="s">
        <v>176</v>
      </c>
      <c r="Q119" s="14" t="s">
        <v>176</v>
      </c>
      <c r="S119" s="14" t="s">
        <v>176</v>
      </c>
    </row>
  </sheetData>
  <mergeCells count="2">
    <mergeCell ref="I2:K2"/>
    <mergeCell ref="L2:M2"/>
  </mergeCells>
  <drawing r:id="rId1"/>
</worksheet>
</file>