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7200"/>
  </bookViews>
  <sheets>
    <sheet name="Sheet1" sheetId="5" r:id="rId1"/>
  </sheets>
  <definedNames>
    <definedName name="_xlnm.Print_Area" localSheetId="0">Sheet1!$A$1:$Q$211</definedName>
  </definedNames>
  <calcPr calcId="145621"/>
</workbook>
</file>

<file path=xl/calcChain.xml><?xml version="1.0" encoding="utf-8"?>
<calcChain xmlns="http://schemas.openxmlformats.org/spreadsheetml/2006/main">
  <c r="K159" i="5" l="1"/>
  <c r="Q162" i="5"/>
  <c r="F152" i="5"/>
  <c r="N146" i="5"/>
  <c r="F153" i="5"/>
  <c r="H149" i="5"/>
  <c r="N139" i="5"/>
  <c r="O131" i="5"/>
  <c r="N140" i="5"/>
  <c r="P139" i="5"/>
  <c r="N125" i="5"/>
  <c r="O140" i="5"/>
  <c r="O125" i="5"/>
  <c r="M139" i="5"/>
  <c r="L139" i="5"/>
  <c r="K139" i="5"/>
  <c r="J139" i="5"/>
  <c r="I139" i="5"/>
  <c r="J135" i="5"/>
  <c r="J136" i="5" s="1"/>
  <c r="I135" i="5"/>
  <c r="I136" i="5" s="1"/>
  <c r="H135" i="5"/>
  <c r="H136" i="5" s="1"/>
  <c r="G135" i="5"/>
  <c r="G136" i="5" s="1"/>
  <c r="F135" i="5"/>
  <c r="F136" i="5" s="1"/>
  <c r="H121" i="5"/>
  <c r="G121" i="5"/>
  <c r="J120" i="5"/>
  <c r="J121" i="5" s="1"/>
  <c r="I120" i="5"/>
  <c r="I121" i="5" s="1"/>
  <c r="H120" i="5"/>
  <c r="G120" i="5"/>
  <c r="F120" i="5"/>
  <c r="F121" i="5" s="1"/>
  <c r="J99" i="5"/>
  <c r="J100" i="5" s="1"/>
  <c r="I99" i="5"/>
  <c r="I100" i="5" s="1"/>
  <c r="H99" i="5"/>
  <c r="H100" i="5" s="1"/>
  <c r="G99" i="5"/>
  <c r="K99" i="5" s="1"/>
  <c r="F99" i="5"/>
  <c r="F100" i="5" s="1"/>
  <c r="H80" i="5"/>
  <c r="G80" i="5"/>
  <c r="J79" i="5"/>
  <c r="J80" i="5" s="1"/>
  <c r="I79" i="5"/>
  <c r="I80" i="5" s="1"/>
  <c r="H79" i="5"/>
  <c r="G79" i="5"/>
  <c r="F79" i="5"/>
  <c r="F80" i="5" s="1"/>
  <c r="J64" i="5"/>
  <c r="J65" i="5" s="1"/>
  <c r="I64" i="5"/>
  <c r="I65" i="5" s="1"/>
  <c r="H64" i="5"/>
  <c r="H65" i="5" s="1"/>
  <c r="G64" i="5"/>
  <c r="K64" i="5" s="1"/>
  <c r="F64" i="5"/>
  <c r="F65" i="5" s="1"/>
  <c r="J50" i="5"/>
  <c r="K49" i="5"/>
  <c r="H50" i="5"/>
  <c r="G50" i="5"/>
  <c r="J49" i="5"/>
  <c r="I49" i="5"/>
  <c r="I50" i="5" s="1"/>
  <c r="H49" i="5"/>
  <c r="G49" i="5"/>
  <c r="F49" i="5"/>
  <c r="F50" i="5" s="1"/>
  <c r="J38" i="5"/>
  <c r="F38" i="5"/>
  <c r="J132" i="5"/>
  <c r="M131" i="5"/>
  <c r="M132" i="5" s="1"/>
  <c r="L131" i="5"/>
  <c r="L132" i="5" s="1"/>
  <c r="K131" i="5"/>
  <c r="K132" i="5" s="1"/>
  <c r="J131" i="5"/>
  <c r="I131" i="5"/>
  <c r="I132" i="5" s="1"/>
  <c r="N132" i="5" s="1"/>
  <c r="L130" i="5"/>
  <c r="M129" i="5"/>
  <c r="M130" i="5" s="1"/>
  <c r="L129" i="5"/>
  <c r="K129" i="5"/>
  <c r="K130" i="5" s="1"/>
  <c r="J129" i="5"/>
  <c r="J130" i="5" s="1"/>
  <c r="I129" i="5"/>
  <c r="I130" i="5" s="1"/>
  <c r="N130" i="5" s="1"/>
  <c r="J128" i="5"/>
  <c r="M127" i="5"/>
  <c r="M128" i="5" s="1"/>
  <c r="L127" i="5"/>
  <c r="L128" i="5" s="1"/>
  <c r="K127" i="5"/>
  <c r="K128" i="5" s="1"/>
  <c r="J127" i="5"/>
  <c r="I127" i="5"/>
  <c r="I128" i="5" s="1"/>
  <c r="N128" i="5" s="1"/>
  <c r="L126" i="5"/>
  <c r="M125" i="5"/>
  <c r="M126" i="5" s="1"/>
  <c r="L125" i="5"/>
  <c r="K125" i="5"/>
  <c r="K126" i="5" s="1"/>
  <c r="J125" i="5"/>
  <c r="J126" i="5" s="1"/>
  <c r="I125" i="5"/>
  <c r="I126" i="5" s="1"/>
  <c r="N126" i="5" s="1"/>
  <c r="J117" i="5"/>
  <c r="M116" i="5"/>
  <c r="M117" i="5" s="1"/>
  <c r="L116" i="5"/>
  <c r="L117" i="5" s="1"/>
  <c r="K116" i="5"/>
  <c r="K117" i="5" s="1"/>
  <c r="J116" i="5"/>
  <c r="I116" i="5"/>
  <c r="I117" i="5" s="1"/>
  <c r="N117" i="5" s="1"/>
  <c r="L115" i="5"/>
  <c r="M114" i="5"/>
  <c r="M115" i="5" s="1"/>
  <c r="L114" i="5"/>
  <c r="K114" i="5"/>
  <c r="K115" i="5" s="1"/>
  <c r="J114" i="5"/>
  <c r="J115" i="5" s="1"/>
  <c r="I114" i="5"/>
  <c r="I115" i="5" s="1"/>
  <c r="N115" i="5" s="1"/>
  <c r="J113" i="5"/>
  <c r="M112" i="5"/>
  <c r="M113" i="5" s="1"/>
  <c r="L112" i="5"/>
  <c r="L113" i="5" s="1"/>
  <c r="K112" i="5"/>
  <c r="K113" i="5" s="1"/>
  <c r="J112" i="5"/>
  <c r="I112" i="5"/>
  <c r="I113" i="5" s="1"/>
  <c r="N113" i="5" s="1"/>
  <c r="L111" i="5"/>
  <c r="M110" i="5"/>
  <c r="M111" i="5" s="1"/>
  <c r="L110" i="5"/>
  <c r="K110" i="5"/>
  <c r="K111" i="5" s="1"/>
  <c r="J110" i="5"/>
  <c r="J111" i="5" s="1"/>
  <c r="I110" i="5"/>
  <c r="I111" i="5" s="1"/>
  <c r="N111" i="5" s="1"/>
  <c r="J109" i="5"/>
  <c r="M108" i="5"/>
  <c r="M109" i="5" s="1"/>
  <c r="L108" i="5"/>
  <c r="L109" i="5" s="1"/>
  <c r="K108" i="5"/>
  <c r="K109" i="5" s="1"/>
  <c r="J108" i="5"/>
  <c r="I108" i="5"/>
  <c r="I109" i="5" s="1"/>
  <c r="N109" i="5" s="1"/>
  <c r="L107" i="5"/>
  <c r="M106" i="5"/>
  <c r="M107" i="5" s="1"/>
  <c r="L106" i="5"/>
  <c r="K106" i="5"/>
  <c r="K107" i="5" s="1"/>
  <c r="J106" i="5"/>
  <c r="J107" i="5" s="1"/>
  <c r="I106" i="5"/>
  <c r="I107" i="5" s="1"/>
  <c r="N107" i="5" s="1"/>
  <c r="J105" i="5"/>
  <c r="M104" i="5"/>
  <c r="M105" i="5" s="1"/>
  <c r="L104" i="5"/>
  <c r="L105" i="5" s="1"/>
  <c r="K104" i="5"/>
  <c r="K105" i="5" s="1"/>
  <c r="J104" i="5"/>
  <c r="I104" i="5"/>
  <c r="I105" i="5" s="1"/>
  <c r="N105" i="5" s="1"/>
  <c r="J96" i="5"/>
  <c r="M95" i="5"/>
  <c r="M96" i="5" s="1"/>
  <c r="L95" i="5"/>
  <c r="L96" i="5" s="1"/>
  <c r="K95" i="5"/>
  <c r="K96" i="5" s="1"/>
  <c r="J95" i="5"/>
  <c r="I95" i="5"/>
  <c r="I96" i="5" s="1"/>
  <c r="N96" i="5" s="1"/>
  <c r="L94" i="5"/>
  <c r="M93" i="5"/>
  <c r="M94" i="5" s="1"/>
  <c r="L93" i="5"/>
  <c r="K93" i="5"/>
  <c r="K94" i="5" s="1"/>
  <c r="J93" i="5"/>
  <c r="J94" i="5" s="1"/>
  <c r="I93" i="5"/>
  <c r="I94" i="5" s="1"/>
  <c r="N94" i="5" s="1"/>
  <c r="J92" i="5"/>
  <c r="M91" i="5"/>
  <c r="M92" i="5" s="1"/>
  <c r="L91" i="5"/>
  <c r="L92" i="5" s="1"/>
  <c r="K91" i="5"/>
  <c r="K92" i="5" s="1"/>
  <c r="J91" i="5"/>
  <c r="I91" i="5"/>
  <c r="I92" i="5" s="1"/>
  <c r="N92" i="5" s="1"/>
  <c r="L90" i="5"/>
  <c r="M89" i="5"/>
  <c r="M90" i="5" s="1"/>
  <c r="L89" i="5"/>
  <c r="K89" i="5"/>
  <c r="K90" i="5" s="1"/>
  <c r="J89" i="5"/>
  <c r="J90" i="5" s="1"/>
  <c r="I89" i="5"/>
  <c r="I90" i="5" s="1"/>
  <c r="N90" i="5" s="1"/>
  <c r="J88" i="5"/>
  <c r="M87" i="5"/>
  <c r="M88" i="5" s="1"/>
  <c r="L87" i="5"/>
  <c r="L88" i="5" s="1"/>
  <c r="K87" i="5"/>
  <c r="K88" i="5" s="1"/>
  <c r="J87" i="5"/>
  <c r="I87" i="5"/>
  <c r="I88" i="5" s="1"/>
  <c r="N88" i="5" s="1"/>
  <c r="J76" i="5"/>
  <c r="M75" i="5"/>
  <c r="M76" i="5" s="1"/>
  <c r="L75" i="5"/>
  <c r="L76" i="5" s="1"/>
  <c r="K75" i="5"/>
  <c r="K76" i="5" s="1"/>
  <c r="J75" i="5"/>
  <c r="I75" i="5"/>
  <c r="I76" i="5" s="1"/>
  <c r="N76" i="5" s="1"/>
  <c r="L74" i="5"/>
  <c r="M73" i="5"/>
  <c r="M74" i="5" s="1"/>
  <c r="L73" i="5"/>
  <c r="K73" i="5"/>
  <c r="K74" i="5" s="1"/>
  <c r="J73" i="5"/>
  <c r="J74" i="5" s="1"/>
  <c r="I73" i="5"/>
  <c r="I74" i="5" s="1"/>
  <c r="N74" i="5" s="1"/>
  <c r="M72" i="5"/>
  <c r="J72" i="5"/>
  <c r="I72" i="5"/>
  <c r="M71" i="5"/>
  <c r="L71" i="5"/>
  <c r="L72" i="5" s="1"/>
  <c r="K71" i="5"/>
  <c r="K72" i="5" s="1"/>
  <c r="J71" i="5"/>
  <c r="I71" i="5"/>
  <c r="L70" i="5"/>
  <c r="K70" i="5"/>
  <c r="M69" i="5"/>
  <c r="M70" i="5" s="1"/>
  <c r="L69" i="5"/>
  <c r="K69" i="5"/>
  <c r="J69" i="5"/>
  <c r="J70" i="5" s="1"/>
  <c r="I69" i="5"/>
  <c r="I70" i="5" s="1"/>
  <c r="N70" i="5" s="1"/>
  <c r="J61" i="5"/>
  <c r="M60" i="5"/>
  <c r="M61" i="5" s="1"/>
  <c r="L60" i="5"/>
  <c r="L61" i="5" s="1"/>
  <c r="K60" i="5"/>
  <c r="K61" i="5" s="1"/>
  <c r="J60" i="5"/>
  <c r="I60" i="5"/>
  <c r="I61" i="5" s="1"/>
  <c r="N61" i="5" s="1"/>
  <c r="L59" i="5"/>
  <c r="M58" i="5"/>
  <c r="M59" i="5" s="1"/>
  <c r="L58" i="5"/>
  <c r="K58" i="5"/>
  <c r="K59" i="5" s="1"/>
  <c r="J58" i="5"/>
  <c r="J59" i="5" s="1"/>
  <c r="I58" i="5"/>
  <c r="I59" i="5" s="1"/>
  <c r="N59" i="5" s="1"/>
  <c r="J57" i="5"/>
  <c r="M56" i="5"/>
  <c r="M57" i="5" s="1"/>
  <c r="L56" i="5"/>
  <c r="L57" i="5" s="1"/>
  <c r="K56" i="5"/>
  <c r="K57" i="5" s="1"/>
  <c r="J56" i="5"/>
  <c r="I56" i="5"/>
  <c r="I57" i="5" s="1"/>
  <c r="N57" i="5" s="1"/>
  <c r="L55" i="5"/>
  <c r="M54" i="5"/>
  <c r="M55" i="5" s="1"/>
  <c r="L54" i="5"/>
  <c r="K54" i="5"/>
  <c r="K55" i="5" s="1"/>
  <c r="J54" i="5"/>
  <c r="J55" i="5" s="1"/>
  <c r="I54" i="5"/>
  <c r="I55" i="5" s="1"/>
  <c r="N55" i="5" s="1"/>
  <c r="N45" i="5"/>
  <c r="O45" i="5"/>
  <c r="L46" i="5"/>
  <c r="K46" i="5"/>
  <c r="M45" i="5"/>
  <c r="M46" i="5" s="1"/>
  <c r="L45" i="5"/>
  <c r="K45" i="5"/>
  <c r="J45" i="5"/>
  <c r="J46" i="5" s="1"/>
  <c r="I45" i="5"/>
  <c r="I46" i="5" s="1"/>
  <c r="N46" i="5" s="1"/>
  <c r="I43" i="5"/>
  <c r="L44" i="5"/>
  <c r="J44" i="5"/>
  <c r="M43" i="5"/>
  <c r="M44" i="5" s="1"/>
  <c r="L43" i="5"/>
  <c r="K43" i="5"/>
  <c r="K44" i="5" s="1"/>
  <c r="J43" i="5"/>
  <c r="I44" i="5"/>
  <c r="N44" i="5" s="1"/>
  <c r="I23" i="5"/>
  <c r="I22" i="5"/>
  <c r="N131" i="5"/>
  <c r="N129" i="5"/>
  <c r="N127" i="5"/>
  <c r="N116" i="5"/>
  <c r="N114" i="5"/>
  <c r="N112" i="5"/>
  <c r="N110" i="5"/>
  <c r="N108" i="5"/>
  <c r="N106" i="5"/>
  <c r="N104" i="5"/>
  <c r="N95" i="5"/>
  <c r="N93" i="5"/>
  <c r="N91" i="5"/>
  <c r="N89" i="5"/>
  <c r="N87" i="5"/>
  <c r="N75" i="5"/>
  <c r="N73" i="5"/>
  <c r="N72" i="5"/>
  <c r="N71" i="5"/>
  <c r="N69" i="5"/>
  <c r="N60" i="5"/>
  <c r="N58" i="5"/>
  <c r="N56" i="5"/>
  <c r="N54" i="5"/>
  <c r="N43" i="5"/>
  <c r="N22" i="5"/>
  <c r="P131" i="5"/>
  <c r="P129" i="5"/>
  <c r="O129" i="5"/>
  <c r="P127" i="5"/>
  <c r="O127" i="5"/>
  <c r="P125" i="5"/>
  <c r="P116" i="5"/>
  <c r="O116" i="5"/>
  <c r="P114" i="5"/>
  <c r="O114" i="5"/>
  <c r="P112" i="5"/>
  <c r="O112" i="5"/>
  <c r="P110" i="5"/>
  <c r="O110" i="5"/>
  <c r="P108" i="5"/>
  <c r="O108" i="5"/>
  <c r="P106" i="5"/>
  <c r="O106" i="5"/>
  <c r="P104" i="5"/>
  <c r="O104" i="5"/>
  <c r="P95" i="5"/>
  <c r="O95" i="5"/>
  <c r="P93" i="5"/>
  <c r="O93" i="5"/>
  <c r="P91" i="5"/>
  <c r="O91" i="5"/>
  <c r="P89" i="5"/>
  <c r="O89" i="5"/>
  <c r="P87" i="5"/>
  <c r="O87" i="5"/>
  <c r="P75" i="5"/>
  <c r="O75" i="5"/>
  <c r="P73" i="5"/>
  <c r="O73" i="5"/>
  <c r="P71" i="5"/>
  <c r="O71" i="5"/>
  <c r="P69" i="5"/>
  <c r="O69" i="5"/>
  <c r="Q54" i="5"/>
  <c r="P54" i="5"/>
  <c r="P60" i="5"/>
  <c r="O60" i="5"/>
  <c r="P58" i="5"/>
  <c r="O58" i="5"/>
  <c r="P56" i="5"/>
  <c r="O56" i="5"/>
  <c r="O54" i="5"/>
  <c r="P45" i="5"/>
  <c r="P43" i="5"/>
  <c r="O43" i="5"/>
  <c r="N32" i="5"/>
  <c r="N34" i="5"/>
  <c r="O34" i="5"/>
  <c r="P34" i="5"/>
  <c r="P32" i="5"/>
  <c r="P30" i="5"/>
  <c r="P28" i="5"/>
  <c r="P26" i="5"/>
  <c r="P24" i="5"/>
  <c r="P22" i="5"/>
  <c r="Q43" i="5"/>
  <c r="P38" i="5"/>
  <c r="P49" i="5"/>
  <c r="P64" i="5"/>
  <c r="P79" i="5"/>
  <c r="P99" i="5"/>
  <c r="P135" i="5"/>
  <c r="P121" i="5"/>
  <c r="P120" i="5"/>
  <c r="Q131" i="5"/>
  <c r="P136" i="5"/>
  <c r="H142" i="5"/>
  <c r="H150" i="5"/>
  <c r="J147" i="5"/>
  <c r="I147" i="5"/>
  <c r="BO139" i="5"/>
  <c r="BN139" i="5"/>
  <c r="BM139" i="5"/>
  <c r="BL139" i="5"/>
  <c r="BK139" i="5"/>
  <c r="BJ139" i="5"/>
  <c r="BI139" i="5"/>
  <c r="BH139" i="5"/>
  <c r="BG139" i="5"/>
  <c r="BF139" i="5"/>
  <c r="BE139" i="5"/>
  <c r="BD139" i="5"/>
  <c r="BC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L195" i="5"/>
  <c r="L194" i="5"/>
  <c r="L193" i="5"/>
  <c r="L192" i="5"/>
  <c r="L191" i="5"/>
  <c r="L190" i="5"/>
  <c r="L188" i="5"/>
  <c r="L187" i="5"/>
  <c r="L186" i="5"/>
  <c r="L185" i="5"/>
  <c r="L184" i="5"/>
  <c r="L183" i="5"/>
  <c r="L181" i="5"/>
  <c r="L180" i="5"/>
  <c r="L179" i="5"/>
  <c r="L178" i="5"/>
  <c r="L177" i="5"/>
  <c r="L176" i="5"/>
  <c r="L174" i="5"/>
  <c r="L173" i="5"/>
  <c r="L172" i="5"/>
  <c r="L171" i="5"/>
  <c r="L170" i="5"/>
  <c r="L169" i="5"/>
  <c r="L164" i="5"/>
  <c r="L163" i="5"/>
  <c r="L162" i="5"/>
  <c r="L167" i="5"/>
  <c r="L166" i="5"/>
  <c r="K135" i="5" l="1"/>
  <c r="K120" i="5"/>
  <c r="G100" i="5"/>
  <c r="K79" i="5"/>
  <c r="G65" i="5"/>
  <c r="H143" i="5"/>
  <c r="L165" i="5"/>
  <c r="BO134" i="5"/>
  <c r="BO135" i="5" s="1"/>
  <c r="BN134" i="5"/>
  <c r="BN135" i="5" s="1"/>
  <c r="BM134" i="5"/>
  <c r="BM135" i="5" s="1"/>
  <c r="BL134" i="5"/>
  <c r="BL135" i="5" s="1"/>
  <c r="BK134" i="5"/>
  <c r="BK135" i="5" s="1"/>
  <c r="BJ134" i="5"/>
  <c r="BJ135" i="5" s="1"/>
  <c r="BI134" i="5"/>
  <c r="BI135" i="5" s="1"/>
  <c r="BH134" i="5"/>
  <c r="BH135" i="5" s="1"/>
  <c r="BG134" i="5"/>
  <c r="BG135" i="5" s="1"/>
  <c r="BF134" i="5"/>
  <c r="BF135" i="5" s="1"/>
  <c r="BE134" i="5"/>
  <c r="BE135" i="5" s="1"/>
  <c r="BD134" i="5"/>
  <c r="BD135" i="5" s="1"/>
  <c r="BC134" i="5"/>
  <c r="BC135" i="5" s="1"/>
  <c r="BB134" i="5"/>
  <c r="BB135" i="5" s="1"/>
  <c r="BA134" i="5"/>
  <c r="BA135" i="5" s="1"/>
  <c r="AZ134" i="5"/>
  <c r="AZ135" i="5" s="1"/>
  <c r="AY134" i="5"/>
  <c r="AY135" i="5" s="1"/>
  <c r="AX134" i="5"/>
  <c r="AX135" i="5" s="1"/>
  <c r="AW134" i="5"/>
  <c r="AW135" i="5" s="1"/>
  <c r="AV134" i="5"/>
  <c r="AV135" i="5" s="1"/>
  <c r="AU134" i="5"/>
  <c r="AU135" i="5" s="1"/>
  <c r="AT134" i="5"/>
  <c r="AT135" i="5" s="1"/>
  <c r="AS134" i="5"/>
  <c r="AS135" i="5" s="1"/>
  <c r="AR134" i="5"/>
  <c r="AR135" i="5" s="1"/>
  <c r="AQ134" i="5"/>
  <c r="AQ135" i="5" s="1"/>
  <c r="AP134" i="5"/>
  <c r="AP135" i="5" s="1"/>
  <c r="AO134" i="5"/>
  <c r="AO135" i="5" s="1"/>
  <c r="AN134" i="5"/>
  <c r="AN135" i="5" s="1"/>
  <c r="AM134" i="5"/>
  <c r="AM135" i="5" s="1"/>
  <c r="AL134" i="5"/>
  <c r="AL135" i="5" s="1"/>
  <c r="AK134" i="5"/>
  <c r="AK135" i="5" s="1"/>
  <c r="AJ134" i="5"/>
  <c r="AJ135" i="5" s="1"/>
  <c r="AI134" i="5"/>
  <c r="AI135" i="5" s="1"/>
  <c r="AH134" i="5"/>
  <c r="AH135" i="5" s="1"/>
  <c r="AG134" i="5"/>
  <c r="AG135" i="5" s="1"/>
  <c r="AF134" i="5"/>
  <c r="AF135" i="5" s="1"/>
  <c r="AE134" i="5"/>
  <c r="AE135" i="5" s="1"/>
  <c r="AD134" i="5"/>
  <c r="AD135" i="5" s="1"/>
  <c r="AC134" i="5"/>
  <c r="AC135" i="5" s="1"/>
  <c r="AB134" i="5"/>
  <c r="AB135" i="5" s="1"/>
  <c r="AA134" i="5"/>
  <c r="AA135" i="5" s="1"/>
  <c r="Z134" i="5"/>
  <c r="Z135" i="5" s="1"/>
  <c r="Y134" i="5"/>
  <c r="Y135" i="5" s="1"/>
  <c r="X134" i="5"/>
  <c r="X135" i="5" s="1"/>
  <c r="W134" i="5"/>
  <c r="W135" i="5" s="1"/>
  <c r="V134" i="5"/>
  <c r="V135" i="5" s="1"/>
  <c r="U134" i="5"/>
  <c r="U135" i="5" s="1"/>
  <c r="T134" i="5"/>
  <c r="T135" i="5" s="1"/>
  <c r="S134" i="5"/>
  <c r="S135" i="5" s="1"/>
  <c r="R134" i="5"/>
  <c r="R135" i="5" s="1"/>
  <c r="Q129" i="5"/>
  <c r="Q127" i="5"/>
  <c r="Q125" i="5"/>
  <c r="BO119" i="5"/>
  <c r="BO120" i="5" s="1"/>
  <c r="BN119" i="5"/>
  <c r="BN120" i="5" s="1"/>
  <c r="BM119" i="5"/>
  <c r="BM120" i="5" s="1"/>
  <c r="BL119" i="5"/>
  <c r="BL120" i="5" s="1"/>
  <c r="BK119" i="5"/>
  <c r="BK120" i="5" s="1"/>
  <c r="BJ119" i="5"/>
  <c r="BJ120" i="5" s="1"/>
  <c r="BI119" i="5"/>
  <c r="BI120" i="5" s="1"/>
  <c r="BH119" i="5"/>
  <c r="BH120" i="5" s="1"/>
  <c r="BG119" i="5"/>
  <c r="BG120" i="5" s="1"/>
  <c r="BF119" i="5"/>
  <c r="BF120" i="5" s="1"/>
  <c r="BE119" i="5"/>
  <c r="BE120" i="5" s="1"/>
  <c r="BD119" i="5"/>
  <c r="BD120" i="5" s="1"/>
  <c r="BC119" i="5"/>
  <c r="BC120" i="5" s="1"/>
  <c r="BB119" i="5"/>
  <c r="BB120" i="5" s="1"/>
  <c r="BA119" i="5"/>
  <c r="BA120" i="5" s="1"/>
  <c r="AZ119" i="5"/>
  <c r="AZ120" i="5" s="1"/>
  <c r="AY119" i="5"/>
  <c r="AY120" i="5" s="1"/>
  <c r="AX119" i="5"/>
  <c r="AX120" i="5" s="1"/>
  <c r="AW119" i="5"/>
  <c r="AW120" i="5" s="1"/>
  <c r="AV119" i="5"/>
  <c r="AV120" i="5" s="1"/>
  <c r="AU119" i="5"/>
  <c r="AU120" i="5" s="1"/>
  <c r="AT119" i="5"/>
  <c r="AT120" i="5" s="1"/>
  <c r="AS119" i="5"/>
  <c r="AS120" i="5" s="1"/>
  <c r="AR119" i="5"/>
  <c r="AR120" i="5" s="1"/>
  <c r="AQ119" i="5"/>
  <c r="AQ120" i="5" s="1"/>
  <c r="AP119" i="5"/>
  <c r="AP120" i="5" s="1"/>
  <c r="AO119" i="5"/>
  <c r="AO120" i="5" s="1"/>
  <c r="AN119" i="5"/>
  <c r="AN120" i="5" s="1"/>
  <c r="AM119" i="5"/>
  <c r="AM120" i="5" s="1"/>
  <c r="AL119" i="5"/>
  <c r="AL120" i="5" s="1"/>
  <c r="AK119" i="5"/>
  <c r="AK120" i="5" s="1"/>
  <c r="AJ119" i="5"/>
  <c r="AJ120" i="5" s="1"/>
  <c r="AI119" i="5"/>
  <c r="AI120" i="5" s="1"/>
  <c r="AH119" i="5"/>
  <c r="AH120" i="5" s="1"/>
  <c r="AG119" i="5"/>
  <c r="AG120" i="5" s="1"/>
  <c r="AF119" i="5"/>
  <c r="AF120" i="5" s="1"/>
  <c r="AE119" i="5"/>
  <c r="AE120" i="5" s="1"/>
  <c r="AD119" i="5"/>
  <c r="AD120" i="5" s="1"/>
  <c r="AC119" i="5"/>
  <c r="AC120" i="5" s="1"/>
  <c r="AB119" i="5"/>
  <c r="AB120" i="5" s="1"/>
  <c r="AA119" i="5"/>
  <c r="AA120" i="5" s="1"/>
  <c r="Z119" i="5"/>
  <c r="Z120" i="5" s="1"/>
  <c r="Y119" i="5"/>
  <c r="Y120" i="5" s="1"/>
  <c r="X119" i="5"/>
  <c r="X120" i="5" s="1"/>
  <c r="W119" i="5"/>
  <c r="W120" i="5" s="1"/>
  <c r="V119" i="5"/>
  <c r="V120" i="5" s="1"/>
  <c r="U119" i="5"/>
  <c r="U120" i="5" s="1"/>
  <c r="T119" i="5"/>
  <c r="T120" i="5" s="1"/>
  <c r="S119" i="5"/>
  <c r="S120" i="5" s="1"/>
  <c r="R119" i="5"/>
  <c r="R120" i="5" s="1"/>
  <c r="Q116" i="5"/>
  <c r="Q114" i="5"/>
  <c r="Q112" i="5"/>
  <c r="Q110" i="5"/>
  <c r="Q108" i="5"/>
  <c r="Q106" i="5"/>
  <c r="Q104" i="5"/>
  <c r="BO98" i="5"/>
  <c r="BO99" i="5" s="1"/>
  <c r="BN98" i="5"/>
  <c r="BN99" i="5" s="1"/>
  <c r="BM98" i="5"/>
  <c r="BM99" i="5" s="1"/>
  <c r="BL98" i="5"/>
  <c r="BL99" i="5" s="1"/>
  <c r="BK98" i="5"/>
  <c r="BK99" i="5" s="1"/>
  <c r="BJ98" i="5"/>
  <c r="BJ99" i="5" s="1"/>
  <c r="BI98" i="5"/>
  <c r="BI99" i="5" s="1"/>
  <c r="BH98" i="5"/>
  <c r="BH99" i="5" s="1"/>
  <c r="BG98" i="5"/>
  <c r="BG99" i="5" s="1"/>
  <c r="BF98" i="5"/>
  <c r="BF99" i="5" s="1"/>
  <c r="BE98" i="5"/>
  <c r="BE99" i="5" s="1"/>
  <c r="BD98" i="5"/>
  <c r="BD99" i="5" s="1"/>
  <c r="BC98" i="5"/>
  <c r="BC99" i="5" s="1"/>
  <c r="BB98" i="5"/>
  <c r="BB99" i="5" s="1"/>
  <c r="BA98" i="5"/>
  <c r="BA99" i="5" s="1"/>
  <c r="AZ98" i="5"/>
  <c r="AZ99" i="5" s="1"/>
  <c r="AY98" i="5"/>
  <c r="AY99" i="5" s="1"/>
  <c r="AX98" i="5"/>
  <c r="AX99" i="5" s="1"/>
  <c r="AW98" i="5"/>
  <c r="AW99" i="5" s="1"/>
  <c r="AV98" i="5"/>
  <c r="AV99" i="5" s="1"/>
  <c r="AU98" i="5"/>
  <c r="AU99" i="5" s="1"/>
  <c r="AT98" i="5"/>
  <c r="AT99" i="5" s="1"/>
  <c r="AS98" i="5"/>
  <c r="AS99" i="5" s="1"/>
  <c r="AR98" i="5"/>
  <c r="AR99" i="5" s="1"/>
  <c r="AQ98" i="5"/>
  <c r="AQ99" i="5" s="1"/>
  <c r="AP98" i="5"/>
  <c r="AP99" i="5" s="1"/>
  <c r="AO98" i="5"/>
  <c r="AO99" i="5" s="1"/>
  <c r="AN98" i="5"/>
  <c r="AN99" i="5" s="1"/>
  <c r="AM98" i="5"/>
  <c r="AM99" i="5" s="1"/>
  <c r="AL98" i="5"/>
  <c r="AL99" i="5" s="1"/>
  <c r="AK98" i="5"/>
  <c r="AK99" i="5" s="1"/>
  <c r="AJ98" i="5"/>
  <c r="AJ99" i="5" s="1"/>
  <c r="AI98" i="5"/>
  <c r="AI99" i="5" s="1"/>
  <c r="AH98" i="5"/>
  <c r="AH99" i="5" s="1"/>
  <c r="AG98" i="5"/>
  <c r="AG99" i="5" s="1"/>
  <c r="AF98" i="5"/>
  <c r="AF99" i="5" s="1"/>
  <c r="AE98" i="5"/>
  <c r="AE99" i="5" s="1"/>
  <c r="AD98" i="5"/>
  <c r="AD99" i="5" s="1"/>
  <c r="AC98" i="5"/>
  <c r="AC99" i="5" s="1"/>
  <c r="AB98" i="5"/>
  <c r="AB99" i="5" s="1"/>
  <c r="AA98" i="5"/>
  <c r="AA99" i="5" s="1"/>
  <c r="Z98" i="5"/>
  <c r="Z99" i="5" s="1"/>
  <c r="Y98" i="5"/>
  <c r="Y99" i="5" s="1"/>
  <c r="X98" i="5"/>
  <c r="X99" i="5" s="1"/>
  <c r="W98" i="5"/>
  <c r="W99" i="5" s="1"/>
  <c r="V98" i="5"/>
  <c r="V99" i="5" s="1"/>
  <c r="U98" i="5"/>
  <c r="U99" i="5" s="1"/>
  <c r="T98" i="5"/>
  <c r="T99" i="5" s="1"/>
  <c r="S98" i="5"/>
  <c r="S99" i="5" s="1"/>
  <c r="R98" i="5"/>
  <c r="R99" i="5" s="1"/>
  <c r="Q95" i="5"/>
  <c r="Q93" i="5"/>
  <c r="Q91" i="5"/>
  <c r="Q89" i="5"/>
  <c r="Q87" i="5"/>
  <c r="BO78" i="5"/>
  <c r="BO79" i="5" s="1"/>
  <c r="BN78" i="5"/>
  <c r="BN79" i="5" s="1"/>
  <c r="BM78" i="5"/>
  <c r="BM79" i="5" s="1"/>
  <c r="BL78" i="5"/>
  <c r="BL79" i="5" s="1"/>
  <c r="BK78" i="5"/>
  <c r="BK79" i="5" s="1"/>
  <c r="BJ78" i="5"/>
  <c r="BJ79" i="5" s="1"/>
  <c r="BI78" i="5"/>
  <c r="BI79" i="5" s="1"/>
  <c r="BH78" i="5"/>
  <c r="BH79" i="5" s="1"/>
  <c r="BG78" i="5"/>
  <c r="BG79" i="5" s="1"/>
  <c r="BF78" i="5"/>
  <c r="BF79" i="5" s="1"/>
  <c r="BE78" i="5"/>
  <c r="BE79" i="5" s="1"/>
  <c r="BD78" i="5"/>
  <c r="BD79" i="5" s="1"/>
  <c r="BC78" i="5"/>
  <c r="BC79" i="5" s="1"/>
  <c r="BB78" i="5"/>
  <c r="BB79" i="5" s="1"/>
  <c r="BA78" i="5"/>
  <c r="BA79" i="5" s="1"/>
  <c r="AZ78" i="5"/>
  <c r="AZ79" i="5" s="1"/>
  <c r="AY78" i="5"/>
  <c r="AY79" i="5" s="1"/>
  <c r="AX78" i="5"/>
  <c r="AX79" i="5" s="1"/>
  <c r="AW78" i="5"/>
  <c r="AW79" i="5" s="1"/>
  <c r="AV78" i="5"/>
  <c r="AV79" i="5" s="1"/>
  <c r="AU78" i="5"/>
  <c r="AU79" i="5" s="1"/>
  <c r="AT78" i="5"/>
  <c r="AT79" i="5" s="1"/>
  <c r="AS78" i="5"/>
  <c r="AS79" i="5" s="1"/>
  <c r="AR78" i="5"/>
  <c r="AR79" i="5" s="1"/>
  <c r="AQ78" i="5"/>
  <c r="AQ79" i="5" s="1"/>
  <c r="AP78" i="5"/>
  <c r="AP79" i="5" s="1"/>
  <c r="AO78" i="5"/>
  <c r="AO79" i="5" s="1"/>
  <c r="AN78" i="5"/>
  <c r="AN79" i="5" s="1"/>
  <c r="AM78" i="5"/>
  <c r="AM79" i="5" s="1"/>
  <c r="AL78" i="5"/>
  <c r="AL79" i="5" s="1"/>
  <c r="AK78" i="5"/>
  <c r="AK79" i="5" s="1"/>
  <c r="AJ78" i="5"/>
  <c r="AJ79" i="5" s="1"/>
  <c r="AI78" i="5"/>
  <c r="AI79" i="5" s="1"/>
  <c r="AH78" i="5"/>
  <c r="AH79" i="5" s="1"/>
  <c r="AG78" i="5"/>
  <c r="AG79" i="5" s="1"/>
  <c r="AF78" i="5"/>
  <c r="AF79" i="5" s="1"/>
  <c r="AE78" i="5"/>
  <c r="AE79" i="5" s="1"/>
  <c r="AD78" i="5"/>
  <c r="AD79" i="5" s="1"/>
  <c r="AC78" i="5"/>
  <c r="AC79" i="5" s="1"/>
  <c r="AB78" i="5"/>
  <c r="AB79" i="5" s="1"/>
  <c r="AA78" i="5"/>
  <c r="AA79" i="5" s="1"/>
  <c r="Z78" i="5"/>
  <c r="Z79" i="5" s="1"/>
  <c r="Y78" i="5"/>
  <c r="Y79" i="5" s="1"/>
  <c r="X78" i="5"/>
  <c r="X79" i="5" s="1"/>
  <c r="W78" i="5"/>
  <c r="W79" i="5" s="1"/>
  <c r="V78" i="5"/>
  <c r="V79" i="5" s="1"/>
  <c r="U78" i="5"/>
  <c r="U79" i="5" s="1"/>
  <c r="T78" i="5"/>
  <c r="T79" i="5" s="1"/>
  <c r="S78" i="5"/>
  <c r="S79" i="5" s="1"/>
  <c r="R78" i="5"/>
  <c r="R79" i="5" s="1"/>
  <c r="Q75" i="5"/>
  <c r="Q73" i="5"/>
  <c r="Q71" i="5"/>
  <c r="Q69" i="5"/>
  <c r="BO63" i="5"/>
  <c r="BO64" i="5" s="1"/>
  <c r="BN63" i="5"/>
  <c r="BN64" i="5" s="1"/>
  <c r="BM63" i="5"/>
  <c r="BM64" i="5" s="1"/>
  <c r="BL63" i="5"/>
  <c r="BL64" i="5" s="1"/>
  <c r="BK63" i="5"/>
  <c r="BK64" i="5" s="1"/>
  <c r="BJ63" i="5"/>
  <c r="BJ64" i="5" s="1"/>
  <c r="BI63" i="5"/>
  <c r="BI64" i="5" s="1"/>
  <c r="BH63" i="5"/>
  <c r="BH64" i="5" s="1"/>
  <c r="BG63" i="5"/>
  <c r="BG64" i="5" s="1"/>
  <c r="BF63" i="5"/>
  <c r="BF64" i="5" s="1"/>
  <c r="BE63" i="5"/>
  <c r="BE64" i="5" s="1"/>
  <c r="BD63" i="5"/>
  <c r="BD64" i="5" s="1"/>
  <c r="BC63" i="5"/>
  <c r="BC64" i="5" s="1"/>
  <c r="BB63" i="5"/>
  <c r="BB64" i="5" s="1"/>
  <c r="BA63" i="5"/>
  <c r="BA64" i="5" s="1"/>
  <c r="AZ63" i="5"/>
  <c r="AZ64" i="5" s="1"/>
  <c r="AY63" i="5"/>
  <c r="AY64" i="5" s="1"/>
  <c r="AX63" i="5"/>
  <c r="AX64" i="5" s="1"/>
  <c r="AW63" i="5"/>
  <c r="AW64" i="5" s="1"/>
  <c r="AV63" i="5"/>
  <c r="AV64" i="5" s="1"/>
  <c r="AU63" i="5"/>
  <c r="AU64" i="5" s="1"/>
  <c r="AT63" i="5"/>
  <c r="AT64" i="5" s="1"/>
  <c r="AS63" i="5"/>
  <c r="AS64" i="5" s="1"/>
  <c r="AR63" i="5"/>
  <c r="AR64" i="5" s="1"/>
  <c r="AQ63" i="5"/>
  <c r="AQ64" i="5" s="1"/>
  <c r="AP63" i="5"/>
  <c r="AP64" i="5" s="1"/>
  <c r="AO63" i="5"/>
  <c r="AO64" i="5" s="1"/>
  <c r="AN63" i="5"/>
  <c r="AN64" i="5" s="1"/>
  <c r="AM63" i="5"/>
  <c r="AM64" i="5" s="1"/>
  <c r="AL63" i="5"/>
  <c r="AL64" i="5" s="1"/>
  <c r="AK63" i="5"/>
  <c r="AK64" i="5" s="1"/>
  <c r="AJ63" i="5"/>
  <c r="AJ64" i="5" s="1"/>
  <c r="AI63" i="5"/>
  <c r="AI64" i="5" s="1"/>
  <c r="AH63" i="5"/>
  <c r="AH64" i="5" s="1"/>
  <c r="AG63" i="5"/>
  <c r="AG64" i="5" s="1"/>
  <c r="AF63" i="5"/>
  <c r="AF64" i="5" s="1"/>
  <c r="AE63" i="5"/>
  <c r="AE64" i="5" s="1"/>
  <c r="AD63" i="5"/>
  <c r="AD64" i="5" s="1"/>
  <c r="AC63" i="5"/>
  <c r="AC64" i="5" s="1"/>
  <c r="AB63" i="5"/>
  <c r="AB64" i="5" s="1"/>
  <c r="AA63" i="5"/>
  <c r="AA64" i="5" s="1"/>
  <c r="Z63" i="5"/>
  <c r="Z64" i="5" s="1"/>
  <c r="Y63" i="5"/>
  <c r="Y64" i="5" s="1"/>
  <c r="X63" i="5"/>
  <c r="X64" i="5" s="1"/>
  <c r="W63" i="5"/>
  <c r="W64" i="5" s="1"/>
  <c r="V63" i="5"/>
  <c r="V64" i="5" s="1"/>
  <c r="U63" i="5"/>
  <c r="U64" i="5" s="1"/>
  <c r="T63" i="5"/>
  <c r="T64" i="5" s="1"/>
  <c r="S63" i="5"/>
  <c r="S64" i="5" s="1"/>
  <c r="R63" i="5"/>
  <c r="R64" i="5" s="1"/>
  <c r="Q60" i="5"/>
  <c r="Q58" i="5"/>
  <c r="Q56" i="5"/>
  <c r="BO48" i="5"/>
  <c r="BO49" i="5" s="1"/>
  <c r="BN48" i="5"/>
  <c r="BN49" i="5" s="1"/>
  <c r="BM48" i="5"/>
  <c r="BM49" i="5" s="1"/>
  <c r="BL48" i="5"/>
  <c r="BL49" i="5" s="1"/>
  <c r="BK48" i="5"/>
  <c r="BK49" i="5" s="1"/>
  <c r="BJ48" i="5"/>
  <c r="BJ49" i="5" s="1"/>
  <c r="BI48" i="5"/>
  <c r="BI49" i="5" s="1"/>
  <c r="BH48" i="5"/>
  <c r="BH49" i="5" s="1"/>
  <c r="BG48" i="5"/>
  <c r="BG49" i="5" s="1"/>
  <c r="BF48" i="5"/>
  <c r="BF49" i="5" s="1"/>
  <c r="BE48" i="5"/>
  <c r="BE49" i="5" s="1"/>
  <c r="BD48" i="5"/>
  <c r="BD49" i="5" s="1"/>
  <c r="BC48" i="5"/>
  <c r="BC49" i="5" s="1"/>
  <c r="BB48" i="5"/>
  <c r="BB49" i="5" s="1"/>
  <c r="BA48" i="5"/>
  <c r="BA49" i="5" s="1"/>
  <c r="AZ48" i="5"/>
  <c r="AZ49" i="5" s="1"/>
  <c r="AY48" i="5"/>
  <c r="AY49" i="5" s="1"/>
  <c r="AX48" i="5"/>
  <c r="AX49" i="5" s="1"/>
  <c r="AW48" i="5"/>
  <c r="AW49" i="5" s="1"/>
  <c r="AV48" i="5"/>
  <c r="AV49" i="5" s="1"/>
  <c r="AU48" i="5"/>
  <c r="AU49" i="5" s="1"/>
  <c r="AT48" i="5"/>
  <c r="AT49" i="5" s="1"/>
  <c r="AS48" i="5"/>
  <c r="AS49" i="5" s="1"/>
  <c r="AR48" i="5"/>
  <c r="AR49" i="5" s="1"/>
  <c r="AQ48" i="5"/>
  <c r="AQ49" i="5" s="1"/>
  <c r="AP48" i="5"/>
  <c r="AP49" i="5" s="1"/>
  <c r="AO48" i="5"/>
  <c r="AO49" i="5" s="1"/>
  <c r="AN48" i="5"/>
  <c r="AN49" i="5" s="1"/>
  <c r="AM48" i="5"/>
  <c r="AM49" i="5" s="1"/>
  <c r="AL48" i="5"/>
  <c r="AL49" i="5" s="1"/>
  <c r="AK48" i="5"/>
  <c r="AK49" i="5" s="1"/>
  <c r="AJ48" i="5"/>
  <c r="AJ49" i="5" s="1"/>
  <c r="AI48" i="5"/>
  <c r="AI49" i="5" s="1"/>
  <c r="AH48" i="5"/>
  <c r="AH49" i="5" s="1"/>
  <c r="AG48" i="5"/>
  <c r="AG49" i="5" s="1"/>
  <c r="AF48" i="5"/>
  <c r="AF49" i="5" s="1"/>
  <c r="AE48" i="5"/>
  <c r="AE49" i="5" s="1"/>
  <c r="AD48" i="5"/>
  <c r="AD49" i="5" s="1"/>
  <c r="AC48" i="5"/>
  <c r="AC49" i="5" s="1"/>
  <c r="AB48" i="5"/>
  <c r="AB49" i="5" s="1"/>
  <c r="AA48" i="5"/>
  <c r="AA49" i="5" s="1"/>
  <c r="Z48" i="5"/>
  <c r="Y48" i="5"/>
  <c r="Y49" i="5" s="1"/>
  <c r="X48" i="5"/>
  <c r="X49" i="5" s="1"/>
  <c r="W48" i="5"/>
  <c r="W49" i="5" s="1"/>
  <c r="V48" i="5"/>
  <c r="V49" i="5" s="1"/>
  <c r="U48" i="5"/>
  <c r="U49" i="5" s="1"/>
  <c r="T48" i="5"/>
  <c r="T49" i="5" s="1"/>
  <c r="S48" i="5"/>
  <c r="S49" i="5" s="1"/>
  <c r="R48" i="5"/>
  <c r="R49" i="5" s="1"/>
  <c r="Q45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Y146" i="5" s="1"/>
  <c r="AX37" i="5"/>
  <c r="AW37" i="5"/>
  <c r="AV37" i="5"/>
  <c r="AU37" i="5"/>
  <c r="AT37" i="5"/>
  <c r="AS37" i="5"/>
  <c r="AR37" i="5"/>
  <c r="AQ37" i="5"/>
  <c r="AP37" i="5"/>
  <c r="AO37" i="5"/>
  <c r="AN37" i="5"/>
  <c r="AN146" i="5" s="1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4" i="5"/>
  <c r="M34" i="5"/>
  <c r="L34" i="5"/>
  <c r="K34" i="5"/>
  <c r="J34" i="5"/>
  <c r="I34" i="5"/>
  <c r="Q32" i="5"/>
  <c r="O32" i="5"/>
  <c r="M32" i="5"/>
  <c r="L32" i="5"/>
  <c r="K32" i="5"/>
  <c r="J32" i="5"/>
  <c r="I32" i="5"/>
  <c r="Q30" i="5"/>
  <c r="O30" i="5"/>
  <c r="N30" i="5"/>
  <c r="M30" i="5"/>
  <c r="L30" i="5"/>
  <c r="K30" i="5"/>
  <c r="J30" i="5"/>
  <c r="I30" i="5"/>
  <c r="Q28" i="5"/>
  <c r="O28" i="5"/>
  <c r="N28" i="5"/>
  <c r="M28" i="5"/>
  <c r="L28" i="5"/>
  <c r="K28" i="5"/>
  <c r="J28" i="5"/>
  <c r="I28" i="5"/>
  <c r="Q26" i="5"/>
  <c r="O26" i="5"/>
  <c r="N26" i="5"/>
  <c r="M26" i="5"/>
  <c r="L26" i="5"/>
  <c r="K26" i="5"/>
  <c r="J26" i="5"/>
  <c r="I26" i="5"/>
  <c r="Q24" i="5"/>
  <c r="O24" i="5"/>
  <c r="N24" i="5"/>
  <c r="M24" i="5"/>
  <c r="L24" i="5"/>
  <c r="K24" i="5"/>
  <c r="J24" i="5"/>
  <c r="I24" i="5"/>
  <c r="Q22" i="5"/>
  <c r="O22" i="5"/>
  <c r="M22" i="5"/>
  <c r="L22" i="5"/>
  <c r="K22" i="5"/>
  <c r="J22" i="5"/>
  <c r="J23" i="5" s="1"/>
  <c r="S38" i="5" l="1"/>
  <c r="S146" i="5"/>
  <c r="AA38" i="5"/>
  <c r="AA146" i="5"/>
  <c r="AA147" i="5" s="1"/>
  <c r="AI38" i="5"/>
  <c r="AI146" i="5"/>
  <c r="AI147" i="5" s="1"/>
  <c r="T38" i="5"/>
  <c r="T146" i="5"/>
  <c r="T147" i="5" s="1"/>
  <c r="AB38" i="5"/>
  <c r="AB146" i="5"/>
  <c r="AB147" i="5" s="1"/>
  <c r="AR38" i="5"/>
  <c r="AR146" i="5"/>
  <c r="AR147" i="5" s="1"/>
  <c r="AZ38" i="5"/>
  <c r="AZ146" i="5"/>
  <c r="AZ147" i="5" s="1"/>
  <c r="BD38" i="5"/>
  <c r="BD146" i="5"/>
  <c r="BD147" i="5" s="1"/>
  <c r="BH38" i="5"/>
  <c r="BH146" i="5"/>
  <c r="BH147" i="5" s="1"/>
  <c r="BL38" i="5"/>
  <c r="BL146" i="5"/>
  <c r="BL147" i="5" s="1"/>
  <c r="Y146" i="5"/>
  <c r="AC146" i="5"/>
  <c r="AC147" i="5" s="1"/>
  <c r="AK146" i="5"/>
  <c r="AO146" i="5"/>
  <c r="AO147" i="5" s="1"/>
  <c r="AS146" i="5"/>
  <c r="AW146" i="5"/>
  <c r="AW147" i="5" s="1"/>
  <c r="BE146" i="5"/>
  <c r="BE147" i="5" s="1"/>
  <c r="BI146" i="5"/>
  <c r="BI147" i="5" s="1"/>
  <c r="BM146" i="5"/>
  <c r="BM147" i="5" s="1"/>
  <c r="R146" i="5"/>
  <c r="V146" i="5"/>
  <c r="V147" i="5" s="1"/>
  <c r="Z146" i="5"/>
  <c r="Z147" i="5" s="1"/>
  <c r="AD146" i="5"/>
  <c r="AH146" i="5"/>
  <c r="AH147" i="5" s="1"/>
  <c r="AL146" i="5"/>
  <c r="AL147" i="5" s="1"/>
  <c r="AP146" i="5"/>
  <c r="AP147" i="5" s="1"/>
  <c r="AT146" i="5"/>
  <c r="AX146" i="5"/>
  <c r="AX147" i="5" s="1"/>
  <c r="BB146" i="5"/>
  <c r="BB147" i="5" s="1"/>
  <c r="BF146" i="5"/>
  <c r="BF147" i="5" s="1"/>
  <c r="BJ146" i="5"/>
  <c r="BJ147" i="5" s="1"/>
  <c r="BN146" i="5"/>
  <c r="BN147" i="5" s="1"/>
  <c r="W38" i="5"/>
  <c r="W146" i="5"/>
  <c r="W147" i="5" s="1"/>
  <c r="AE38" i="5"/>
  <c r="AE146" i="5"/>
  <c r="AE147" i="5" s="1"/>
  <c r="AM38" i="5"/>
  <c r="AM146" i="5"/>
  <c r="AQ38" i="5"/>
  <c r="AQ146" i="5"/>
  <c r="AQ147" i="5" s="1"/>
  <c r="AU38" i="5"/>
  <c r="AU146" i="5"/>
  <c r="AU147" i="5" s="1"/>
  <c r="BC38" i="5"/>
  <c r="BC146" i="5"/>
  <c r="BC147" i="5" s="1"/>
  <c r="BG38" i="5"/>
  <c r="BG146" i="5"/>
  <c r="BG147" i="5" s="1"/>
  <c r="BK38" i="5"/>
  <c r="BK146" i="5"/>
  <c r="BK147" i="5" s="1"/>
  <c r="BO38" i="5"/>
  <c r="BO146" i="5"/>
  <c r="BO147" i="5" s="1"/>
  <c r="X38" i="5"/>
  <c r="X146" i="5"/>
  <c r="X147" i="5" s="1"/>
  <c r="AF38" i="5"/>
  <c r="AF146" i="5"/>
  <c r="AF147" i="5" s="1"/>
  <c r="AJ38" i="5"/>
  <c r="AJ146" i="5"/>
  <c r="AJ147" i="5" s="1"/>
  <c r="AV38" i="5"/>
  <c r="AV146" i="5"/>
  <c r="AV147" i="5" s="1"/>
  <c r="U146" i="5"/>
  <c r="U147" i="5" s="1"/>
  <c r="AG146" i="5"/>
  <c r="AG147" i="5" s="1"/>
  <c r="BA146" i="5"/>
  <c r="BA147" i="5" s="1"/>
  <c r="I25" i="5"/>
  <c r="M27" i="5"/>
  <c r="AY147" i="5"/>
  <c r="AN140" i="5"/>
  <c r="BD140" i="5"/>
  <c r="AN38" i="5"/>
  <c r="L33" i="5"/>
  <c r="J25" i="5"/>
  <c r="I27" i="5"/>
  <c r="L29" i="5"/>
  <c r="AY38" i="5"/>
  <c r="L23" i="5"/>
  <c r="K25" i="5"/>
  <c r="J27" i="5"/>
  <c r="L35" i="5"/>
  <c r="M25" i="5"/>
  <c r="K31" i="5"/>
  <c r="M23" i="5"/>
  <c r="J33" i="5"/>
  <c r="I35" i="5"/>
  <c r="M35" i="5"/>
  <c r="L25" i="5"/>
  <c r="I29" i="5"/>
  <c r="L31" i="5"/>
  <c r="L27" i="5"/>
  <c r="I31" i="5"/>
  <c r="N31" i="5" s="1"/>
  <c r="M31" i="5"/>
  <c r="J35" i="5"/>
  <c r="K23" i="5"/>
  <c r="K27" i="5"/>
  <c r="M29" i="5"/>
  <c r="J29" i="5"/>
  <c r="K33" i="5"/>
  <c r="K29" i="5"/>
  <c r="J31" i="5"/>
  <c r="I33" i="5"/>
  <c r="M33" i="5"/>
  <c r="K35" i="5"/>
  <c r="T140" i="5"/>
  <c r="AB140" i="5"/>
  <c r="AF140" i="5"/>
  <c r="AJ140" i="5"/>
  <c r="AR140" i="5"/>
  <c r="AV140" i="5"/>
  <c r="AZ140" i="5"/>
  <c r="BH140" i="5"/>
  <c r="BL140" i="5"/>
  <c r="P50" i="5"/>
  <c r="Z49" i="5"/>
  <c r="U140" i="5"/>
  <c r="U38" i="5"/>
  <c r="Y147" i="5"/>
  <c r="Y140" i="5"/>
  <c r="Y38" i="5"/>
  <c r="AC140" i="5"/>
  <c r="AC38" i="5"/>
  <c r="AG140" i="5"/>
  <c r="AG38" i="5"/>
  <c r="AK147" i="5"/>
  <c r="AK140" i="5"/>
  <c r="AK38" i="5"/>
  <c r="AO140" i="5"/>
  <c r="AO38" i="5"/>
  <c r="AS147" i="5"/>
  <c r="AS38" i="5"/>
  <c r="AS140" i="5"/>
  <c r="AW140" i="5"/>
  <c r="AW38" i="5"/>
  <c r="BA140" i="5"/>
  <c r="BA38" i="5"/>
  <c r="BE140" i="5"/>
  <c r="BE38" i="5"/>
  <c r="BI140" i="5"/>
  <c r="BI38" i="5"/>
  <c r="BM140" i="5"/>
  <c r="BM38" i="5"/>
  <c r="P100" i="5"/>
  <c r="X140" i="5"/>
  <c r="AN147" i="5"/>
  <c r="V140" i="5"/>
  <c r="Z140" i="5"/>
  <c r="AD147" i="5"/>
  <c r="AD140" i="5"/>
  <c r="AH140" i="5"/>
  <c r="AL140" i="5"/>
  <c r="AP140" i="5"/>
  <c r="AT147" i="5"/>
  <c r="AT140" i="5"/>
  <c r="AX140" i="5"/>
  <c r="BB140" i="5"/>
  <c r="BF140" i="5"/>
  <c r="BJ140" i="5"/>
  <c r="BN140" i="5"/>
  <c r="P39" i="5"/>
  <c r="P65" i="5"/>
  <c r="P80" i="5"/>
  <c r="S140" i="5"/>
  <c r="S147" i="5"/>
  <c r="W140" i="5"/>
  <c r="AA140" i="5"/>
  <c r="AE140" i="5"/>
  <c r="AI140" i="5"/>
  <c r="AM147" i="5"/>
  <c r="AM140" i="5"/>
  <c r="AQ140" i="5"/>
  <c r="AU140" i="5"/>
  <c r="AY140" i="5"/>
  <c r="BC140" i="5"/>
  <c r="BG140" i="5"/>
  <c r="BK140" i="5"/>
  <c r="BO140" i="5"/>
  <c r="R38" i="5"/>
  <c r="V38" i="5"/>
  <c r="Z38" i="5"/>
  <c r="AD38" i="5"/>
  <c r="AH38" i="5"/>
  <c r="AL38" i="5"/>
  <c r="AP38" i="5"/>
  <c r="AT38" i="5"/>
  <c r="AX38" i="5"/>
  <c r="BB38" i="5"/>
  <c r="BF38" i="5"/>
  <c r="BJ38" i="5"/>
  <c r="BN38" i="5"/>
  <c r="BN150" i="5" s="1"/>
  <c r="BM149" i="5" l="1"/>
  <c r="BJ151" i="5"/>
  <c r="BG150" i="5"/>
  <c r="BI149" i="5"/>
  <c r="BK149" i="5"/>
  <c r="BF150" i="5"/>
  <c r="BK150" i="5"/>
  <c r="BH149" i="5"/>
  <c r="BJ149" i="5"/>
  <c r="BM150" i="5"/>
  <c r="BF149" i="5"/>
  <c r="BI150" i="5"/>
  <c r="BL150" i="5"/>
  <c r="BO150" i="5"/>
  <c r="BJ150" i="5"/>
  <c r="BO149" i="5"/>
  <c r="BG149" i="5"/>
  <c r="BL149" i="5"/>
  <c r="BE149" i="5"/>
  <c r="BN149" i="5"/>
  <c r="BH150" i="5"/>
  <c r="N23" i="5"/>
  <c r="N27" i="5"/>
  <c r="N35" i="5"/>
  <c r="N33" i="5"/>
  <c r="N25" i="5"/>
  <c r="BB151" i="5"/>
  <c r="AL153" i="5"/>
  <c r="BA151" i="5"/>
  <c r="AK151" i="5"/>
  <c r="AU152" i="5"/>
  <c r="BL152" i="5"/>
  <c r="BF152" i="5"/>
  <c r="AP151" i="5"/>
  <c r="BO152" i="5"/>
  <c r="BL153" i="5"/>
  <c r="BM151" i="5"/>
  <c r="BE150" i="5"/>
  <c r="AO150" i="5"/>
  <c r="BL151" i="5"/>
  <c r="BD153" i="5"/>
  <c r="AV149" i="5"/>
  <c r="AN149" i="5"/>
  <c r="AX149" i="5"/>
  <c r="AY151" i="5"/>
  <c r="AT151" i="5"/>
  <c r="AM151" i="5"/>
  <c r="BB149" i="5"/>
  <c r="AY153" i="5"/>
  <c r="BB153" i="5"/>
  <c r="AW153" i="5"/>
  <c r="BN153" i="5"/>
  <c r="BC149" i="5"/>
  <c r="AU150" i="5"/>
  <c r="BI153" i="5"/>
  <c r="AZ150" i="5"/>
  <c r="AV152" i="5"/>
  <c r="AN152" i="5"/>
  <c r="AM150" i="5"/>
  <c r="BF151" i="5"/>
  <c r="AS151" i="5"/>
  <c r="AL149" i="5"/>
  <c r="BB152" i="5"/>
  <c r="AP149" i="5"/>
  <c r="AL152" i="5"/>
  <c r="AS150" i="5"/>
  <c r="BJ152" i="5"/>
  <c r="BC151" i="5"/>
  <c r="AQ151" i="5"/>
  <c r="AM149" i="5"/>
  <c r="BA150" i="5"/>
  <c r="AW150" i="5"/>
  <c r="AW151" i="5"/>
  <c r="AS149" i="5"/>
  <c r="AO151" i="5"/>
  <c r="AK152" i="5"/>
  <c r="AN153" i="5"/>
  <c r="Y152" i="5"/>
  <c r="AI151" i="5"/>
  <c r="AC152" i="5"/>
  <c r="Z152" i="5"/>
  <c r="AH152" i="5"/>
  <c r="AI150" i="5"/>
  <c r="AA149" i="5"/>
  <c r="AF150" i="5"/>
  <c r="AB149" i="5"/>
  <c r="V151" i="5"/>
  <c r="AC153" i="5"/>
  <c r="U153" i="5"/>
  <c r="AB152" i="5"/>
  <c r="AD151" i="5"/>
  <c r="AE153" i="5"/>
  <c r="T150" i="5"/>
  <c r="U149" i="5"/>
  <c r="AI152" i="5"/>
  <c r="AD149" i="5"/>
  <c r="AG152" i="5"/>
  <c r="T152" i="5"/>
  <c r="S153" i="5"/>
  <c r="AJ153" i="5"/>
  <c r="T149" i="5"/>
  <c r="V150" i="5"/>
  <c r="Z150" i="5"/>
  <c r="U150" i="5"/>
  <c r="AJ152" i="5"/>
  <c r="N29" i="5"/>
  <c r="R147" i="5"/>
  <c r="J146" i="5" s="1"/>
  <c r="I38" i="5"/>
  <c r="H38" i="5"/>
  <c r="G38" i="5"/>
  <c r="AX152" i="5"/>
  <c r="AH153" i="5"/>
  <c r="AH150" i="5"/>
  <c r="Y149" i="5"/>
  <c r="AK150" i="5"/>
  <c r="AG153" i="5"/>
  <c r="AG151" i="5"/>
  <c r="AC149" i="5"/>
  <c r="AC151" i="5"/>
  <c r="Y151" i="5"/>
  <c r="U152" i="5"/>
  <c r="BK151" i="5"/>
  <c r="BH153" i="5"/>
  <c r="BD151" i="5"/>
  <c r="AZ152" i="5"/>
  <c r="AZ153" i="5"/>
  <c r="AV150" i="5"/>
  <c r="AR150" i="5"/>
  <c r="AN150" i="5"/>
  <c r="AJ151" i="5"/>
  <c r="AJ150" i="5"/>
  <c r="AF149" i="5"/>
  <c r="AF152" i="5"/>
  <c r="AB151" i="5"/>
  <c r="X149" i="5"/>
  <c r="X152" i="5"/>
  <c r="AK149" i="5"/>
  <c r="AZ151" i="5"/>
  <c r="BN152" i="5"/>
  <c r="BI151" i="5"/>
  <c r="BE151" i="5"/>
  <c r="AR153" i="5"/>
  <c r="X151" i="5"/>
  <c r="AU151" i="5"/>
  <c r="AT153" i="5"/>
  <c r="BG151" i="5"/>
  <c r="BC152" i="5"/>
  <c r="AQ153" i="5"/>
  <c r="AM152" i="5"/>
  <c r="AE149" i="5"/>
  <c r="AA150" i="5"/>
  <c r="AA152" i="5"/>
  <c r="W153" i="5"/>
  <c r="S149" i="5"/>
  <c r="BN151" i="5"/>
  <c r="AX153" i="5"/>
  <c r="AX150" i="5"/>
  <c r="AT149" i="5"/>
  <c r="AP152" i="5"/>
  <c r="AL150" i="5"/>
  <c r="AH151" i="5"/>
  <c r="AD152" i="5"/>
  <c r="Z153" i="5"/>
  <c r="Z151" i="5"/>
  <c r="V149" i="5"/>
  <c r="R140" i="5"/>
  <c r="M140" i="5"/>
  <c r="BM152" i="5"/>
  <c r="BE153" i="5"/>
  <c r="BE152" i="5"/>
  <c r="BA152" i="5"/>
  <c r="AW149" i="5"/>
  <c r="AS152" i="5"/>
  <c r="AO152" i="5"/>
  <c r="AK153" i="5"/>
  <c r="AG150" i="5"/>
  <c r="AC150" i="5"/>
  <c r="Y150" i="5"/>
  <c r="U151" i="5"/>
  <c r="BH151" i="5"/>
  <c r="BD150" i="5"/>
  <c r="AZ149" i="5"/>
  <c r="AV153" i="5"/>
  <c r="AR151" i="5"/>
  <c r="AF151" i="5"/>
  <c r="AB153" i="5"/>
  <c r="T153" i="5"/>
  <c r="BC150" i="5"/>
  <c r="BO151" i="5"/>
  <c r="BK153" i="5"/>
  <c r="BG153" i="5"/>
  <c r="AY149" i="5"/>
  <c r="AU153" i="5"/>
  <c r="AQ149" i="5"/>
  <c r="AI153" i="5"/>
  <c r="AE150" i="5"/>
  <c r="AE152" i="5"/>
  <c r="AA151" i="5"/>
  <c r="W151" i="5"/>
  <c r="W149" i="5"/>
  <c r="S150" i="5"/>
  <c r="S152" i="5"/>
  <c r="BJ153" i="5"/>
  <c r="BF153" i="5"/>
  <c r="BB150" i="5"/>
  <c r="AX151" i="5"/>
  <c r="AT152" i="5"/>
  <c r="AP153" i="5"/>
  <c r="AP150" i="5"/>
  <c r="AL151" i="5"/>
  <c r="AH149" i="5"/>
  <c r="AD150" i="5"/>
  <c r="Z149" i="5"/>
  <c r="V152" i="5"/>
  <c r="AB150" i="5"/>
  <c r="BM153" i="5"/>
  <c r="BI152" i="5"/>
  <c r="BA149" i="5"/>
  <c r="BA153" i="5"/>
  <c r="AW152" i="5"/>
  <c r="AS153" i="5"/>
  <c r="AO153" i="5"/>
  <c r="AO149" i="5"/>
  <c r="W150" i="5"/>
  <c r="BO153" i="5"/>
  <c r="BK152" i="5"/>
  <c r="BG152" i="5"/>
  <c r="BC153" i="5"/>
  <c r="AY150" i="5"/>
  <c r="AY152" i="5"/>
  <c r="AU149" i="5"/>
  <c r="AQ150" i="5"/>
  <c r="AQ152" i="5"/>
  <c r="AM153" i="5"/>
  <c r="AI149" i="5"/>
  <c r="AA153" i="5"/>
  <c r="W152" i="5"/>
  <c r="S151" i="5"/>
  <c r="AD153" i="5"/>
  <c r="AT150" i="5"/>
  <c r="V153" i="5"/>
  <c r="T151" i="5"/>
  <c r="AG149" i="5"/>
  <c r="Y153" i="5"/>
  <c r="AE151" i="5"/>
  <c r="BH152" i="5"/>
  <c r="BD149" i="5"/>
  <c r="BD152" i="5"/>
  <c r="AV151" i="5"/>
  <c r="AR152" i="5"/>
  <c r="AR149" i="5"/>
  <c r="AN151" i="5"/>
  <c r="AJ149" i="5"/>
  <c r="AF153" i="5"/>
  <c r="X150" i="5"/>
  <c r="X153" i="5"/>
  <c r="R149" i="5" l="1"/>
  <c r="R150" i="5"/>
  <c r="R151" i="5"/>
  <c r="K38" i="5"/>
  <c r="J39" i="5" s="1"/>
  <c r="M146" i="5"/>
  <c r="M147" i="5" s="1"/>
  <c r="I146" i="5"/>
  <c r="L146" i="5"/>
  <c r="K146" i="5"/>
  <c r="R153" i="5"/>
  <c r="R152" i="5"/>
  <c r="Q190" i="5" l="1"/>
  <c r="Q192" i="5"/>
  <c r="Q195" i="5"/>
  <c r="Q194" i="5"/>
  <c r="Q193" i="5"/>
  <c r="Q191" i="5"/>
  <c r="Q187" i="5"/>
  <c r="Q186" i="5"/>
  <c r="Q188" i="5"/>
  <c r="Q185" i="5"/>
  <c r="Q184" i="5"/>
  <c r="Q183" i="5"/>
  <c r="Q181" i="5"/>
  <c r="Q179" i="5"/>
  <c r="Q177" i="5"/>
  <c r="Q178" i="5"/>
  <c r="Q176" i="5"/>
  <c r="Q180" i="5"/>
  <c r="Q173" i="5"/>
  <c r="Q172" i="5"/>
  <c r="Q170" i="5"/>
  <c r="Q174" i="5"/>
  <c r="Q169" i="5"/>
  <c r="Q171" i="5"/>
  <c r="Q163" i="5"/>
  <c r="Q164" i="5"/>
  <c r="Q166" i="5"/>
  <c r="Q167" i="5"/>
  <c r="K140" i="5"/>
  <c r="P146" i="5"/>
  <c r="F39" i="5"/>
  <c r="H39" i="5"/>
  <c r="G39" i="5"/>
  <c r="Q165" i="5"/>
  <c r="I39" i="5"/>
  <c r="L147" i="5" l="1"/>
  <c r="K147" i="5"/>
  <c r="L140" i="5"/>
  <c r="N147" i="5"/>
  <c r="O147" i="5"/>
  <c r="I140" i="5"/>
  <c r="J140" i="5"/>
</calcChain>
</file>

<file path=xl/sharedStrings.xml><?xml version="1.0" encoding="utf-8"?>
<sst xmlns="http://schemas.openxmlformats.org/spreadsheetml/2006/main" count="402" uniqueCount="189">
  <si>
    <t>KEMENTERIAN KEUANGAN REPUBLIK INDONESIA</t>
  </si>
  <si>
    <t>BADAN PENDIDIKAN DAN PELATIHAN KEUANGAN</t>
  </si>
  <si>
    <t>PUSDIKLAT KEUANGAN UMUM</t>
  </si>
  <si>
    <t>REKAPITULASI HASIL EVALUASI TERHADAP PENYELENGGARAAN</t>
  </si>
  <si>
    <t>DIKLAT MANAJEMEN SDM TINGKAT DASAR ANGKATAN II</t>
  </si>
  <si>
    <t>TAHUN ANGGARAN 2013</t>
  </si>
  <si>
    <t>Halaman 01</t>
  </si>
  <si>
    <t>Standar Patokan :</t>
  </si>
  <si>
    <t>Kategori</t>
  </si>
  <si>
    <t>per Item</t>
  </si>
  <si>
    <t>per Kelompok</t>
  </si>
  <si>
    <t>Keseluruhan</t>
  </si>
  <si>
    <t>I &amp; VI</t>
  </si>
  <si>
    <t>II</t>
  </si>
  <si>
    <t>III, IV &amp; VII</t>
  </si>
  <si>
    <t>V</t>
  </si>
  <si>
    <t>Asrama</t>
  </si>
  <si>
    <t>Non Asrama</t>
  </si>
  <si>
    <t>1: TIDAK BAIK (TB)</t>
  </si>
  <si>
    <t>&gt;=1 ; &lt;1,8</t>
  </si>
  <si>
    <t>&gt;=7 ; &lt;12</t>
  </si>
  <si>
    <t>&gt;=2 ; &lt;3</t>
  </si>
  <si>
    <t>&gt;=4 ; &lt;7</t>
  </si>
  <si>
    <t>&gt;=5 ; &lt;9</t>
  </si>
  <si>
    <t>&gt;=33 ; &lt;59</t>
  </si>
  <si>
    <t>&gt;=29 ; &lt;52</t>
  </si>
  <si>
    <t>2: KURANG BAIK (KB)</t>
  </si>
  <si>
    <t>&gt;=1,8 ; &lt;2,6</t>
  </si>
  <si>
    <t>&gt;=12 ; &lt;18</t>
  </si>
  <si>
    <t>&gt;=3 ; &lt;5</t>
  </si>
  <si>
    <t>&gt;=7 ; &lt;10</t>
  </si>
  <si>
    <t>&gt;=9 ; &lt; 13</t>
  </si>
  <si>
    <t>&gt;=59 ; &lt;85</t>
  </si>
  <si>
    <t>&gt;=52 ; &lt;75</t>
  </si>
  <si>
    <t>3: CUKUP (C)</t>
  </si>
  <si>
    <t>&gt;=2,6 ; &lt;3,4</t>
  </si>
  <si>
    <t>&gt;=18 ; &lt;24</t>
  </si>
  <si>
    <t>&gt;=5 ; &lt;7</t>
  </si>
  <si>
    <t>&gt;=10 ; &lt;14</t>
  </si>
  <si>
    <t>&gt;=13 ; &lt;17</t>
  </si>
  <si>
    <t>&gt;=85 ; &lt;112</t>
  </si>
  <si>
    <t>&gt;=75 ; &lt;99</t>
  </si>
  <si>
    <t>4: BAIK (B)</t>
  </si>
  <si>
    <t>&gt;=3,4 ; &lt;4,2</t>
  </si>
  <si>
    <t>&gt;=24 ; &lt;30</t>
  </si>
  <si>
    <t>&gt;=7 ; &lt;9</t>
  </si>
  <si>
    <t>&gt;=14 ; &lt;17</t>
  </si>
  <si>
    <t>&gt;=17 ; &lt;21</t>
  </si>
  <si>
    <t>&gt;=112 ; &lt;139</t>
  </si>
  <si>
    <t>&gt;=99 ; &lt;122</t>
  </si>
  <si>
    <t>4: SANGAT BAIK (SB)</t>
  </si>
  <si>
    <t>&gt;=4,2 ; &lt;=5</t>
  </si>
  <si>
    <t>&gt;=30 ; &lt;=35</t>
  </si>
  <si>
    <t>&gt;=9 ; &lt;=10</t>
  </si>
  <si>
    <t>&gt;=17 ; &lt;=20</t>
  </si>
  <si>
    <t>&gt;=21 ; &lt;=25</t>
  </si>
  <si>
    <t>&gt;=139 ; &lt;=165</t>
  </si>
  <si>
    <t>&gt;=122 ; &lt;=145</t>
  </si>
  <si>
    <t>I.</t>
  </si>
  <si>
    <t>KURIKULUM</t>
  </si>
  <si>
    <t>Pemilih Angka ......</t>
  </si>
  <si>
    <t>Rata-Rata</t>
  </si>
  <si>
    <t>1.</t>
  </si>
  <si>
    <t>Kesesuaian materi dengan waktu yang dialokasikan</t>
  </si>
  <si>
    <t>2.</t>
  </si>
  <si>
    <t>Kesesuaian materi dengan tujuan diklat</t>
  </si>
  <si>
    <t>3.</t>
  </si>
  <si>
    <t>Ketersedian media pembelajaran</t>
  </si>
  <si>
    <t>4.</t>
  </si>
  <si>
    <t>Ketersediaan bahan ajar</t>
  </si>
  <si>
    <t>5.</t>
  </si>
  <si>
    <t>Kualitas bahan ajar</t>
  </si>
  <si>
    <t>6.</t>
  </si>
  <si>
    <t>Alokasi waktu ujian</t>
  </si>
  <si>
    <t>7.</t>
  </si>
  <si>
    <t>Ketepatan soal dengan materi yang diajarkan</t>
  </si>
  <si>
    <t>KATEGORI</t>
  </si>
  <si>
    <t>TB</t>
  </si>
  <si>
    <t>KB</t>
  </si>
  <si>
    <t>C</t>
  </si>
  <si>
    <t>SB</t>
  </si>
  <si>
    <t>Jumlah</t>
  </si>
  <si>
    <t>PEMILIH</t>
  </si>
  <si>
    <t>Rata-rata:</t>
  </si>
  <si>
    <t>PERSENTASE</t>
  </si>
  <si>
    <t>Kategori:</t>
  </si>
  <si>
    <t>II.</t>
  </si>
  <si>
    <t>CAPAIAN BELAJAR</t>
  </si>
  <si>
    <t>8.</t>
  </si>
  <si>
    <t>Peningkatan pengetahuan</t>
  </si>
  <si>
    <t>9.</t>
  </si>
  <si>
    <t>Peningkatan keterampilan</t>
  </si>
  <si>
    <t>III.</t>
  </si>
  <si>
    <t>PELAYANAN PANITIA</t>
  </si>
  <si>
    <t>10.</t>
  </si>
  <si>
    <t>Layanan administrasi diklat</t>
  </si>
  <si>
    <t>11.</t>
  </si>
  <si>
    <t>Keramahan panitia</t>
  </si>
  <si>
    <t>12.</t>
  </si>
  <si>
    <t>Kesigapan panitia</t>
  </si>
  <si>
    <t>13.</t>
  </si>
  <si>
    <t>Penampilan panitia (kerapian, tanda pengenal, dll.)</t>
  </si>
  <si>
    <t>IV.</t>
  </si>
  <si>
    <t>TEMPAT BELAJAR</t>
  </si>
  <si>
    <t>14.</t>
  </si>
  <si>
    <t>Kenyamanan</t>
  </si>
  <si>
    <t>15.</t>
  </si>
  <si>
    <t>Kebersihan</t>
  </si>
  <si>
    <t>16.</t>
  </si>
  <si>
    <t>Keamanan</t>
  </si>
  <si>
    <t>17.</t>
  </si>
  <si>
    <t>Kelengkapan fasilitas</t>
  </si>
  <si>
    <t>V.</t>
  </si>
  <si>
    <t>KONSUMSI</t>
  </si>
  <si>
    <t>18.</t>
  </si>
  <si>
    <t>Kuantitas</t>
  </si>
  <si>
    <t>19.</t>
  </si>
  <si>
    <t>Kualitas</t>
  </si>
  <si>
    <t>20.</t>
  </si>
  <si>
    <t>Variasi</t>
  </si>
  <si>
    <t>21.</t>
  </si>
  <si>
    <t>22.</t>
  </si>
  <si>
    <t>Layanan</t>
  </si>
  <si>
    <t>VI.</t>
  </si>
  <si>
    <t>FASILITAS PENDUKUNG</t>
  </si>
  <si>
    <t>23.</t>
  </si>
  <si>
    <t>Ketersediaan pelayanan kesehatan</t>
  </si>
  <si>
    <t>24.</t>
  </si>
  <si>
    <t>Ketersediaan sarana ibadah</t>
  </si>
  <si>
    <t>25.</t>
  </si>
  <si>
    <t>Ketersediaan sarana olahraga</t>
  </si>
  <si>
    <t>26.</t>
  </si>
  <si>
    <t>Ketersediaan perpustakaan</t>
  </si>
  <si>
    <t>27.</t>
  </si>
  <si>
    <t>Ketersediaan ruang makan</t>
  </si>
  <si>
    <t>28.</t>
  </si>
  <si>
    <t>Kebersihan kamar kecil</t>
  </si>
  <si>
    <t>29.</t>
  </si>
  <si>
    <t>Kenyamanan lingkungan luar kelas</t>
  </si>
  <si>
    <t>Dari</t>
  </si>
  <si>
    <t>orang peserta yang mengisi form evaluasi terhadap penyelenggaraan,</t>
  </si>
  <si>
    <t>sebanyak</t>
  </si>
  <si>
    <t>orang menyatakan pelayanan diklat/workshop secara keseluruhan minimal baik.</t>
  </si>
  <si>
    <t>(IKU Depkeu-2  PP 2.1)</t>
  </si>
  <si>
    <t>yang mengisi form,</t>
  </si>
  <si>
    <t>%tase</t>
  </si>
  <si>
    <t>VIII. LAIN-LAIN</t>
  </si>
  <si>
    <t>yang memilih...</t>
  </si>
  <si>
    <t>34.</t>
  </si>
  <si>
    <t>Mata Pelajaran yang perlu dikurangi waktunya.</t>
  </si>
  <si>
    <t>a</t>
  </si>
  <si>
    <t>orang</t>
  </si>
  <si>
    <t>35.</t>
  </si>
  <si>
    <t>Mata Pelajaran yang perlu ditambah waktunya.</t>
  </si>
  <si>
    <t>36.</t>
  </si>
  <si>
    <t>Mata Pelajaran yang materi/silabusnya perlu dibenahi.</t>
  </si>
  <si>
    <t>37.</t>
  </si>
  <si>
    <t>Mata Pelajaran yang sebaiknya dihapus.</t>
  </si>
  <si>
    <t>38.</t>
  </si>
  <si>
    <t>Mata Pelajaran yang perlu ditambahkan selain mata pelajaran yang sudah ada.</t>
  </si>
  <si>
    <t>KRITIK DAN SARAN</t>
  </si>
  <si>
    <t>a.</t>
  </si>
  <si>
    <t>b.</t>
  </si>
  <si>
    <t>c.</t>
  </si>
  <si>
    <t>d.</t>
  </si>
  <si>
    <t>Jakarta,  3  Juni 2013</t>
  </si>
  <si>
    <t>Kabid Evaluasi dan Pelaporan Kinerja</t>
  </si>
  <si>
    <t>Pandu Patriadi</t>
  </si>
  <si>
    <t>NIP 196501261991031001</t>
  </si>
  <si>
    <t>Jumlah Pemilih</t>
  </si>
  <si>
    <t>Jumlah Angka</t>
  </si>
  <si>
    <t>NILAI KESELURUHAN (Non Asrama)</t>
  </si>
  <si>
    <t>NILAI KESELURUHAN (Asrama)</t>
  </si>
  <si>
    <t>33.</t>
  </si>
  <si>
    <t>32.</t>
  </si>
  <si>
    <t>31.</t>
  </si>
  <si>
    <t>30.</t>
  </si>
  <si>
    <t>ASRAMA (jika diasramakan)</t>
  </si>
  <si>
    <t>VII.</t>
  </si>
  <si>
    <t>Halaman 02</t>
  </si>
  <si>
    <t>Halaman 03</t>
  </si>
  <si>
    <t>B'</t>
  </si>
  <si>
    <t>Catatan: Untuk kritik dan saran yang tidak mencantumkan jumlah responden, berarti disampaikan hanya oleh 1 responden.</t>
  </si>
  <si>
    <t>xxx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</si>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</sst>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7" x14ac:knownFonts="1">
    <font>
      <sz val="11"/>
      <color theme="1"/>
      <name val="Calibri"/>
      <family val="2"/>
      <charset val="1"/>
      <scheme val="minor"/>
    </font>
    <font>
      <sz val="12"/>
      <color rgb="FF000000"/>
      <name val="Arial"/>
      <family val="2"/>
      <charset val="1"/>
    </font>
    <font>
      <sz val="12"/>
      <color theme="1"/>
      <name val="Calibri"/>
      <family val="2"/>
      <charset val="1"/>
      <scheme val="minor"/>
    </font>
    <font>
      <sz val="14"/>
      <color theme="1"/>
      <name val="Arial"/>
      <family val="2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u/>
      <sz val="9"/>
      <color rgb="FF000000"/>
      <name val="Arial"/>
      <family val="2"/>
      <charset val="1"/>
    </font>
    <font>
      <b/>
      <u/>
      <sz val="14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sz val="16"/>
      <color rgb="FFFFFFFF"/>
      <name val="Calibri"/>
      <family val="2"/>
      <charset val="1"/>
    </font>
    <font>
      <sz val="14"/>
      <color rgb="FF000000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Border="1" applyAlignment="1"/>
    <xf numFmtId="0" fontId="1" fillId="0" borderId="0" xfId="0" applyFont="1" applyAlignment="1">
      <alignment horizontal="left"/>
    </xf>
    <xf numFmtId="0" fontId="2" fillId="0" borderId="0" xfId="0" applyFont="1"/>
    <xf numFmtId="164" fontId="5" fillId="0" borderId="1" xfId="0" applyNumberFormat="1" applyFont="1" applyBorder="1" applyAlignment="1">
      <alignment horizontal="center" vertical="center"/>
    </xf>
    <xf numFmtId="0" fontId="10" fillId="0" borderId="0" xfId="0" applyFont="1"/>
    <xf numFmtId="17" fontId="8" fillId="0" borderId="0" xfId="0" applyNumberFormat="1" applyFo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vertical="top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9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 applyAlignment="1">
      <alignment horizontal="right" vertical="center" wrapText="1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indent="4"/>
    </xf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2" fontId="0" fillId="0" borderId="0" xfId="0" applyNumberFormat="1" applyAlignment="1"/>
    <xf numFmtId="0" fontId="0" fillId="0" borderId="0" xfId="0" applyAlignment="1"/>
    <xf numFmtId="164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9" fillId="0" borderId="5" xfId="0" applyFont="1" applyBorder="1"/>
    <xf numFmtId="0" fontId="9" fillId="0" borderId="4" xfId="0" applyFont="1" applyBorder="1" applyAlignment="1">
      <alignment vertical="center"/>
    </xf>
    <xf numFmtId="0" fontId="9" fillId="0" borderId="7" xfId="0" applyFont="1" applyBorder="1"/>
    <xf numFmtId="0" fontId="9" fillId="0" borderId="6" xfId="0" applyFont="1" applyBorder="1" applyAlignment="1">
      <alignment vertical="center"/>
    </xf>
    <xf numFmtId="0" fontId="9" fillId="0" borderId="3" xfId="0" applyFont="1" applyBorder="1"/>
    <xf numFmtId="0" fontId="9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top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2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17" fontId="7" fillId="0" borderId="0" xfId="0" applyNumberFormat="1" applyFont="1" applyAlignment="1">
      <alignment horizontal="center"/>
    </xf>
    <xf numFmtId="17" fontId="7" fillId="0" borderId="0" xfId="0" applyNumberFormat="1" applyFont="1" applyAlignment="1">
      <alignment vertical="center"/>
    </xf>
    <xf numFmtId="1" fontId="1" fillId="0" borderId="0" xfId="0" applyNumberFormat="1" applyFont="1"/>
    <xf numFmtId="0" fontId="20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0" fillId="0" borderId="0" xfId="0" applyFon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1" fillId="0" borderId="0" xfId="0" applyFont="1" applyBorder="1" applyAlignment="1"/>
    <xf numFmtId="0" fontId="21" fillId="0" borderId="0" xfId="0" applyFont="1" applyAlignment="1">
      <alignment horizontal="left"/>
    </xf>
    <xf numFmtId="0" fontId="22" fillId="0" borderId="0" xfId="0" applyFont="1"/>
    <xf numFmtId="0" fontId="24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164" fontId="2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3" fillId="0" borderId="2" xfId="0" applyFont="1" applyBorder="1"/>
    <xf numFmtId="0" fontId="23" fillId="0" borderId="9" xfId="0" applyFont="1" applyBorder="1"/>
    <xf numFmtId="0" fontId="23" fillId="0" borderId="11" xfId="0" applyFont="1" applyBorder="1"/>
    <xf numFmtId="0" fontId="23" fillId="0" borderId="0" xfId="0" applyFont="1"/>
    <xf numFmtId="0" fontId="23" fillId="0" borderId="4" xfId="0" applyFont="1" applyBorder="1"/>
    <xf numFmtId="0" fontId="23" fillId="0" borderId="8" xfId="0" applyFont="1" applyBorder="1"/>
    <xf numFmtId="0" fontId="22" fillId="2" borderId="2" xfId="0" applyFont="1" applyFill="1" applyBorder="1"/>
    <xf numFmtId="0" fontId="23" fillId="2" borderId="9" xfId="0" applyFont="1" applyFill="1" applyBorder="1"/>
    <xf numFmtId="0" fontId="23" fillId="2" borderId="3" xfId="0" applyFont="1" applyFill="1" applyBorder="1"/>
    <xf numFmtId="0" fontId="22" fillId="2" borderId="4" xfId="0" applyFont="1" applyFill="1" applyBorder="1"/>
    <xf numFmtId="0" fontId="23" fillId="2" borderId="8" xfId="0" applyFont="1" applyFill="1" applyBorder="1"/>
    <xf numFmtId="0" fontId="23" fillId="2" borderId="5" xfId="0" applyFont="1" applyFill="1" applyBorder="1"/>
    <xf numFmtId="164" fontId="23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indent="5"/>
    </xf>
    <xf numFmtId="0" fontId="23" fillId="0" borderId="0" xfId="0" applyFont="1" applyAlignment="1">
      <alignment horizontal="left" indent="4"/>
    </xf>
    <xf numFmtId="164" fontId="22" fillId="2" borderId="7" xfId="0" applyNumberFormat="1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 wrapText="1"/>
    </xf>
    <xf numFmtId="164" fontId="2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/>
    <xf numFmtId="2" fontId="3" fillId="0" borderId="0" xfId="0" applyNumberFormat="1" applyFont="1" applyAlignment="1"/>
    <xf numFmtId="1" fontId="23" fillId="0" borderId="7" xfId="0" applyNumberFormat="1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horizontal="left" vertical="center" indent="1"/>
    </xf>
    <xf numFmtId="164" fontId="23" fillId="0" borderId="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center" vertical="center" wrapText="1"/>
    </xf>
    <xf numFmtId="164" fontId="23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3" fillId="0" borderId="10" xfId="0" applyFont="1" applyBorder="1"/>
    <xf numFmtId="4" fontId="23" fillId="0" borderId="0" xfId="0" applyNumberFormat="1" applyFont="1"/>
    <xf numFmtId="0" fontId="22" fillId="0" borderId="8" xfId="0" applyFont="1" applyBorder="1"/>
    <xf numFmtId="0" fontId="3" fillId="0" borderId="8" xfId="0" applyFont="1" applyBorder="1"/>
    <xf numFmtId="0" fontId="3" fillId="0" borderId="5" xfId="0" applyFont="1" applyBorder="1"/>
    <xf numFmtId="1" fontId="23" fillId="0" borderId="0" xfId="0" applyNumberFormat="1" applyFont="1" applyAlignment="1">
      <alignment horizontal="center" vertical="center"/>
    </xf>
    <xf numFmtId="0" fontId="23" fillId="0" borderId="10" xfId="0" applyFont="1" applyBorder="1"/>
    <xf numFmtId="164" fontId="3" fillId="0" borderId="0" xfId="0" applyNumberFormat="1" applyFont="1"/>
    <xf numFmtId="1" fontId="3" fillId="0" borderId="0" xfId="0" applyNumberFormat="1" applyFont="1"/>
    <xf numFmtId="0" fontId="23" fillId="0" borderId="0" xfId="0" applyFont="1" applyAlignment="1">
      <alignment vertical="top" wrapText="1"/>
    </xf>
    <xf numFmtId="0" fontId="23" fillId="0" borderId="0" xfId="0" applyFont="1" applyAlignment="1">
      <alignment vertical="top"/>
    </xf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2" fillId="0" borderId="9" xfId="0" applyFont="1" applyBorder="1" applyAlignment="1">
      <alignment horizontal="right" vertical="top" wrapText="1"/>
    </xf>
    <xf numFmtId="0" fontId="23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vertical="top" wrapText="1"/>
    </xf>
    <xf numFmtId="0" fontId="22" fillId="2" borderId="1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2" fontId="22" fillId="0" borderId="0" xfId="0" applyNumberFormat="1" applyFont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left" vertical="top"/>
    </xf>
    <xf numFmtId="0" fontId="22" fillId="2" borderId="9" xfId="0" applyFont="1" applyFill="1" applyBorder="1" applyAlignment="1">
      <alignment horizontal="left" vertical="top"/>
    </xf>
    <xf numFmtId="0" fontId="22" fillId="2" borderId="3" xfId="0" applyFont="1" applyFill="1" applyBorder="1" applyAlignment="1">
      <alignment horizontal="left" vertical="top"/>
    </xf>
    <xf numFmtId="0" fontId="22" fillId="2" borderId="4" xfId="0" applyFont="1" applyFill="1" applyBorder="1" applyAlignment="1">
      <alignment horizontal="left" vertical="top"/>
    </xf>
    <xf numFmtId="0" fontId="22" fillId="2" borderId="8" xfId="0" applyFont="1" applyFill="1" applyBorder="1" applyAlignment="1">
      <alignment horizontal="left" vertical="top"/>
    </xf>
    <xf numFmtId="0" fontId="22" fillId="2" borderId="5" xfId="0" applyFont="1" applyFill="1" applyBorder="1" applyAlignment="1">
      <alignment horizontal="left" vertical="top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206375</xdr:colOff>
      <xdr:row>0</xdr:row>
      <xdr:rowOff>0</xdr:rowOff>
    </xdr:from>
    <xdr:to>
      <xdr:col>3</xdr:col>
      <xdr:colOff>444500</xdr:colOff>
      <xdr:row>4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5" y="0"/>
          <a:ext cx="10001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1"/>
  <sheetViews>
    <sheetView tabSelected="1" view="pageBreakPreview" topLeftCell="A166" zoomScale="60" zoomScaleNormal="60" workbookViewId="0">
      <selection activeCell="K160" sqref="K160"/>
    </sheetView>
  </sheetViews>
  <sheetFormatPr defaultColWidth="8.7109375" defaultRowHeight="15.75" x14ac:dyDescent="0.25"/>
  <cols>
    <col min="1" max="1" width="4.5703125" customWidth="1"/>
    <col min="2" max="2" width="3.85546875" customWidth="1"/>
    <col min="3" max="3" width="3" customWidth="1"/>
    <col min="4" max="4" width="10" customWidth="1"/>
    <col min="5" max="5" width="15" customWidth="1"/>
    <col min="6" max="6" width="22.140625" customWidth="1"/>
    <col min="7" max="7" width="13.28515625" customWidth="1"/>
    <col min="8" max="8" width="11.85546875" customWidth="1"/>
    <col min="9" max="13" width="13.28515625" customWidth="1"/>
    <col min="14" max="14" width="22" bestFit="1" customWidth="1"/>
    <col min="15" max="15" width="11.5703125" customWidth="1"/>
    <col min="16" max="16" width="13.140625" customWidth="1"/>
    <col min="17" max="17" width="16.42578125" customWidth="1"/>
    <col min="18" max="18" width="6.42578125" style="3" customWidth="1"/>
    <col min="19" max="67" width="4.7109375" style="3" customWidth="1"/>
    <col min="257" max="257" width="4.5703125" customWidth="1"/>
    <col min="258" max="258" width="3.85546875" customWidth="1"/>
    <col min="259" max="259" width="3" customWidth="1"/>
    <col min="260" max="260" width="10" customWidth="1"/>
    <col min="261" max="261" width="15.28515625" customWidth="1"/>
    <col min="262" max="262" width="22.140625" customWidth="1"/>
    <col min="263" max="263" width="13.28515625" customWidth="1"/>
    <col min="264" max="264" width="11.85546875" customWidth="1"/>
    <col min="265" max="269" width="13.28515625" customWidth="1"/>
    <col min="270" max="270" width="22" bestFit="1" customWidth="1"/>
    <col min="271" max="271" width="8.7109375" customWidth="1"/>
    <col min="272" max="272" width="14.28515625" bestFit="1" customWidth="1"/>
    <col min="273" max="273" width="16.42578125" customWidth="1"/>
    <col min="274" max="274" width="6.42578125" customWidth="1"/>
    <col min="275" max="323" width="4.7109375" customWidth="1"/>
    <col min="513" max="513" width="4.5703125" customWidth="1"/>
    <col min="514" max="514" width="3.85546875" customWidth="1"/>
    <col min="515" max="515" width="3" customWidth="1"/>
    <col min="516" max="516" width="10" customWidth="1"/>
    <col min="517" max="517" width="15.28515625" customWidth="1"/>
    <col min="518" max="518" width="22.140625" customWidth="1"/>
    <col min="519" max="519" width="13.28515625" customWidth="1"/>
    <col min="520" max="520" width="11.85546875" customWidth="1"/>
    <col min="521" max="525" width="13.28515625" customWidth="1"/>
    <col min="526" max="526" width="22" bestFit="1" customWidth="1"/>
    <col min="527" max="527" width="8.7109375" customWidth="1"/>
    <col min="528" max="528" width="14.28515625" bestFit="1" customWidth="1"/>
    <col min="529" max="529" width="16.42578125" customWidth="1"/>
    <col min="530" max="530" width="6.42578125" customWidth="1"/>
    <col min="531" max="579" width="4.7109375" customWidth="1"/>
    <col min="769" max="769" width="4.5703125" customWidth="1"/>
    <col min="770" max="770" width="3.85546875" customWidth="1"/>
    <col min="771" max="771" width="3" customWidth="1"/>
    <col min="772" max="772" width="10" customWidth="1"/>
    <col min="773" max="773" width="15.28515625" customWidth="1"/>
    <col min="774" max="774" width="22.140625" customWidth="1"/>
    <col min="775" max="775" width="13.28515625" customWidth="1"/>
    <col min="776" max="776" width="11.85546875" customWidth="1"/>
    <col min="777" max="781" width="13.28515625" customWidth="1"/>
    <col min="782" max="782" width="22" bestFit="1" customWidth="1"/>
    <col min="783" max="783" width="8.7109375" customWidth="1"/>
    <col min="784" max="784" width="14.28515625" bestFit="1" customWidth="1"/>
    <col min="785" max="785" width="16.42578125" customWidth="1"/>
    <col min="786" max="786" width="6.42578125" customWidth="1"/>
    <col min="787" max="835" width="4.7109375" customWidth="1"/>
    <col min="1025" max="1025" width="4.5703125" customWidth="1"/>
    <col min="1026" max="1026" width="3.85546875" customWidth="1"/>
    <col min="1027" max="1027" width="3" customWidth="1"/>
    <col min="1028" max="1028" width="10" customWidth="1"/>
    <col min="1029" max="1029" width="15.28515625" customWidth="1"/>
    <col min="1030" max="1030" width="22.140625" customWidth="1"/>
    <col min="1031" max="1031" width="13.28515625" customWidth="1"/>
    <col min="1032" max="1032" width="11.85546875" customWidth="1"/>
    <col min="1033" max="1037" width="13.28515625" customWidth="1"/>
    <col min="1038" max="1038" width="22" bestFit="1" customWidth="1"/>
    <col min="1039" max="1039" width="8.7109375" customWidth="1"/>
    <col min="1040" max="1040" width="14.28515625" bestFit="1" customWidth="1"/>
    <col min="1041" max="1041" width="16.42578125" customWidth="1"/>
    <col min="1042" max="1042" width="6.42578125" customWidth="1"/>
    <col min="1043" max="1091" width="4.7109375" customWidth="1"/>
    <col min="1281" max="1281" width="4.5703125" customWidth="1"/>
    <col min="1282" max="1282" width="3.85546875" customWidth="1"/>
    <col min="1283" max="1283" width="3" customWidth="1"/>
    <col min="1284" max="1284" width="10" customWidth="1"/>
    <col min="1285" max="1285" width="15.28515625" customWidth="1"/>
    <col min="1286" max="1286" width="22.140625" customWidth="1"/>
    <col min="1287" max="1287" width="13.28515625" customWidth="1"/>
    <col min="1288" max="1288" width="11.85546875" customWidth="1"/>
    <col min="1289" max="1293" width="13.28515625" customWidth="1"/>
    <col min="1294" max="1294" width="22" bestFit="1" customWidth="1"/>
    <col min="1295" max="1295" width="8.7109375" customWidth="1"/>
    <col min="1296" max="1296" width="14.28515625" bestFit="1" customWidth="1"/>
    <col min="1297" max="1297" width="16.42578125" customWidth="1"/>
    <col min="1298" max="1298" width="6.42578125" customWidth="1"/>
    <col min="1299" max="1347" width="4.7109375" customWidth="1"/>
    <col min="1537" max="1537" width="4.5703125" customWidth="1"/>
    <col min="1538" max="1538" width="3.85546875" customWidth="1"/>
    <col min="1539" max="1539" width="3" customWidth="1"/>
    <col min="1540" max="1540" width="10" customWidth="1"/>
    <col min="1541" max="1541" width="15.28515625" customWidth="1"/>
    <col min="1542" max="1542" width="22.140625" customWidth="1"/>
    <col min="1543" max="1543" width="13.28515625" customWidth="1"/>
    <col min="1544" max="1544" width="11.85546875" customWidth="1"/>
    <col min="1545" max="1549" width="13.28515625" customWidth="1"/>
    <col min="1550" max="1550" width="22" bestFit="1" customWidth="1"/>
    <col min="1551" max="1551" width="8.7109375" customWidth="1"/>
    <col min="1552" max="1552" width="14.28515625" bestFit="1" customWidth="1"/>
    <col min="1553" max="1553" width="16.42578125" customWidth="1"/>
    <col min="1554" max="1554" width="6.42578125" customWidth="1"/>
    <col min="1555" max="1603" width="4.7109375" customWidth="1"/>
    <col min="1793" max="1793" width="4.5703125" customWidth="1"/>
    <col min="1794" max="1794" width="3.85546875" customWidth="1"/>
    <col min="1795" max="1795" width="3" customWidth="1"/>
    <col min="1796" max="1796" width="10" customWidth="1"/>
    <col min="1797" max="1797" width="15.28515625" customWidth="1"/>
    <col min="1798" max="1798" width="22.140625" customWidth="1"/>
    <col min="1799" max="1799" width="13.28515625" customWidth="1"/>
    <col min="1800" max="1800" width="11.85546875" customWidth="1"/>
    <col min="1801" max="1805" width="13.28515625" customWidth="1"/>
    <col min="1806" max="1806" width="22" bestFit="1" customWidth="1"/>
    <col min="1807" max="1807" width="8.7109375" customWidth="1"/>
    <col min="1808" max="1808" width="14.28515625" bestFit="1" customWidth="1"/>
    <col min="1809" max="1809" width="16.42578125" customWidth="1"/>
    <col min="1810" max="1810" width="6.42578125" customWidth="1"/>
    <col min="1811" max="1859" width="4.7109375" customWidth="1"/>
    <col min="2049" max="2049" width="4.5703125" customWidth="1"/>
    <col min="2050" max="2050" width="3.85546875" customWidth="1"/>
    <col min="2051" max="2051" width="3" customWidth="1"/>
    <col min="2052" max="2052" width="10" customWidth="1"/>
    <col min="2053" max="2053" width="15.28515625" customWidth="1"/>
    <col min="2054" max="2054" width="22.140625" customWidth="1"/>
    <col min="2055" max="2055" width="13.28515625" customWidth="1"/>
    <col min="2056" max="2056" width="11.85546875" customWidth="1"/>
    <col min="2057" max="2061" width="13.28515625" customWidth="1"/>
    <col min="2062" max="2062" width="22" bestFit="1" customWidth="1"/>
    <col min="2063" max="2063" width="8.7109375" customWidth="1"/>
    <col min="2064" max="2064" width="14.28515625" bestFit="1" customWidth="1"/>
    <col min="2065" max="2065" width="16.42578125" customWidth="1"/>
    <col min="2066" max="2066" width="6.42578125" customWidth="1"/>
    <col min="2067" max="2115" width="4.7109375" customWidth="1"/>
    <col min="2305" max="2305" width="4.5703125" customWidth="1"/>
    <col min="2306" max="2306" width="3.85546875" customWidth="1"/>
    <col min="2307" max="2307" width="3" customWidth="1"/>
    <col min="2308" max="2308" width="10" customWidth="1"/>
    <col min="2309" max="2309" width="15.28515625" customWidth="1"/>
    <col min="2310" max="2310" width="22.140625" customWidth="1"/>
    <col min="2311" max="2311" width="13.28515625" customWidth="1"/>
    <col min="2312" max="2312" width="11.85546875" customWidth="1"/>
    <col min="2313" max="2317" width="13.28515625" customWidth="1"/>
    <col min="2318" max="2318" width="22" bestFit="1" customWidth="1"/>
    <col min="2319" max="2319" width="8.7109375" customWidth="1"/>
    <col min="2320" max="2320" width="14.28515625" bestFit="1" customWidth="1"/>
    <col min="2321" max="2321" width="16.42578125" customWidth="1"/>
    <col min="2322" max="2322" width="6.42578125" customWidth="1"/>
    <col min="2323" max="2371" width="4.7109375" customWidth="1"/>
    <col min="2561" max="2561" width="4.5703125" customWidth="1"/>
    <col min="2562" max="2562" width="3.85546875" customWidth="1"/>
    <col min="2563" max="2563" width="3" customWidth="1"/>
    <col min="2564" max="2564" width="10" customWidth="1"/>
    <col min="2565" max="2565" width="15.28515625" customWidth="1"/>
    <col min="2566" max="2566" width="22.140625" customWidth="1"/>
    <col min="2567" max="2567" width="13.28515625" customWidth="1"/>
    <col min="2568" max="2568" width="11.85546875" customWidth="1"/>
    <col min="2569" max="2573" width="13.28515625" customWidth="1"/>
    <col min="2574" max="2574" width="22" bestFit="1" customWidth="1"/>
    <col min="2575" max="2575" width="8.7109375" customWidth="1"/>
    <col min="2576" max="2576" width="14.28515625" bestFit="1" customWidth="1"/>
    <col min="2577" max="2577" width="16.42578125" customWidth="1"/>
    <col min="2578" max="2578" width="6.42578125" customWidth="1"/>
    <col min="2579" max="2627" width="4.7109375" customWidth="1"/>
    <col min="2817" max="2817" width="4.5703125" customWidth="1"/>
    <col min="2818" max="2818" width="3.85546875" customWidth="1"/>
    <col min="2819" max="2819" width="3" customWidth="1"/>
    <col min="2820" max="2820" width="10" customWidth="1"/>
    <col min="2821" max="2821" width="15.28515625" customWidth="1"/>
    <col min="2822" max="2822" width="22.140625" customWidth="1"/>
    <col min="2823" max="2823" width="13.28515625" customWidth="1"/>
    <col min="2824" max="2824" width="11.85546875" customWidth="1"/>
    <col min="2825" max="2829" width="13.28515625" customWidth="1"/>
    <col min="2830" max="2830" width="22" bestFit="1" customWidth="1"/>
    <col min="2831" max="2831" width="8.7109375" customWidth="1"/>
    <col min="2832" max="2832" width="14.28515625" bestFit="1" customWidth="1"/>
    <col min="2833" max="2833" width="16.42578125" customWidth="1"/>
    <col min="2834" max="2834" width="6.42578125" customWidth="1"/>
    <col min="2835" max="2883" width="4.7109375" customWidth="1"/>
    <col min="3073" max="3073" width="4.5703125" customWidth="1"/>
    <col min="3074" max="3074" width="3.85546875" customWidth="1"/>
    <col min="3075" max="3075" width="3" customWidth="1"/>
    <col min="3076" max="3076" width="10" customWidth="1"/>
    <col min="3077" max="3077" width="15.28515625" customWidth="1"/>
    <col min="3078" max="3078" width="22.140625" customWidth="1"/>
    <col min="3079" max="3079" width="13.28515625" customWidth="1"/>
    <col min="3080" max="3080" width="11.85546875" customWidth="1"/>
    <col min="3081" max="3085" width="13.28515625" customWidth="1"/>
    <col min="3086" max="3086" width="22" bestFit="1" customWidth="1"/>
    <col min="3087" max="3087" width="8.7109375" customWidth="1"/>
    <col min="3088" max="3088" width="14.28515625" bestFit="1" customWidth="1"/>
    <col min="3089" max="3089" width="16.42578125" customWidth="1"/>
    <col min="3090" max="3090" width="6.42578125" customWidth="1"/>
    <col min="3091" max="3139" width="4.7109375" customWidth="1"/>
    <col min="3329" max="3329" width="4.5703125" customWidth="1"/>
    <col min="3330" max="3330" width="3.85546875" customWidth="1"/>
    <col min="3331" max="3331" width="3" customWidth="1"/>
    <col min="3332" max="3332" width="10" customWidth="1"/>
    <col min="3333" max="3333" width="15.28515625" customWidth="1"/>
    <col min="3334" max="3334" width="22.140625" customWidth="1"/>
    <col min="3335" max="3335" width="13.28515625" customWidth="1"/>
    <col min="3336" max="3336" width="11.85546875" customWidth="1"/>
    <col min="3337" max="3341" width="13.28515625" customWidth="1"/>
    <col min="3342" max="3342" width="22" bestFit="1" customWidth="1"/>
    <col min="3343" max="3343" width="8.7109375" customWidth="1"/>
    <col min="3344" max="3344" width="14.28515625" bestFit="1" customWidth="1"/>
    <col min="3345" max="3345" width="16.42578125" customWidth="1"/>
    <col min="3346" max="3346" width="6.42578125" customWidth="1"/>
    <col min="3347" max="3395" width="4.7109375" customWidth="1"/>
    <col min="3585" max="3585" width="4.5703125" customWidth="1"/>
    <col min="3586" max="3586" width="3.85546875" customWidth="1"/>
    <col min="3587" max="3587" width="3" customWidth="1"/>
    <col min="3588" max="3588" width="10" customWidth="1"/>
    <col min="3589" max="3589" width="15.28515625" customWidth="1"/>
    <col min="3590" max="3590" width="22.140625" customWidth="1"/>
    <col min="3591" max="3591" width="13.28515625" customWidth="1"/>
    <col min="3592" max="3592" width="11.85546875" customWidth="1"/>
    <col min="3593" max="3597" width="13.28515625" customWidth="1"/>
    <col min="3598" max="3598" width="22" bestFit="1" customWidth="1"/>
    <col min="3599" max="3599" width="8.7109375" customWidth="1"/>
    <col min="3600" max="3600" width="14.28515625" bestFit="1" customWidth="1"/>
    <col min="3601" max="3601" width="16.42578125" customWidth="1"/>
    <col min="3602" max="3602" width="6.42578125" customWidth="1"/>
    <col min="3603" max="3651" width="4.7109375" customWidth="1"/>
    <col min="3841" max="3841" width="4.5703125" customWidth="1"/>
    <col min="3842" max="3842" width="3.85546875" customWidth="1"/>
    <col min="3843" max="3843" width="3" customWidth="1"/>
    <col min="3844" max="3844" width="10" customWidth="1"/>
    <col min="3845" max="3845" width="15.28515625" customWidth="1"/>
    <col min="3846" max="3846" width="22.140625" customWidth="1"/>
    <col min="3847" max="3847" width="13.28515625" customWidth="1"/>
    <col min="3848" max="3848" width="11.85546875" customWidth="1"/>
    <col min="3849" max="3853" width="13.28515625" customWidth="1"/>
    <col min="3854" max="3854" width="22" bestFit="1" customWidth="1"/>
    <col min="3855" max="3855" width="8.7109375" customWidth="1"/>
    <col min="3856" max="3856" width="14.28515625" bestFit="1" customWidth="1"/>
    <col min="3857" max="3857" width="16.42578125" customWidth="1"/>
    <col min="3858" max="3858" width="6.42578125" customWidth="1"/>
    <col min="3859" max="3907" width="4.7109375" customWidth="1"/>
    <col min="4097" max="4097" width="4.5703125" customWidth="1"/>
    <col min="4098" max="4098" width="3.85546875" customWidth="1"/>
    <col min="4099" max="4099" width="3" customWidth="1"/>
    <col min="4100" max="4100" width="10" customWidth="1"/>
    <col min="4101" max="4101" width="15.28515625" customWidth="1"/>
    <col min="4102" max="4102" width="22.140625" customWidth="1"/>
    <col min="4103" max="4103" width="13.28515625" customWidth="1"/>
    <col min="4104" max="4104" width="11.85546875" customWidth="1"/>
    <col min="4105" max="4109" width="13.28515625" customWidth="1"/>
    <col min="4110" max="4110" width="22" bestFit="1" customWidth="1"/>
    <col min="4111" max="4111" width="8.7109375" customWidth="1"/>
    <col min="4112" max="4112" width="14.28515625" bestFit="1" customWidth="1"/>
    <col min="4113" max="4113" width="16.42578125" customWidth="1"/>
    <col min="4114" max="4114" width="6.42578125" customWidth="1"/>
    <col min="4115" max="4163" width="4.7109375" customWidth="1"/>
    <col min="4353" max="4353" width="4.5703125" customWidth="1"/>
    <col min="4354" max="4354" width="3.85546875" customWidth="1"/>
    <col min="4355" max="4355" width="3" customWidth="1"/>
    <col min="4356" max="4356" width="10" customWidth="1"/>
    <col min="4357" max="4357" width="15.28515625" customWidth="1"/>
    <col min="4358" max="4358" width="22.140625" customWidth="1"/>
    <col min="4359" max="4359" width="13.28515625" customWidth="1"/>
    <col min="4360" max="4360" width="11.85546875" customWidth="1"/>
    <col min="4361" max="4365" width="13.28515625" customWidth="1"/>
    <col min="4366" max="4366" width="22" bestFit="1" customWidth="1"/>
    <col min="4367" max="4367" width="8.7109375" customWidth="1"/>
    <col min="4368" max="4368" width="14.28515625" bestFit="1" customWidth="1"/>
    <col min="4369" max="4369" width="16.42578125" customWidth="1"/>
    <col min="4370" max="4370" width="6.42578125" customWidth="1"/>
    <col min="4371" max="4419" width="4.7109375" customWidth="1"/>
    <col min="4609" max="4609" width="4.5703125" customWidth="1"/>
    <col min="4610" max="4610" width="3.85546875" customWidth="1"/>
    <col min="4611" max="4611" width="3" customWidth="1"/>
    <col min="4612" max="4612" width="10" customWidth="1"/>
    <col min="4613" max="4613" width="15.28515625" customWidth="1"/>
    <col min="4614" max="4614" width="22.140625" customWidth="1"/>
    <col min="4615" max="4615" width="13.28515625" customWidth="1"/>
    <col min="4616" max="4616" width="11.85546875" customWidth="1"/>
    <col min="4617" max="4621" width="13.28515625" customWidth="1"/>
    <col min="4622" max="4622" width="22" bestFit="1" customWidth="1"/>
    <col min="4623" max="4623" width="8.7109375" customWidth="1"/>
    <col min="4624" max="4624" width="14.28515625" bestFit="1" customWidth="1"/>
    <col min="4625" max="4625" width="16.42578125" customWidth="1"/>
    <col min="4626" max="4626" width="6.42578125" customWidth="1"/>
    <col min="4627" max="4675" width="4.7109375" customWidth="1"/>
    <col min="4865" max="4865" width="4.5703125" customWidth="1"/>
    <col min="4866" max="4866" width="3.85546875" customWidth="1"/>
    <col min="4867" max="4867" width="3" customWidth="1"/>
    <col min="4868" max="4868" width="10" customWidth="1"/>
    <col min="4869" max="4869" width="15.28515625" customWidth="1"/>
    <col min="4870" max="4870" width="22.140625" customWidth="1"/>
    <col min="4871" max="4871" width="13.28515625" customWidth="1"/>
    <col min="4872" max="4872" width="11.85546875" customWidth="1"/>
    <col min="4873" max="4877" width="13.28515625" customWidth="1"/>
    <col min="4878" max="4878" width="22" bestFit="1" customWidth="1"/>
    <col min="4879" max="4879" width="8.7109375" customWidth="1"/>
    <col min="4880" max="4880" width="14.28515625" bestFit="1" customWidth="1"/>
    <col min="4881" max="4881" width="16.42578125" customWidth="1"/>
    <col min="4882" max="4882" width="6.42578125" customWidth="1"/>
    <col min="4883" max="4931" width="4.7109375" customWidth="1"/>
    <col min="5121" max="5121" width="4.5703125" customWidth="1"/>
    <col min="5122" max="5122" width="3.85546875" customWidth="1"/>
    <col min="5123" max="5123" width="3" customWidth="1"/>
    <col min="5124" max="5124" width="10" customWidth="1"/>
    <col min="5125" max="5125" width="15.28515625" customWidth="1"/>
    <col min="5126" max="5126" width="22.140625" customWidth="1"/>
    <col min="5127" max="5127" width="13.28515625" customWidth="1"/>
    <col min="5128" max="5128" width="11.85546875" customWidth="1"/>
    <col min="5129" max="5133" width="13.28515625" customWidth="1"/>
    <col min="5134" max="5134" width="22" bestFit="1" customWidth="1"/>
    <col min="5135" max="5135" width="8.7109375" customWidth="1"/>
    <col min="5136" max="5136" width="14.28515625" bestFit="1" customWidth="1"/>
    <col min="5137" max="5137" width="16.42578125" customWidth="1"/>
    <col min="5138" max="5138" width="6.42578125" customWidth="1"/>
    <col min="5139" max="5187" width="4.7109375" customWidth="1"/>
    <col min="5377" max="5377" width="4.5703125" customWidth="1"/>
    <col min="5378" max="5378" width="3.85546875" customWidth="1"/>
    <col min="5379" max="5379" width="3" customWidth="1"/>
    <col min="5380" max="5380" width="10" customWidth="1"/>
    <col min="5381" max="5381" width="15.28515625" customWidth="1"/>
    <col min="5382" max="5382" width="22.140625" customWidth="1"/>
    <col min="5383" max="5383" width="13.28515625" customWidth="1"/>
    <col min="5384" max="5384" width="11.85546875" customWidth="1"/>
    <col min="5385" max="5389" width="13.28515625" customWidth="1"/>
    <col min="5390" max="5390" width="22" bestFit="1" customWidth="1"/>
    <col min="5391" max="5391" width="8.7109375" customWidth="1"/>
    <col min="5392" max="5392" width="14.28515625" bestFit="1" customWidth="1"/>
    <col min="5393" max="5393" width="16.42578125" customWidth="1"/>
    <col min="5394" max="5394" width="6.42578125" customWidth="1"/>
    <col min="5395" max="5443" width="4.7109375" customWidth="1"/>
    <col min="5633" max="5633" width="4.5703125" customWidth="1"/>
    <col min="5634" max="5634" width="3.85546875" customWidth="1"/>
    <col min="5635" max="5635" width="3" customWidth="1"/>
    <col min="5636" max="5636" width="10" customWidth="1"/>
    <col min="5637" max="5637" width="15.28515625" customWidth="1"/>
    <col min="5638" max="5638" width="22.140625" customWidth="1"/>
    <col min="5639" max="5639" width="13.28515625" customWidth="1"/>
    <col min="5640" max="5640" width="11.85546875" customWidth="1"/>
    <col min="5641" max="5645" width="13.28515625" customWidth="1"/>
    <col min="5646" max="5646" width="22" bestFit="1" customWidth="1"/>
    <col min="5647" max="5647" width="8.7109375" customWidth="1"/>
    <col min="5648" max="5648" width="14.28515625" bestFit="1" customWidth="1"/>
    <col min="5649" max="5649" width="16.42578125" customWidth="1"/>
    <col min="5650" max="5650" width="6.42578125" customWidth="1"/>
    <col min="5651" max="5699" width="4.7109375" customWidth="1"/>
    <col min="5889" max="5889" width="4.5703125" customWidth="1"/>
    <col min="5890" max="5890" width="3.85546875" customWidth="1"/>
    <col min="5891" max="5891" width="3" customWidth="1"/>
    <col min="5892" max="5892" width="10" customWidth="1"/>
    <col min="5893" max="5893" width="15.28515625" customWidth="1"/>
    <col min="5894" max="5894" width="22.140625" customWidth="1"/>
    <col min="5895" max="5895" width="13.28515625" customWidth="1"/>
    <col min="5896" max="5896" width="11.85546875" customWidth="1"/>
    <col min="5897" max="5901" width="13.28515625" customWidth="1"/>
    <col min="5902" max="5902" width="22" bestFit="1" customWidth="1"/>
    <col min="5903" max="5903" width="8.7109375" customWidth="1"/>
    <col min="5904" max="5904" width="14.28515625" bestFit="1" customWidth="1"/>
    <col min="5905" max="5905" width="16.42578125" customWidth="1"/>
    <col min="5906" max="5906" width="6.42578125" customWidth="1"/>
    <col min="5907" max="5955" width="4.7109375" customWidth="1"/>
    <col min="6145" max="6145" width="4.5703125" customWidth="1"/>
    <col min="6146" max="6146" width="3.85546875" customWidth="1"/>
    <col min="6147" max="6147" width="3" customWidth="1"/>
    <col min="6148" max="6148" width="10" customWidth="1"/>
    <col min="6149" max="6149" width="15.28515625" customWidth="1"/>
    <col min="6150" max="6150" width="22.140625" customWidth="1"/>
    <col min="6151" max="6151" width="13.28515625" customWidth="1"/>
    <col min="6152" max="6152" width="11.85546875" customWidth="1"/>
    <col min="6153" max="6157" width="13.28515625" customWidth="1"/>
    <col min="6158" max="6158" width="22" bestFit="1" customWidth="1"/>
    <col min="6159" max="6159" width="8.7109375" customWidth="1"/>
    <col min="6160" max="6160" width="14.28515625" bestFit="1" customWidth="1"/>
    <col min="6161" max="6161" width="16.42578125" customWidth="1"/>
    <col min="6162" max="6162" width="6.42578125" customWidth="1"/>
    <col min="6163" max="6211" width="4.7109375" customWidth="1"/>
    <col min="6401" max="6401" width="4.5703125" customWidth="1"/>
    <col min="6402" max="6402" width="3.85546875" customWidth="1"/>
    <col min="6403" max="6403" width="3" customWidth="1"/>
    <col min="6404" max="6404" width="10" customWidth="1"/>
    <col min="6405" max="6405" width="15.28515625" customWidth="1"/>
    <col min="6406" max="6406" width="22.140625" customWidth="1"/>
    <col min="6407" max="6407" width="13.28515625" customWidth="1"/>
    <col min="6408" max="6408" width="11.85546875" customWidth="1"/>
    <col min="6409" max="6413" width="13.28515625" customWidth="1"/>
    <col min="6414" max="6414" width="22" bestFit="1" customWidth="1"/>
    <col min="6415" max="6415" width="8.7109375" customWidth="1"/>
    <col min="6416" max="6416" width="14.28515625" bestFit="1" customWidth="1"/>
    <col min="6417" max="6417" width="16.42578125" customWidth="1"/>
    <col min="6418" max="6418" width="6.42578125" customWidth="1"/>
    <col min="6419" max="6467" width="4.7109375" customWidth="1"/>
    <col min="6657" max="6657" width="4.5703125" customWidth="1"/>
    <col min="6658" max="6658" width="3.85546875" customWidth="1"/>
    <col min="6659" max="6659" width="3" customWidth="1"/>
    <col min="6660" max="6660" width="10" customWidth="1"/>
    <col min="6661" max="6661" width="15.28515625" customWidth="1"/>
    <col min="6662" max="6662" width="22.140625" customWidth="1"/>
    <col min="6663" max="6663" width="13.28515625" customWidth="1"/>
    <col min="6664" max="6664" width="11.85546875" customWidth="1"/>
    <col min="6665" max="6669" width="13.28515625" customWidth="1"/>
    <col min="6670" max="6670" width="22" bestFit="1" customWidth="1"/>
    <col min="6671" max="6671" width="8.7109375" customWidth="1"/>
    <col min="6672" max="6672" width="14.28515625" bestFit="1" customWidth="1"/>
    <col min="6673" max="6673" width="16.42578125" customWidth="1"/>
    <col min="6674" max="6674" width="6.42578125" customWidth="1"/>
    <col min="6675" max="6723" width="4.7109375" customWidth="1"/>
    <col min="6913" max="6913" width="4.5703125" customWidth="1"/>
    <col min="6914" max="6914" width="3.85546875" customWidth="1"/>
    <col min="6915" max="6915" width="3" customWidth="1"/>
    <col min="6916" max="6916" width="10" customWidth="1"/>
    <col min="6917" max="6917" width="15.28515625" customWidth="1"/>
    <col min="6918" max="6918" width="22.140625" customWidth="1"/>
    <col min="6919" max="6919" width="13.28515625" customWidth="1"/>
    <col min="6920" max="6920" width="11.85546875" customWidth="1"/>
    <col min="6921" max="6925" width="13.28515625" customWidth="1"/>
    <col min="6926" max="6926" width="22" bestFit="1" customWidth="1"/>
    <col min="6927" max="6927" width="8.7109375" customWidth="1"/>
    <col min="6928" max="6928" width="14.28515625" bestFit="1" customWidth="1"/>
    <col min="6929" max="6929" width="16.42578125" customWidth="1"/>
    <col min="6930" max="6930" width="6.42578125" customWidth="1"/>
    <col min="6931" max="6979" width="4.7109375" customWidth="1"/>
    <col min="7169" max="7169" width="4.5703125" customWidth="1"/>
    <col min="7170" max="7170" width="3.85546875" customWidth="1"/>
    <col min="7171" max="7171" width="3" customWidth="1"/>
    <col min="7172" max="7172" width="10" customWidth="1"/>
    <col min="7173" max="7173" width="15.28515625" customWidth="1"/>
    <col min="7174" max="7174" width="22.140625" customWidth="1"/>
    <col min="7175" max="7175" width="13.28515625" customWidth="1"/>
    <col min="7176" max="7176" width="11.85546875" customWidth="1"/>
    <col min="7177" max="7181" width="13.28515625" customWidth="1"/>
    <col min="7182" max="7182" width="22" bestFit="1" customWidth="1"/>
    <col min="7183" max="7183" width="8.7109375" customWidth="1"/>
    <col min="7184" max="7184" width="14.28515625" bestFit="1" customWidth="1"/>
    <col min="7185" max="7185" width="16.42578125" customWidth="1"/>
    <col min="7186" max="7186" width="6.42578125" customWidth="1"/>
    <col min="7187" max="7235" width="4.7109375" customWidth="1"/>
    <col min="7425" max="7425" width="4.5703125" customWidth="1"/>
    <col min="7426" max="7426" width="3.85546875" customWidth="1"/>
    <col min="7427" max="7427" width="3" customWidth="1"/>
    <col min="7428" max="7428" width="10" customWidth="1"/>
    <col min="7429" max="7429" width="15.28515625" customWidth="1"/>
    <col min="7430" max="7430" width="22.140625" customWidth="1"/>
    <col min="7431" max="7431" width="13.28515625" customWidth="1"/>
    <col min="7432" max="7432" width="11.85546875" customWidth="1"/>
    <col min="7433" max="7437" width="13.28515625" customWidth="1"/>
    <col min="7438" max="7438" width="22" bestFit="1" customWidth="1"/>
    <col min="7439" max="7439" width="8.7109375" customWidth="1"/>
    <col min="7440" max="7440" width="14.28515625" bestFit="1" customWidth="1"/>
    <col min="7441" max="7441" width="16.42578125" customWidth="1"/>
    <col min="7442" max="7442" width="6.42578125" customWidth="1"/>
    <col min="7443" max="7491" width="4.7109375" customWidth="1"/>
    <col min="7681" max="7681" width="4.5703125" customWidth="1"/>
    <col min="7682" max="7682" width="3.85546875" customWidth="1"/>
    <col min="7683" max="7683" width="3" customWidth="1"/>
    <col min="7684" max="7684" width="10" customWidth="1"/>
    <col min="7685" max="7685" width="15.28515625" customWidth="1"/>
    <col min="7686" max="7686" width="22.140625" customWidth="1"/>
    <col min="7687" max="7687" width="13.28515625" customWidth="1"/>
    <col min="7688" max="7688" width="11.85546875" customWidth="1"/>
    <col min="7689" max="7693" width="13.28515625" customWidth="1"/>
    <col min="7694" max="7694" width="22" bestFit="1" customWidth="1"/>
    <col min="7695" max="7695" width="8.7109375" customWidth="1"/>
    <col min="7696" max="7696" width="14.28515625" bestFit="1" customWidth="1"/>
    <col min="7697" max="7697" width="16.42578125" customWidth="1"/>
    <col min="7698" max="7698" width="6.42578125" customWidth="1"/>
    <col min="7699" max="7747" width="4.7109375" customWidth="1"/>
    <col min="7937" max="7937" width="4.5703125" customWidth="1"/>
    <col min="7938" max="7938" width="3.85546875" customWidth="1"/>
    <col min="7939" max="7939" width="3" customWidth="1"/>
    <col min="7940" max="7940" width="10" customWidth="1"/>
    <col min="7941" max="7941" width="15.28515625" customWidth="1"/>
    <col min="7942" max="7942" width="22.140625" customWidth="1"/>
    <col min="7943" max="7943" width="13.28515625" customWidth="1"/>
    <col min="7944" max="7944" width="11.85546875" customWidth="1"/>
    <col min="7945" max="7949" width="13.28515625" customWidth="1"/>
    <col min="7950" max="7950" width="22" bestFit="1" customWidth="1"/>
    <col min="7951" max="7951" width="8.7109375" customWidth="1"/>
    <col min="7952" max="7952" width="14.28515625" bestFit="1" customWidth="1"/>
    <col min="7953" max="7953" width="16.42578125" customWidth="1"/>
    <col min="7954" max="7954" width="6.42578125" customWidth="1"/>
    <col min="7955" max="8003" width="4.7109375" customWidth="1"/>
    <col min="8193" max="8193" width="4.5703125" customWidth="1"/>
    <col min="8194" max="8194" width="3.85546875" customWidth="1"/>
    <col min="8195" max="8195" width="3" customWidth="1"/>
    <col min="8196" max="8196" width="10" customWidth="1"/>
    <col min="8197" max="8197" width="15.28515625" customWidth="1"/>
    <col min="8198" max="8198" width="22.140625" customWidth="1"/>
    <col min="8199" max="8199" width="13.28515625" customWidth="1"/>
    <col min="8200" max="8200" width="11.85546875" customWidth="1"/>
    <col min="8201" max="8205" width="13.28515625" customWidth="1"/>
    <col min="8206" max="8206" width="22" bestFit="1" customWidth="1"/>
    <col min="8207" max="8207" width="8.7109375" customWidth="1"/>
    <col min="8208" max="8208" width="14.28515625" bestFit="1" customWidth="1"/>
    <col min="8209" max="8209" width="16.42578125" customWidth="1"/>
    <col min="8210" max="8210" width="6.42578125" customWidth="1"/>
    <col min="8211" max="8259" width="4.7109375" customWidth="1"/>
    <col min="8449" max="8449" width="4.5703125" customWidth="1"/>
    <col min="8450" max="8450" width="3.85546875" customWidth="1"/>
    <col min="8451" max="8451" width="3" customWidth="1"/>
    <col min="8452" max="8452" width="10" customWidth="1"/>
    <col min="8453" max="8453" width="15.28515625" customWidth="1"/>
    <col min="8454" max="8454" width="22.140625" customWidth="1"/>
    <col min="8455" max="8455" width="13.28515625" customWidth="1"/>
    <col min="8456" max="8456" width="11.85546875" customWidth="1"/>
    <col min="8457" max="8461" width="13.28515625" customWidth="1"/>
    <col min="8462" max="8462" width="22" bestFit="1" customWidth="1"/>
    <col min="8463" max="8463" width="8.7109375" customWidth="1"/>
    <col min="8464" max="8464" width="14.28515625" bestFit="1" customWidth="1"/>
    <col min="8465" max="8465" width="16.42578125" customWidth="1"/>
    <col min="8466" max="8466" width="6.42578125" customWidth="1"/>
    <col min="8467" max="8515" width="4.7109375" customWidth="1"/>
    <col min="8705" max="8705" width="4.5703125" customWidth="1"/>
    <col min="8706" max="8706" width="3.85546875" customWidth="1"/>
    <col min="8707" max="8707" width="3" customWidth="1"/>
    <col min="8708" max="8708" width="10" customWidth="1"/>
    <col min="8709" max="8709" width="15.28515625" customWidth="1"/>
    <col min="8710" max="8710" width="22.140625" customWidth="1"/>
    <col min="8711" max="8711" width="13.28515625" customWidth="1"/>
    <col min="8712" max="8712" width="11.85546875" customWidth="1"/>
    <col min="8713" max="8717" width="13.28515625" customWidth="1"/>
    <col min="8718" max="8718" width="22" bestFit="1" customWidth="1"/>
    <col min="8719" max="8719" width="8.7109375" customWidth="1"/>
    <col min="8720" max="8720" width="14.28515625" bestFit="1" customWidth="1"/>
    <col min="8721" max="8721" width="16.42578125" customWidth="1"/>
    <col min="8722" max="8722" width="6.42578125" customWidth="1"/>
    <col min="8723" max="8771" width="4.7109375" customWidth="1"/>
    <col min="8961" max="8961" width="4.5703125" customWidth="1"/>
    <col min="8962" max="8962" width="3.85546875" customWidth="1"/>
    <col min="8963" max="8963" width="3" customWidth="1"/>
    <col min="8964" max="8964" width="10" customWidth="1"/>
    <col min="8965" max="8965" width="15.28515625" customWidth="1"/>
    <col min="8966" max="8966" width="22.140625" customWidth="1"/>
    <col min="8967" max="8967" width="13.28515625" customWidth="1"/>
    <col min="8968" max="8968" width="11.85546875" customWidth="1"/>
    <col min="8969" max="8973" width="13.28515625" customWidth="1"/>
    <col min="8974" max="8974" width="22" bestFit="1" customWidth="1"/>
    <col min="8975" max="8975" width="8.7109375" customWidth="1"/>
    <col min="8976" max="8976" width="14.28515625" bestFit="1" customWidth="1"/>
    <col min="8977" max="8977" width="16.42578125" customWidth="1"/>
    <col min="8978" max="8978" width="6.42578125" customWidth="1"/>
    <col min="8979" max="9027" width="4.7109375" customWidth="1"/>
    <col min="9217" max="9217" width="4.5703125" customWidth="1"/>
    <col min="9218" max="9218" width="3.85546875" customWidth="1"/>
    <col min="9219" max="9219" width="3" customWidth="1"/>
    <col min="9220" max="9220" width="10" customWidth="1"/>
    <col min="9221" max="9221" width="15.28515625" customWidth="1"/>
    <col min="9222" max="9222" width="22.140625" customWidth="1"/>
    <col min="9223" max="9223" width="13.28515625" customWidth="1"/>
    <col min="9224" max="9224" width="11.85546875" customWidth="1"/>
    <col min="9225" max="9229" width="13.28515625" customWidth="1"/>
    <col min="9230" max="9230" width="22" bestFit="1" customWidth="1"/>
    <col min="9231" max="9231" width="8.7109375" customWidth="1"/>
    <col min="9232" max="9232" width="14.28515625" bestFit="1" customWidth="1"/>
    <col min="9233" max="9233" width="16.42578125" customWidth="1"/>
    <col min="9234" max="9234" width="6.42578125" customWidth="1"/>
    <col min="9235" max="9283" width="4.7109375" customWidth="1"/>
    <col min="9473" max="9473" width="4.5703125" customWidth="1"/>
    <col min="9474" max="9474" width="3.85546875" customWidth="1"/>
    <col min="9475" max="9475" width="3" customWidth="1"/>
    <col min="9476" max="9476" width="10" customWidth="1"/>
    <col min="9477" max="9477" width="15.28515625" customWidth="1"/>
    <col min="9478" max="9478" width="22.140625" customWidth="1"/>
    <col min="9479" max="9479" width="13.28515625" customWidth="1"/>
    <col min="9480" max="9480" width="11.85546875" customWidth="1"/>
    <col min="9481" max="9485" width="13.28515625" customWidth="1"/>
    <col min="9486" max="9486" width="22" bestFit="1" customWidth="1"/>
    <col min="9487" max="9487" width="8.7109375" customWidth="1"/>
    <col min="9488" max="9488" width="14.28515625" bestFit="1" customWidth="1"/>
    <col min="9489" max="9489" width="16.42578125" customWidth="1"/>
    <col min="9490" max="9490" width="6.42578125" customWidth="1"/>
    <col min="9491" max="9539" width="4.7109375" customWidth="1"/>
    <col min="9729" max="9729" width="4.5703125" customWidth="1"/>
    <col min="9730" max="9730" width="3.85546875" customWidth="1"/>
    <col min="9731" max="9731" width="3" customWidth="1"/>
    <col min="9732" max="9732" width="10" customWidth="1"/>
    <col min="9733" max="9733" width="15.28515625" customWidth="1"/>
    <col min="9734" max="9734" width="22.140625" customWidth="1"/>
    <col min="9735" max="9735" width="13.28515625" customWidth="1"/>
    <col min="9736" max="9736" width="11.85546875" customWidth="1"/>
    <col min="9737" max="9741" width="13.28515625" customWidth="1"/>
    <col min="9742" max="9742" width="22" bestFit="1" customWidth="1"/>
    <col min="9743" max="9743" width="8.7109375" customWidth="1"/>
    <col min="9744" max="9744" width="14.28515625" bestFit="1" customWidth="1"/>
    <col min="9745" max="9745" width="16.42578125" customWidth="1"/>
    <col min="9746" max="9746" width="6.42578125" customWidth="1"/>
    <col min="9747" max="9795" width="4.7109375" customWidth="1"/>
    <col min="9985" max="9985" width="4.5703125" customWidth="1"/>
    <col min="9986" max="9986" width="3.85546875" customWidth="1"/>
    <col min="9987" max="9987" width="3" customWidth="1"/>
    <col min="9988" max="9988" width="10" customWidth="1"/>
    <col min="9989" max="9989" width="15.28515625" customWidth="1"/>
    <col min="9990" max="9990" width="22.140625" customWidth="1"/>
    <col min="9991" max="9991" width="13.28515625" customWidth="1"/>
    <col min="9992" max="9992" width="11.85546875" customWidth="1"/>
    <col min="9993" max="9997" width="13.28515625" customWidth="1"/>
    <col min="9998" max="9998" width="22" bestFit="1" customWidth="1"/>
    <col min="9999" max="9999" width="8.7109375" customWidth="1"/>
    <col min="10000" max="10000" width="14.28515625" bestFit="1" customWidth="1"/>
    <col min="10001" max="10001" width="16.42578125" customWidth="1"/>
    <col min="10002" max="10002" width="6.42578125" customWidth="1"/>
    <col min="10003" max="10051" width="4.7109375" customWidth="1"/>
    <col min="10241" max="10241" width="4.5703125" customWidth="1"/>
    <col min="10242" max="10242" width="3.85546875" customWidth="1"/>
    <col min="10243" max="10243" width="3" customWidth="1"/>
    <col min="10244" max="10244" width="10" customWidth="1"/>
    <col min="10245" max="10245" width="15.28515625" customWidth="1"/>
    <col min="10246" max="10246" width="22.140625" customWidth="1"/>
    <col min="10247" max="10247" width="13.28515625" customWidth="1"/>
    <col min="10248" max="10248" width="11.85546875" customWidth="1"/>
    <col min="10249" max="10253" width="13.28515625" customWidth="1"/>
    <col min="10254" max="10254" width="22" bestFit="1" customWidth="1"/>
    <col min="10255" max="10255" width="8.7109375" customWidth="1"/>
    <col min="10256" max="10256" width="14.28515625" bestFit="1" customWidth="1"/>
    <col min="10257" max="10257" width="16.42578125" customWidth="1"/>
    <col min="10258" max="10258" width="6.42578125" customWidth="1"/>
    <col min="10259" max="10307" width="4.7109375" customWidth="1"/>
    <col min="10497" max="10497" width="4.5703125" customWidth="1"/>
    <col min="10498" max="10498" width="3.85546875" customWidth="1"/>
    <col min="10499" max="10499" width="3" customWidth="1"/>
    <col min="10500" max="10500" width="10" customWidth="1"/>
    <col min="10501" max="10501" width="15.28515625" customWidth="1"/>
    <col min="10502" max="10502" width="22.140625" customWidth="1"/>
    <col min="10503" max="10503" width="13.28515625" customWidth="1"/>
    <col min="10504" max="10504" width="11.85546875" customWidth="1"/>
    <col min="10505" max="10509" width="13.28515625" customWidth="1"/>
    <col min="10510" max="10510" width="22" bestFit="1" customWidth="1"/>
    <col min="10511" max="10511" width="8.7109375" customWidth="1"/>
    <col min="10512" max="10512" width="14.28515625" bestFit="1" customWidth="1"/>
    <col min="10513" max="10513" width="16.42578125" customWidth="1"/>
    <col min="10514" max="10514" width="6.42578125" customWidth="1"/>
    <col min="10515" max="10563" width="4.7109375" customWidth="1"/>
    <col min="10753" max="10753" width="4.5703125" customWidth="1"/>
    <col min="10754" max="10754" width="3.85546875" customWidth="1"/>
    <col min="10755" max="10755" width="3" customWidth="1"/>
    <col min="10756" max="10756" width="10" customWidth="1"/>
    <col min="10757" max="10757" width="15.28515625" customWidth="1"/>
    <col min="10758" max="10758" width="22.140625" customWidth="1"/>
    <col min="10759" max="10759" width="13.28515625" customWidth="1"/>
    <col min="10760" max="10760" width="11.85546875" customWidth="1"/>
    <col min="10761" max="10765" width="13.28515625" customWidth="1"/>
    <col min="10766" max="10766" width="22" bestFit="1" customWidth="1"/>
    <col min="10767" max="10767" width="8.7109375" customWidth="1"/>
    <col min="10768" max="10768" width="14.28515625" bestFit="1" customWidth="1"/>
    <col min="10769" max="10769" width="16.42578125" customWidth="1"/>
    <col min="10770" max="10770" width="6.42578125" customWidth="1"/>
    <col min="10771" max="10819" width="4.7109375" customWidth="1"/>
    <col min="11009" max="11009" width="4.5703125" customWidth="1"/>
    <col min="11010" max="11010" width="3.85546875" customWidth="1"/>
    <col min="11011" max="11011" width="3" customWidth="1"/>
    <col min="11012" max="11012" width="10" customWidth="1"/>
    <col min="11013" max="11013" width="15.28515625" customWidth="1"/>
    <col min="11014" max="11014" width="22.140625" customWidth="1"/>
    <col min="11015" max="11015" width="13.28515625" customWidth="1"/>
    <col min="11016" max="11016" width="11.85546875" customWidth="1"/>
    <col min="11017" max="11021" width="13.28515625" customWidth="1"/>
    <col min="11022" max="11022" width="22" bestFit="1" customWidth="1"/>
    <col min="11023" max="11023" width="8.7109375" customWidth="1"/>
    <col min="11024" max="11024" width="14.28515625" bestFit="1" customWidth="1"/>
    <col min="11025" max="11025" width="16.42578125" customWidth="1"/>
    <col min="11026" max="11026" width="6.42578125" customWidth="1"/>
    <col min="11027" max="11075" width="4.7109375" customWidth="1"/>
    <col min="11265" max="11265" width="4.5703125" customWidth="1"/>
    <col min="11266" max="11266" width="3.85546875" customWidth="1"/>
    <col min="11267" max="11267" width="3" customWidth="1"/>
    <col min="11268" max="11268" width="10" customWidth="1"/>
    <col min="11269" max="11269" width="15.28515625" customWidth="1"/>
    <col min="11270" max="11270" width="22.140625" customWidth="1"/>
    <col min="11271" max="11271" width="13.28515625" customWidth="1"/>
    <col min="11272" max="11272" width="11.85546875" customWidth="1"/>
    <col min="11273" max="11277" width="13.28515625" customWidth="1"/>
    <col min="11278" max="11278" width="22" bestFit="1" customWidth="1"/>
    <col min="11279" max="11279" width="8.7109375" customWidth="1"/>
    <col min="11280" max="11280" width="14.28515625" bestFit="1" customWidth="1"/>
    <col min="11281" max="11281" width="16.42578125" customWidth="1"/>
    <col min="11282" max="11282" width="6.42578125" customWidth="1"/>
    <col min="11283" max="11331" width="4.7109375" customWidth="1"/>
    <col min="11521" max="11521" width="4.5703125" customWidth="1"/>
    <col min="11522" max="11522" width="3.85546875" customWidth="1"/>
    <col min="11523" max="11523" width="3" customWidth="1"/>
    <col min="11524" max="11524" width="10" customWidth="1"/>
    <col min="11525" max="11525" width="15.28515625" customWidth="1"/>
    <col min="11526" max="11526" width="22.140625" customWidth="1"/>
    <col min="11527" max="11527" width="13.28515625" customWidth="1"/>
    <col min="11528" max="11528" width="11.85546875" customWidth="1"/>
    <col min="11529" max="11533" width="13.28515625" customWidth="1"/>
    <col min="11534" max="11534" width="22" bestFit="1" customWidth="1"/>
    <col min="11535" max="11535" width="8.7109375" customWidth="1"/>
    <col min="11536" max="11536" width="14.28515625" bestFit="1" customWidth="1"/>
    <col min="11537" max="11537" width="16.42578125" customWidth="1"/>
    <col min="11538" max="11538" width="6.42578125" customWidth="1"/>
    <col min="11539" max="11587" width="4.7109375" customWidth="1"/>
    <col min="11777" max="11777" width="4.5703125" customWidth="1"/>
    <col min="11778" max="11778" width="3.85546875" customWidth="1"/>
    <col min="11779" max="11779" width="3" customWidth="1"/>
    <col min="11780" max="11780" width="10" customWidth="1"/>
    <col min="11781" max="11781" width="15.28515625" customWidth="1"/>
    <col min="11782" max="11782" width="22.140625" customWidth="1"/>
    <col min="11783" max="11783" width="13.28515625" customWidth="1"/>
    <col min="11784" max="11784" width="11.85546875" customWidth="1"/>
    <col min="11785" max="11789" width="13.28515625" customWidth="1"/>
    <col min="11790" max="11790" width="22" bestFit="1" customWidth="1"/>
    <col min="11791" max="11791" width="8.7109375" customWidth="1"/>
    <col min="11792" max="11792" width="14.28515625" bestFit="1" customWidth="1"/>
    <col min="11793" max="11793" width="16.42578125" customWidth="1"/>
    <col min="11794" max="11794" width="6.42578125" customWidth="1"/>
    <col min="11795" max="11843" width="4.7109375" customWidth="1"/>
    <col min="12033" max="12033" width="4.5703125" customWidth="1"/>
    <col min="12034" max="12034" width="3.85546875" customWidth="1"/>
    <col min="12035" max="12035" width="3" customWidth="1"/>
    <col min="12036" max="12036" width="10" customWidth="1"/>
    <col min="12037" max="12037" width="15.28515625" customWidth="1"/>
    <col min="12038" max="12038" width="22.140625" customWidth="1"/>
    <col min="12039" max="12039" width="13.28515625" customWidth="1"/>
    <col min="12040" max="12040" width="11.85546875" customWidth="1"/>
    <col min="12041" max="12045" width="13.28515625" customWidth="1"/>
    <col min="12046" max="12046" width="22" bestFit="1" customWidth="1"/>
    <col min="12047" max="12047" width="8.7109375" customWidth="1"/>
    <col min="12048" max="12048" width="14.28515625" bestFit="1" customWidth="1"/>
    <col min="12049" max="12049" width="16.42578125" customWidth="1"/>
    <col min="12050" max="12050" width="6.42578125" customWidth="1"/>
    <col min="12051" max="12099" width="4.7109375" customWidth="1"/>
    <col min="12289" max="12289" width="4.5703125" customWidth="1"/>
    <col min="12290" max="12290" width="3.85546875" customWidth="1"/>
    <col min="12291" max="12291" width="3" customWidth="1"/>
    <col min="12292" max="12292" width="10" customWidth="1"/>
    <col min="12293" max="12293" width="15.28515625" customWidth="1"/>
    <col min="12294" max="12294" width="22.140625" customWidth="1"/>
    <col min="12295" max="12295" width="13.28515625" customWidth="1"/>
    <col min="12296" max="12296" width="11.85546875" customWidth="1"/>
    <col min="12297" max="12301" width="13.28515625" customWidth="1"/>
    <col min="12302" max="12302" width="22" bestFit="1" customWidth="1"/>
    <col min="12303" max="12303" width="8.7109375" customWidth="1"/>
    <col min="12304" max="12304" width="14.28515625" bestFit="1" customWidth="1"/>
    <col min="12305" max="12305" width="16.42578125" customWidth="1"/>
    <col min="12306" max="12306" width="6.42578125" customWidth="1"/>
    <col min="12307" max="12355" width="4.7109375" customWidth="1"/>
    <col min="12545" max="12545" width="4.5703125" customWidth="1"/>
    <col min="12546" max="12546" width="3.85546875" customWidth="1"/>
    <col min="12547" max="12547" width="3" customWidth="1"/>
    <col min="12548" max="12548" width="10" customWidth="1"/>
    <col min="12549" max="12549" width="15.28515625" customWidth="1"/>
    <col min="12550" max="12550" width="22.140625" customWidth="1"/>
    <col min="12551" max="12551" width="13.28515625" customWidth="1"/>
    <col min="12552" max="12552" width="11.85546875" customWidth="1"/>
    <col min="12553" max="12557" width="13.28515625" customWidth="1"/>
    <col min="12558" max="12558" width="22" bestFit="1" customWidth="1"/>
    <col min="12559" max="12559" width="8.7109375" customWidth="1"/>
    <col min="12560" max="12560" width="14.28515625" bestFit="1" customWidth="1"/>
    <col min="12561" max="12561" width="16.42578125" customWidth="1"/>
    <col min="12562" max="12562" width="6.42578125" customWidth="1"/>
    <col min="12563" max="12611" width="4.7109375" customWidth="1"/>
    <col min="12801" max="12801" width="4.5703125" customWidth="1"/>
    <col min="12802" max="12802" width="3.85546875" customWidth="1"/>
    <col min="12803" max="12803" width="3" customWidth="1"/>
    <col min="12804" max="12804" width="10" customWidth="1"/>
    <col min="12805" max="12805" width="15.28515625" customWidth="1"/>
    <col min="12806" max="12806" width="22.140625" customWidth="1"/>
    <col min="12807" max="12807" width="13.28515625" customWidth="1"/>
    <col min="12808" max="12808" width="11.85546875" customWidth="1"/>
    <col min="12809" max="12813" width="13.28515625" customWidth="1"/>
    <col min="12814" max="12814" width="22" bestFit="1" customWidth="1"/>
    <col min="12815" max="12815" width="8.7109375" customWidth="1"/>
    <col min="12816" max="12816" width="14.28515625" bestFit="1" customWidth="1"/>
    <col min="12817" max="12817" width="16.42578125" customWidth="1"/>
    <col min="12818" max="12818" width="6.42578125" customWidth="1"/>
    <col min="12819" max="12867" width="4.7109375" customWidth="1"/>
    <col min="13057" max="13057" width="4.5703125" customWidth="1"/>
    <col min="13058" max="13058" width="3.85546875" customWidth="1"/>
    <col min="13059" max="13059" width="3" customWidth="1"/>
    <col min="13060" max="13060" width="10" customWidth="1"/>
    <col min="13061" max="13061" width="15.28515625" customWidth="1"/>
    <col min="13062" max="13062" width="22.140625" customWidth="1"/>
    <col min="13063" max="13063" width="13.28515625" customWidth="1"/>
    <col min="13064" max="13064" width="11.85546875" customWidth="1"/>
    <col min="13065" max="13069" width="13.28515625" customWidth="1"/>
    <col min="13070" max="13070" width="22" bestFit="1" customWidth="1"/>
    <col min="13071" max="13071" width="8.7109375" customWidth="1"/>
    <col min="13072" max="13072" width="14.28515625" bestFit="1" customWidth="1"/>
    <col min="13073" max="13073" width="16.42578125" customWidth="1"/>
    <col min="13074" max="13074" width="6.42578125" customWidth="1"/>
    <col min="13075" max="13123" width="4.7109375" customWidth="1"/>
    <col min="13313" max="13313" width="4.5703125" customWidth="1"/>
    <col min="13314" max="13314" width="3.85546875" customWidth="1"/>
    <col min="13315" max="13315" width="3" customWidth="1"/>
    <col min="13316" max="13316" width="10" customWidth="1"/>
    <col min="13317" max="13317" width="15.28515625" customWidth="1"/>
    <col min="13318" max="13318" width="22.140625" customWidth="1"/>
    <col min="13319" max="13319" width="13.28515625" customWidth="1"/>
    <col min="13320" max="13320" width="11.85546875" customWidth="1"/>
    <col min="13321" max="13325" width="13.28515625" customWidth="1"/>
    <col min="13326" max="13326" width="22" bestFit="1" customWidth="1"/>
    <col min="13327" max="13327" width="8.7109375" customWidth="1"/>
    <col min="13328" max="13328" width="14.28515625" bestFit="1" customWidth="1"/>
    <col min="13329" max="13329" width="16.42578125" customWidth="1"/>
    <col min="13330" max="13330" width="6.42578125" customWidth="1"/>
    <col min="13331" max="13379" width="4.7109375" customWidth="1"/>
    <col min="13569" max="13569" width="4.5703125" customWidth="1"/>
    <col min="13570" max="13570" width="3.85546875" customWidth="1"/>
    <col min="13571" max="13571" width="3" customWidth="1"/>
    <col min="13572" max="13572" width="10" customWidth="1"/>
    <col min="13573" max="13573" width="15.28515625" customWidth="1"/>
    <col min="13574" max="13574" width="22.140625" customWidth="1"/>
    <col min="13575" max="13575" width="13.28515625" customWidth="1"/>
    <col min="13576" max="13576" width="11.85546875" customWidth="1"/>
    <col min="13577" max="13581" width="13.28515625" customWidth="1"/>
    <col min="13582" max="13582" width="22" bestFit="1" customWidth="1"/>
    <col min="13583" max="13583" width="8.7109375" customWidth="1"/>
    <col min="13584" max="13584" width="14.28515625" bestFit="1" customWidth="1"/>
    <col min="13585" max="13585" width="16.42578125" customWidth="1"/>
    <col min="13586" max="13586" width="6.42578125" customWidth="1"/>
    <col min="13587" max="13635" width="4.7109375" customWidth="1"/>
    <col min="13825" max="13825" width="4.5703125" customWidth="1"/>
    <col min="13826" max="13826" width="3.85546875" customWidth="1"/>
    <col min="13827" max="13827" width="3" customWidth="1"/>
    <col min="13828" max="13828" width="10" customWidth="1"/>
    <col min="13829" max="13829" width="15.28515625" customWidth="1"/>
    <col min="13830" max="13830" width="22.140625" customWidth="1"/>
    <col min="13831" max="13831" width="13.28515625" customWidth="1"/>
    <col min="13832" max="13832" width="11.85546875" customWidth="1"/>
    <col min="13833" max="13837" width="13.28515625" customWidth="1"/>
    <col min="13838" max="13838" width="22" bestFit="1" customWidth="1"/>
    <col min="13839" max="13839" width="8.7109375" customWidth="1"/>
    <col min="13840" max="13840" width="14.28515625" bestFit="1" customWidth="1"/>
    <col min="13841" max="13841" width="16.42578125" customWidth="1"/>
    <col min="13842" max="13842" width="6.42578125" customWidth="1"/>
    <col min="13843" max="13891" width="4.7109375" customWidth="1"/>
    <col min="14081" max="14081" width="4.5703125" customWidth="1"/>
    <col min="14082" max="14082" width="3.85546875" customWidth="1"/>
    <col min="14083" max="14083" width="3" customWidth="1"/>
    <col min="14084" max="14084" width="10" customWidth="1"/>
    <col min="14085" max="14085" width="15.28515625" customWidth="1"/>
    <col min="14086" max="14086" width="22.140625" customWidth="1"/>
    <col min="14087" max="14087" width="13.28515625" customWidth="1"/>
    <col min="14088" max="14088" width="11.85546875" customWidth="1"/>
    <col min="14089" max="14093" width="13.28515625" customWidth="1"/>
    <col min="14094" max="14094" width="22" bestFit="1" customWidth="1"/>
    <col min="14095" max="14095" width="8.7109375" customWidth="1"/>
    <col min="14096" max="14096" width="14.28515625" bestFit="1" customWidth="1"/>
    <col min="14097" max="14097" width="16.42578125" customWidth="1"/>
    <col min="14098" max="14098" width="6.42578125" customWidth="1"/>
    <col min="14099" max="14147" width="4.7109375" customWidth="1"/>
    <col min="14337" max="14337" width="4.5703125" customWidth="1"/>
    <col min="14338" max="14338" width="3.85546875" customWidth="1"/>
    <col min="14339" max="14339" width="3" customWidth="1"/>
    <col min="14340" max="14340" width="10" customWidth="1"/>
    <col min="14341" max="14341" width="15.28515625" customWidth="1"/>
    <col min="14342" max="14342" width="22.140625" customWidth="1"/>
    <col min="14343" max="14343" width="13.28515625" customWidth="1"/>
    <col min="14344" max="14344" width="11.85546875" customWidth="1"/>
    <col min="14345" max="14349" width="13.28515625" customWidth="1"/>
    <col min="14350" max="14350" width="22" bestFit="1" customWidth="1"/>
    <col min="14351" max="14351" width="8.7109375" customWidth="1"/>
    <col min="14352" max="14352" width="14.28515625" bestFit="1" customWidth="1"/>
    <col min="14353" max="14353" width="16.42578125" customWidth="1"/>
    <col min="14354" max="14354" width="6.42578125" customWidth="1"/>
    <col min="14355" max="14403" width="4.7109375" customWidth="1"/>
    <col min="14593" max="14593" width="4.5703125" customWidth="1"/>
    <col min="14594" max="14594" width="3.85546875" customWidth="1"/>
    <col min="14595" max="14595" width="3" customWidth="1"/>
    <col min="14596" max="14596" width="10" customWidth="1"/>
    <col min="14597" max="14597" width="15.28515625" customWidth="1"/>
    <col min="14598" max="14598" width="22.140625" customWidth="1"/>
    <col min="14599" max="14599" width="13.28515625" customWidth="1"/>
    <col min="14600" max="14600" width="11.85546875" customWidth="1"/>
    <col min="14601" max="14605" width="13.28515625" customWidth="1"/>
    <col min="14606" max="14606" width="22" bestFit="1" customWidth="1"/>
    <col min="14607" max="14607" width="8.7109375" customWidth="1"/>
    <col min="14608" max="14608" width="14.28515625" bestFit="1" customWidth="1"/>
    <col min="14609" max="14609" width="16.42578125" customWidth="1"/>
    <col min="14610" max="14610" width="6.42578125" customWidth="1"/>
    <col min="14611" max="14659" width="4.7109375" customWidth="1"/>
    <col min="14849" max="14849" width="4.5703125" customWidth="1"/>
    <col min="14850" max="14850" width="3.85546875" customWidth="1"/>
    <col min="14851" max="14851" width="3" customWidth="1"/>
    <col min="14852" max="14852" width="10" customWidth="1"/>
    <col min="14853" max="14853" width="15.28515625" customWidth="1"/>
    <col min="14854" max="14854" width="22.140625" customWidth="1"/>
    <col min="14855" max="14855" width="13.28515625" customWidth="1"/>
    <col min="14856" max="14856" width="11.85546875" customWidth="1"/>
    <col min="14857" max="14861" width="13.28515625" customWidth="1"/>
    <col min="14862" max="14862" width="22" bestFit="1" customWidth="1"/>
    <col min="14863" max="14863" width="8.7109375" customWidth="1"/>
    <col min="14864" max="14864" width="14.28515625" bestFit="1" customWidth="1"/>
    <col min="14865" max="14865" width="16.42578125" customWidth="1"/>
    <col min="14866" max="14866" width="6.42578125" customWidth="1"/>
    <col min="14867" max="14915" width="4.7109375" customWidth="1"/>
    <col min="15105" max="15105" width="4.5703125" customWidth="1"/>
    <col min="15106" max="15106" width="3.85546875" customWidth="1"/>
    <col min="15107" max="15107" width="3" customWidth="1"/>
    <col min="15108" max="15108" width="10" customWidth="1"/>
    <col min="15109" max="15109" width="15.28515625" customWidth="1"/>
    <col min="15110" max="15110" width="22.140625" customWidth="1"/>
    <col min="15111" max="15111" width="13.28515625" customWidth="1"/>
    <col min="15112" max="15112" width="11.85546875" customWidth="1"/>
    <col min="15113" max="15117" width="13.28515625" customWidth="1"/>
    <col min="15118" max="15118" width="22" bestFit="1" customWidth="1"/>
    <col min="15119" max="15119" width="8.7109375" customWidth="1"/>
    <col min="15120" max="15120" width="14.28515625" bestFit="1" customWidth="1"/>
    <col min="15121" max="15121" width="16.42578125" customWidth="1"/>
    <col min="15122" max="15122" width="6.42578125" customWidth="1"/>
    <col min="15123" max="15171" width="4.7109375" customWidth="1"/>
    <col min="15361" max="15361" width="4.5703125" customWidth="1"/>
    <col min="15362" max="15362" width="3.85546875" customWidth="1"/>
    <col min="15363" max="15363" width="3" customWidth="1"/>
    <col min="15364" max="15364" width="10" customWidth="1"/>
    <col min="15365" max="15365" width="15.28515625" customWidth="1"/>
    <col min="15366" max="15366" width="22.140625" customWidth="1"/>
    <col min="15367" max="15367" width="13.28515625" customWidth="1"/>
    <col min="15368" max="15368" width="11.85546875" customWidth="1"/>
    <col min="15369" max="15373" width="13.28515625" customWidth="1"/>
    <col min="15374" max="15374" width="22" bestFit="1" customWidth="1"/>
    <col min="15375" max="15375" width="8.7109375" customWidth="1"/>
    <col min="15376" max="15376" width="14.28515625" bestFit="1" customWidth="1"/>
    <col min="15377" max="15377" width="16.42578125" customWidth="1"/>
    <col min="15378" max="15378" width="6.42578125" customWidth="1"/>
    <col min="15379" max="15427" width="4.7109375" customWidth="1"/>
    <col min="15617" max="15617" width="4.5703125" customWidth="1"/>
    <col min="15618" max="15618" width="3.85546875" customWidth="1"/>
    <col min="15619" max="15619" width="3" customWidth="1"/>
    <col min="15620" max="15620" width="10" customWidth="1"/>
    <col min="15621" max="15621" width="15.28515625" customWidth="1"/>
    <col min="15622" max="15622" width="22.140625" customWidth="1"/>
    <col min="15623" max="15623" width="13.28515625" customWidth="1"/>
    <col min="15624" max="15624" width="11.85546875" customWidth="1"/>
    <col min="15625" max="15629" width="13.28515625" customWidth="1"/>
    <col min="15630" max="15630" width="22" bestFit="1" customWidth="1"/>
    <col min="15631" max="15631" width="8.7109375" customWidth="1"/>
    <col min="15632" max="15632" width="14.28515625" bestFit="1" customWidth="1"/>
    <col min="15633" max="15633" width="16.42578125" customWidth="1"/>
    <col min="15634" max="15634" width="6.42578125" customWidth="1"/>
    <col min="15635" max="15683" width="4.7109375" customWidth="1"/>
    <col min="15873" max="15873" width="4.5703125" customWidth="1"/>
    <col min="15874" max="15874" width="3.85546875" customWidth="1"/>
    <col min="15875" max="15875" width="3" customWidth="1"/>
    <col min="15876" max="15876" width="10" customWidth="1"/>
    <col min="15877" max="15877" width="15.28515625" customWidth="1"/>
    <col min="15878" max="15878" width="22.140625" customWidth="1"/>
    <col min="15879" max="15879" width="13.28515625" customWidth="1"/>
    <col min="15880" max="15880" width="11.85546875" customWidth="1"/>
    <col min="15881" max="15885" width="13.28515625" customWidth="1"/>
    <col min="15886" max="15886" width="22" bestFit="1" customWidth="1"/>
    <col min="15887" max="15887" width="8.7109375" customWidth="1"/>
    <col min="15888" max="15888" width="14.28515625" bestFit="1" customWidth="1"/>
    <col min="15889" max="15889" width="16.42578125" customWidth="1"/>
    <col min="15890" max="15890" width="6.42578125" customWidth="1"/>
    <col min="15891" max="15939" width="4.7109375" customWidth="1"/>
    <col min="16129" max="16129" width="4.5703125" customWidth="1"/>
    <col min="16130" max="16130" width="3.85546875" customWidth="1"/>
    <col min="16131" max="16131" width="3" customWidth="1"/>
    <col min="16132" max="16132" width="10" customWidth="1"/>
    <col min="16133" max="16133" width="15.28515625" customWidth="1"/>
    <col min="16134" max="16134" width="22.140625" customWidth="1"/>
    <col min="16135" max="16135" width="13.28515625" customWidth="1"/>
    <col min="16136" max="16136" width="11.85546875" customWidth="1"/>
    <col min="16137" max="16141" width="13.28515625" customWidth="1"/>
    <col min="16142" max="16142" width="22" bestFit="1" customWidth="1"/>
    <col min="16143" max="16143" width="8.7109375" customWidth="1"/>
    <col min="16144" max="16144" width="14.28515625" bestFit="1" customWidth="1"/>
    <col min="16145" max="16145" width="16.42578125" customWidth="1"/>
    <col min="16146" max="16146" width="6.42578125" customWidth="1"/>
    <col min="16147" max="16195" width="4.7109375" customWidth="1"/>
  </cols>
  <sheetData>
    <row r="1" spans="1:67" ht="22.5" customHeight="1" x14ac:dyDescent="0.35">
      <c r="A1" s="29"/>
      <c r="B1" s="29"/>
      <c r="C1" s="29"/>
      <c r="E1" s="66" t="s">
        <v>0</v>
      </c>
      <c r="F1" s="1"/>
      <c r="G1" s="1"/>
      <c r="H1" s="1"/>
      <c r="I1" s="29"/>
      <c r="J1" s="29"/>
      <c r="K1" s="29"/>
      <c r="L1" s="29"/>
      <c r="M1" s="29"/>
      <c r="N1" s="29"/>
      <c r="O1" s="29"/>
      <c r="P1" s="29"/>
      <c r="Q1" s="29"/>
      <c r="R1" s="46"/>
      <c r="S1" s="47"/>
      <c r="W1" s="46"/>
      <c r="X1" s="46"/>
      <c r="Y1" s="48"/>
      <c r="Z1" s="49"/>
      <c r="AA1" s="49"/>
      <c r="AB1" s="49"/>
      <c r="AC1" s="49"/>
      <c r="AD1" s="49"/>
      <c r="AE1" s="48"/>
      <c r="AF1" s="48"/>
      <c r="AG1" s="48"/>
      <c r="AH1" s="48"/>
      <c r="AI1" s="48"/>
      <c r="AJ1" s="48"/>
      <c r="AK1" s="48"/>
      <c r="AL1" s="48"/>
      <c r="AM1" s="48"/>
      <c r="AN1" s="48"/>
    </row>
    <row r="2" spans="1:67" ht="22.5" customHeight="1" x14ac:dyDescent="0.35">
      <c r="A2" s="29"/>
      <c r="B2" s="29"/>
      <c r="C2" s="29"/>
      <c r="E2" s="67" t="s">
        <v>1</v>
      </c>
      <c r="F2" s="2"/>
      <c r="G2" s="2"/>
      <c r="H2" s="2"/>
      <c r="I2" s="29"/>
      <c r="J2" s="29"/>
      <c r="K2" s="29"/>
      <c r="L2" s="29"/>
      <c r="M2" s="29"/>
      <c r="N2" s="29"/>
      <c r="O2" s="29"/>
      <c r="P2" s="29"/>
      <c r="Q2" s="29"/>
      <c r="R2" s="50"/>
      <c r="S2" s="51"/>
      <c r="T2" s="51"/>
      <c r="U2" s="51"/>
      <c r="W2" s="51"/>
      <c r="X2" s="52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</row>
    <row r="3" spans="1:67" ht="22.5" customHeight="1" x14ac:dyDescent="0.35">
      <c r="A3" s="29"/>
      <c r="B3" s="29"/>
      <c r="C3" s="29"/>
      <c r="E3" s="67" t="s">
        <v>2</v>
      </c>
      <c r="F3" s="2"/>
      <c r="G3" s="2"/>
      <c r="H3" s="2"/>
      <c r="I3" s="29"/>
      <c r="J3" s="29"/>
      <c r="K3" s="29"/>
      <c r="L3" s="29"/>
      <c r="M3" s="29"/>
      <c r="N3" s="29"/>
      <c r="O3" s="29"/>
      <c r="P3" s="29"/>
      <c r="Q3" s="29"/>
      <c r="R3" s="50"/>
      <c r="S3" s="53"/>
      <c r="T3" s="53"/>
      <c r="U3" s="53"/>
      <c r="W3" s="53"/>
      <c r="X3" s="52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</row>
    <row r="4" spans="1:67" ht="15" customHeight="1" x14ac:dyDescent="0.35">
      <c r="A4" s="29"/>
      <c r="B4" s="29"/>
      <c r="C4" s="29"/>
      <c r="H4" s="44"/>
      <c r="I4" s="29"/>
      <c r="J4" s="29"/>
      <c r="K4" s="29"/>
      <c r="L4" s="29"/>
      <c r="M4" s="29"/>
      <c r="N4" s="29"/>
      <c r="O4" s="29"/>
      <c r="P4" s="29"/>
      <c r="Q4" s="29"/>
      <c r="R4" s="50"/>
      <c r="S4" s="53"/>
      <c r="T4" s="53"/>
      <c r="U4" s="53"/>
      <c r="W4" s="53"/>
      <c r="X4" s="52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</row>
    <row r="5" spans="1:67" ht="23.25" customHeight="1" x14ac:dyDescent="0.25">
      <c r="A5" s="147" t="s">
        <v>3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54"/>
      <c r="S5" s="53"/>
      <c r="T5" s="53"/>
      <c r="U5" s="53"/>
      <c r="W5" s="53"/>
      <c r="X5" s="52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</row>
    <row r="6" spans="1:67" ht="26.25" x14ac:dyDescent="0.25">
      <c r="A6" s="147" t="s">
        <v>4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49"/>
      <c r="S6" s="53"/>
      <c r="T6" s="55"/>
      <c r="U6" s="53"/>
      <c r="V6" s="49"/>
      <c r="W6" s="55"/>
      <c r="X6" s="49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</row>
    <row r="7" spans="1:67" ht="22.5" customHeight="1" x14ac:dyDescent="0.4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43"/>
    </row>
    <row r="8" spans="1:67" s="29" customFormat="1" ht="7.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43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</row>
    <row r="9" spans="1:67" s="29" customFormat="1" ht="22.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15"/>
      <c r="O9" s="15"/>
      <c r="P9" s="15"/>
      <c r="Q9" s="15" t="s">
        <v>6</v>
      </c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</row>
    <row r="10" spans="1:67" ht="7.5" customHeight="1" x14ac:dyDescent="0.35">
      <c r="A10" s="29"/>
      <c r="B10" s="29"/>
      <c r="C10" s="29"/>
      <c r="D10" s="29"/>
      <c r="E10" s="29"/>
      <c r="F10" s="29"/>
      <c r="G10" s="29"/>
      <c r="H10" s="29"/>
      <c r="I10" s="149"/>
      <c r="J10" s="149"/>
      <c r="K10" s="149"/>
      <c r="L10" s="149"/>
      <c r="N10" s="33"/>
      <c r="O10" s="33"/>
      <c r="P10" s="33"/>
      <c r="Q10" s="33"/>
      <c r="BF10" s="56"/>
      <c r="BG10" s="56"/>
      <c r="BH10" s="47"/>
      <c r="BI10" s="56"/>
      <c r="BJ10" s="47"/>
      <c r="BK10" s="47"/>
      <c r="BL10" s="47"/>
    </row>
    <row r="11" spans="1:67" ht="21" x14ac:dyDescent="0.35">
      <c r="A11" s="68" t="s">
        <v>7</v>
      </c>
      <c r="C11" s="29"/>
      <c r="D11" s="29"/>
      <c r="E11" s="29"/>
      <c r="F11" s="29"/>
      <c r="G11" s="29"/>
      <c r="H11" s="29"/>
      <c r="I11" s="14"/>
      <c r="J11" s="14"/>
      <c r="K11" s="14"/>
      <c r="L11" s="14"/>
      <c r="M11" s="14"/>
      <c r="N11" s="33"/>
      <c r="O11" s="33"/>
      <c r="P11" s="33"/>
      <c r="Q11" s="33"/>
      <c r="BF11" s="56"/>
      <c r="BG11" s="56"/>
      <c r="BH11" s="47"/>
      <c r="BI11" s="56"/>
      <c r="BJ11" s="47"/>
      <c r="BK11" s="47"/>
      <c r="BL11" s="47"/>
    </row>
    <row r="12" spans="1:67" ht="21" x14ac:dyDescent="0.35">
      <c r="A12" s="29"/>
      <c r="C12" s="42"/>
      <c r="D12" s="150" t="s">
        <v>8</v>
      </c>
      <c r="E12" s="150"/>
      <c r="F12" s="150" t="s">
        <v>9</v>
      </c>
      <c r="G12" s="151" t="s">
        <v>10</v>
      </c>
      <c r="H12" s="151"/>
      <c r="I12" s="151"/>
      <c r="J12" s="151"/>
      <c r="K12" s="151" t="s">
        <v>11</v>
      </c>
      <c r="L12" s="151"/>
      <c r="Q12" s="33"/>
      <c r="BF12" s="56"/>
      <c r="BG12" s="56"/>
      <c r="BH12" s="47"/>
      <c r="BI12" s="56"/>
      <c r="BJ12" s="47"/>
      <c r="BK12" s="47"/>
      <c r="BL12" s="47"/>
    </row>
    <row r="13" spans="1:67" ht="21" x14ac:dyDescent="0.35">
      <c r="A13" s="29"/>
      <c r="B13" s="42"/>
      <c r="C13" s="42"/>
      <c r="D13" s="150"/>
      <c r="E13" s="150"/>
      <c r="F13" s="150"/>
      <c r="G13" s="125" t="s">
        <v>12</v>
      </c>
      <c r="H13" s="125" t="s">
        <v>13</v>
      </c>
      <c r="I13" s="125" t="s">
        <v>14</v>
      </c>
      <c r="J13" s="125" t="s">
        <v>15</v>
      </c>
      <c r="K13" s="125" t="s">
        <v>16</v>
      </c>
      <c r="L13" s="125" t="s">
        <v>17</v>
      </c>
      <c r="Q13" s="33"/>
      <c r="BF13" s="56"/>
      <c r="BG13" s="56"/>
      <c r="BH13" s="47"/>
      <c r="BI13" s="56"/>
      <c r="BJ13" s="47"/>
      <c r="BK13" s="47"/>
      <c r="BL13" s="47"/>
    </row>
    <row r="14" spans="1:67" ht="21" x14ac:dyDescent="0.35">
      <c r="A14" s="29"/>
      <c r="B14" s="16"/>
      <c r="C14" s="16"/>
      <c r="D14" s="39" t="s">
        <v>18</v>
      </c>
      <c r="E14" s="38"/>
      <c r="F14" s="35" t="s">
        <v>19</v>
      </c>
      <c r="G14" s="35" t="s">
        <v>20</v>
      </c>
      <c r="H14" s="35" t="s">
        <v>21</v>
      </c>
      <c r="I14" s="35" t="s">
        <v>22</v>
      </c>
      <c r="J14" s="35" t="s">
        <v>23</v>
      </c>
      <c r="K14" s="35" t="s">
        <v>24</v>
      </c>
      <c r="L14" s="35" t="s">
        <v>25</v>
      </c>
      <c r="Q14" s="33"/>
      <c r="BF14" s="56"/>
      <c r="BG14" s="56"/>
      <c r="BH14" s="47"/>
      <c r="BI14" s="56"/>
      <c r="BJ14" s="47"/>
      <c r="BK14" s="47"/>
      <c r="BL14" s="47"/>
    </row>
    <row r="15" spans="1:67" ht="21" x14ac:dyDescent="0.35">
      <c r="A15" s="29"/>
      <c r="B15" s="16"/>
      <c r="C15" s="16"/>
      <c r="D15" s="41" t="s">
        <v>26</v>
      </c>
      <c r="E15" s="40"/>
      <c r="F15" s="35" t="s">
        <v>27</v>
      </c>
      <c r="G15" s="35" t="s">
        <v>28</v>
      </c>
      <c r="H15" s="35" t="s">
        <v>29</v>
      </c>
      <c r="I15" s="35" t="s">
        <v>30</v>
      </c>
      <c r="J15" s="35" t="s">
        <v>31</v>
      </c>
      <c r="K15" s="35" t="s">
        <v>32</v>
      </c>
      <c r="L15" s="35" t="s">
        <v>33</v>
      </c>
      <c r="Q15" s="33"/>
      <c r="BF15" s="56"/>
      <c r="BG15" s="56"/>
      <c r="BH15" s="47"/>
      <c r="BI15" s="56"/>
      <c r="BJ15" s="47"/>
      <c r="BK15" s="47"/>
      <c r="BL15" s="47"/>
    </row>
    <row r="16" spans="1:67" ht="21" x14ac:dyDescent="0.35">
      <c r="A16" s="29"/>
      <c r="B16" s="16"/>
      <c r="C16" s="16"/>
      <c r="D16" s="39" t="s">
        <v>34</v>
      </c>
      <c r="E16" s="38"/>
      <c r="F16" s="35" t="s">
        <v>35</v>
      </c>
      <c r="G16" s="35" t="s">
        <v>36</v>
      </c>
      <c r="H16" s="35" t="s">
        <v>37</v>
      </c>
      <c r="I16" s="35" t="s">
        <v>38</v>
      </c>
      <c r="J16" s="35" t="s">
        <v>39</v>
      </c>
      <c r="K16" s="35" t="s">
        <v>40</v>
      </c>
      <c r="L16" s="35" t="s">
        <v>41</v>
      </c>
      <c r="Q16" s="33"/>
      <c r="BF16" s="56"/>
      <c r="BG16" s="56"/>
      <c r="BH16" s="47"/>
      <c r="BI16" s="56"/>
      <c r="BJ16" s="47"/>
      <c r="BK16" s="47"/>
      <c r="BL16" s="47"/>
    </row>
    <row r="17" spans="1:67" ht="21" x14ac:dyDescent="0.35">
      <c r="A17" s="29"/>
      <c r="B17" s="16"/>
      <c r="C17" s="16"/>
      <c r="D17" s="37" t="s">
        <v>42</v>
      </c>
      <c r="E17" s="36"/>
      <c r="F17" s="35" t="s">
        <v>43</v>
      </c>
      <c r="G17" s="35" t="s">
        <v>44</v>
      </c>
      <c r="H17" s="35" t="s">
        <v>45</v>
      </c>
      <c r="I17" s="35" t="s">
        <v>46</v>
      </c>
      <c r="J17" s="35" t="s">
        <v>47</v>
      </c>
      <c r="K17" s="35" t="s">
        <v>48</v>
      </c>
      <c r="L17" s="35" t="s">
        <v>49</v>
      </c>
      <c r="Q17" s="33"/>
      <c r="BF17" s="56"/>
      <c r="BG17" s="56"/>
      <c r="BH17" s="47"/>
      <c r="BI17" s="56"/>
      <c r="BJ17" s="47"/>
      <c r="BK17" s="47"/>
      <c r="BL17" s="47"/>
    </row>
    <row r="18" spans="1:67" ht="21" x14ac:dyDescent="0.35">
      <c r="A18" s="29"/>
      <c r="B18" s="16"/>
      <c r="C18" s="16"/>
      <c r="D18" s="37" t="s">
        <v>50</v>
      </c>
      <c r="E18" s="36"/>
      <c r="F18" s="35" t="s">
        <v>51</v>
      </c>
      <c r="G18" s="35" t="s">
        <v>52</v>
      </c>
      <c r="H18" s="35" t="s">
        <v>53</v>
      </c>
      <c r="I18" s="35" t="s">
        <v>54</v>
      </c>
      <c r="J18" s="35" t="s">
        <v>55</v>
      </c>
      <c r="K18" s="69" t="s">
        <v>56</v>
      </c>
      <c r="L18" s="69" t="s">
        <v>57</v>
      </c>
      <c r="Q18" s="33"/>
      <c r="BF18" s="56"/>
      <c r="BG18" s="56"/>
      <c r="BH18" s="47"/>
      <c r="BI18" s="56"/>
      <c r="BJ18" s="47"/>
      <c r="BK18" s="47"/>
      <c r="BL18" s="47"/>
    </row>
    <row r="19" spans="1:67" ht="10.5" customHeight="1" x14ac:dyDescent="0.35">
      <c r="A19" s="29"/>
      <c r="B19" s="29"/>
      <c r="C19" s="29"/>
      <c r="D19" s="29"/>
      <c r="E19" s="29"/>
      <c r="F19" s="29"/>
      <c r="G19" s="29"/>
      <c r="H19" s="29"/>
      <c r="I19" s="14"/>
      <c r="J19" s="14"/>
      <c r="K19" s="14"/>
      <c r="L19" s="14"/>
      <c r="M19" s="14"/>
      <c r="N19" s="33"/>
      <c r="O19" s="33"/>
      <c r="P19" s="33"/>
      <c r="Q19" s="33"/>
      <c r="BF19" s="56"/>
      <c r="BG19" s="56"/>
      <c r="BH19" s="47"/>
      <c r="BI19" s="56"/>
      <c r="BJ19" s="47"/>
      <c r="BK19" s="47"/>
      <c r="BL19" s="47"/>
    </row>
    <row r="20" spans="1:67" ht="20.100000000000001" customHeight="1" x14ac:dyDescent="0.25">
      <c r="A20" s="68" t="s">
        <v>58</v>
      </c>
      <c r="B20" s="141" t="s">
        <v>59</v>
      </c>
      <c r="C20" s="142"/>
      <c r="D20" s="142"/>
      <c r="E20" s="142"/>
      <c r="F20" s="142"/>
      <c r="G20" s="142"/>
      <c r="H20" s="143"/>
      <c r="I20" s="139" t="s">
        <v>60</v>
      </c>
      <c r="J20" s="139"/>
      <c r="K20" s="139"/>
      <c r="L20" s="139"/>
      <c r="M20" s="139"/>
      <c r="N20" s="140" t="s">
        <v>169</v>
      </c>
      <c r="O20" s="140" t="s">
        <v>170</v>
      </c>
      <c r="P20" s="140" t="s">
        <v>61</v>
      </c>
      <c r="Q20" s="140" t="s">
        <v>8</v>
      </c>
      <c r="R20" s="43"/>
      <c r="S20" s="43"/>
      <c r="T20" s="43"/>
      <c r="U20" s="43"/>
      <c r="V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48"/>
      <c r="BG20" s="47"/>
      <c r="BH20" s="47"/>
      <c r="BI20" s="47"/>
      <c r="BJ20" s="47"/>
      <c r="BK20" s="47"/>
      <c r="BL20" s="47"/>
    </row>
    <row r="21" spans="1:67" ht="18" x14ac:dyDescent="0.25">
      <c r="A21" s="68"/>
      <c r="B21" s="144"/>
      <c r="C21" s="145"/>
      <c r="D21" s="145"/>
      <c r="E21" s="145"/>
      <c r="F21" s="145"/>
      <c r="G21" s="145"/>
      <c r="H21" s="146"/>
      <c r="I21" s="121">
        <v>1</v>
      </c>
      <c r="J21" s="121">
        <v>2</v>
      </c>
      <c r="K21" s="121">
        <v>3</v>
      </c>
      <c r="L21" s="121">
        <v>4</v>
      </c>
      <c r="M21" s="121">
        <v>5</v>
      </c>
      <c r="N21" s="140"/>
      <c r="O21" s="140"/>
      <c r="P21" s="140"/>
      <c r="Q21" s="140"/>
      <c r="R21" s="43"/>
      <c r="S21" s="43"/>
      <c r="T21" s="43"/>
      <c r="U21" s="43"/>
      <c r="V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48"/>
      <c r="BG21" s="47"/>
      <c r="BH21" s="47"/>
      <c r="BI21" s="47"/>
      <c r="BJ21" s="47"/>
      <c r="BK21" s="47"/>
      <c r="BL21" s="47"/>
    </row>
    <row r="22" spans="1:67" ht="20.25" x14ac:dyDescent="0.3">
      <c r="A22" s="72"/>
      <c r="B22" s="73" t="s">
        <v>62</v>
      </c>
      <c r="C22" s="74" t="s">
        <v>63</v>
      </c>
      <c r="D22" s="74"/>
      <c r="E22" s="74"/>
      <c r="F22" s="74"/>
      <c r="G22" s="74"/>
      <c r="H22" s="74"/>
      <c r="I22" s="122">
        <f>COUNTIF(R22:BO22,"1")</f>
        <v>0</v>
      </c>
      <c r="J22" s="122">
        <f>COUNTIF(R22:BO22,"2")</f>
        <v>0</v>
      </c>
      <c r="K22" s="122">
        <f>COUNTIF(R22:BO22,"3")</f>
        <v>0</v>
      </c>
      <c r="L22" s="122">
        <f>COUNTIF(R22:BE22,"4")</f>
        <v>0</v>
      </c>
      <c r="M22" s="122">
        <f>COUNTIF(R22:BE22,"5")</f>
        <v>0</v>
      </c>
      <c r="N22" s="70">
        <f>COUNT(R22:BO22)</f>
        <v>0</v>
      </c>
      <c r="O22" s="136">
        <f>SUM(R22:BO22)</f>
        <v>0</v>
      </c>
      <c r="P22" s="137" t="e">
        <f t="shared" ref="P22:P35" si="0">AVERAGE(R22:BO22)</f>
        <v>#DIV/0!</v>
      </c>
      <c r="Q22" s="138" t="e">
        <f>IF(P22&gt;=4.2,"Sangat Baik",IF(P22&gt;=3.4,"Baik",IF(P22&gt;=2.6,"Cukup",IF(P22&gt;=1.8,"Kurang Baik","Tidak Baik"))))</f>
        <v>#DIV/0!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</row>
    <row r="23" spans="1:67" ht="21" customHeight="1" x14ac:dyDescent="0.3">
      <c r="A23" s="72"/>
      <c r="B23" s="75"/>
      <c r="C23" s="76"/>
      <c r="D23" s="76"/>
      <c r="E23" s="76"/>
      <c r="F23" s="76"/>
      <c r="G23" s="76"/>
      <c r="H23" s="76"/>
      <c r="I23" s="71" t="e">
        <f>I22/$N$22</f>
        <v>#DIV/0!</v>
      </c>
      <c r="J23" s="71" t="e">
        <f>J22/$N$22</f>
        <v>#DIV/0!</v>
      </c>
      <c r="K23" s="71" t="e">
        <f>K22/$N$22</f>
        <v>#DIV/0!</v>
      </c>
      <c r="L23" s="71" t="e">
        <f>L22/$N$22</f>
        <v>#DIV/0!</v>
      </c>
      <c r="M23" s="71" t="e">
        <f>M22/$N$22</f>
        <v>#DIV/0!</v>
      </c>
      <c r="N23" s="71" t="e">
        <f>SUM(I23:M23)</f>
        <v>#DIV/0!</v>
      </c>
      <c r="O23" s="136"/>
      <c r="P23" s="136"/>
      <c r="Q23" s="136"/>
      <c r="R23" s="50"/>
      <c r="S23" s="50"/>
      <c r="T23" s="58"/>
      <c r="U23" s="58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8"/>
      <c r="BG23" s="47"/>
      <c r="BH23" s="47"/>
      <c r="BI23" s="47"/>
      <c r="BJ23" s="47"/>
      <c r="BK23" s="47"/>
      <c r="BL23" s="47"/>
    </row>
    <row r="24" spans="1:67" ht="20.25" x14ac:dyDescent="0.3">
      <c r="A24" s="72"/>
      <c r="B24" s="73" t="s">
        <v>64</v>
      </c>
      <c r="C24" s="74" t="s">
        <v>65</v>
      </c>
      <c r="D24" s="74"/>
      <c r="E24" s="74"/>
      <c r="F24" s="74"/>
      <c r="G24" s="74"/>
      <c r="H24" s="74"/>
      <c r="I24" s="122">
        <f>COUNTIF(R24:BE24,"1")</f>
        <v>0</v>
      </c>
      <c r="J24" s="122">
        <f>COUNTIF(R24:BE24,"2")</f>
        <v>0</v>
      </c>
      <c r="K24" s="122">
        <f>COUNTIF(R24:BE24,"3")</f>
        <v>0</v>
      </c>
      <c r="L24" s="122">
        <f>COUNTIF(R24:BE24,"4")</f>
        <v>0</v>
      </c>
      <c r="M24" s="122">
        <f>COUNTIF(R24:BE24,"5")</f>
        <v>0</v>
      </c>
      <c r="N24" s="70">
        <f>COUNT(R24:BO24)</f>
        <v>0</v>
      </c>
      <c r="O24" s="136">
        <f>SUM(R24:BO24)</f>
        <v>0</v>
      </c>
      <c r="P24" s="137" t="e">
        <f t="shared" ref="P24:P35" si="1">AVERAGE(R24:BO24)</f>
        <v>#DIV/0!</v>
      </c>
      <c r="Q24" s="138" t="e">
        <f>IF(P24&gt;=4.2,"Sangat Baik",IF(P24&gt;=3.4,"Baik",IF(P24&gt;=2.6,"Cukup",IF(P24&gt;=1.8,"Kurang Baik","Tidak Baik"))))</f>
        <v>#DIV/0!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</row>
    <row r="25" spans="1:67" ht="21" customHeight="1" x14ac:dyDescent="0.3">
      <c r="A25" s="72"/>
      <c r="B25" s="77"/>
      <c r="C25" s="78"/>
      <c r="D25" s="78"/>
      <c r="E25" s="78"/>
      <c r="F25" s="78"/>
      <c r="G25" s="78"/>
      <c r="H25" s="78"/>
      <c r="I25" s="71" t="e">
        <f>I24/$N$22</f>
        <v>#DIV/0!</v>
      </c>
      <c r="J25" s="71" t="e">
        <f>J24/$N$22</f>
        <v>#DIV/0!</v>
      </c>
      <c r="K25" s="71" t="e">
        <f>K24/$N$22</f>
        <v>#DIV/0!</v>
      </c>
      <c r="L25" s="71" t="e">
        <f>L24/$N$22</f>
        <v>#DIV/0!</v>
      </c>
      <c r="M25" s="71" t="e">
        <f>M24/$N$22</f>
        <v>#DIV/0!</v>
      </c>
      <c r="N25" s="71" t="e">
        <f>SUM(I25:M25)</f>
        <v>#DIV/0!</v>
      </c>
      <c r="O25" s="136"/>
      <c r="P25" s="136"/>
      <c r="Q25" s="138"/>
      <c r="R25" s="50"/>
      <c r="S25" s="50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8"/>
      <c r="BG25" s="47"/>
      <c r="BH25" s="47"/>
      <c r="BI25" s="47"/>
      <c r="BJ25" s="47"/>
      <c r="BK25" s="47"/>
      <c r="BL25" s="47"/>
    </row>
    <row r="26" spans="1:67" ht="20.25" x14ac:dyDescent="0.3">
      <c r="A26" s="72"/>
      <c r="B26" s="75" t="s">
        <v>66</v>
      </c>
      <c r="C26" s="76" t="s">
        <v>67</v>
      </c>
      <c r="D26" s="76"/>
      <c r="E26" s="76"/>
      <c r="F26" s="76"/>
      <c r="G26" s="76"/>
      <c r="H26" s="76"/>
      <c r="I26" s="122">
        <f>COUNTIF(R26:BE26,"1")</f>
        <v>0</v>
      </c>
      <c r="J26" s="122">
        <f>COUNTIF(R26:BE26,"2")</f>
        <v>0</v>
      </c>
      <c r="K26" s="122">
        <f>COUNTIF(R26:BE26,"3")</f>
        <v>0</v>
      </c>
      <c r="L26" s="122">
        <f>COUNTIF(R26:BE26,"4")</f>
        <v>0</v>
      </c>
      <c r="M26" s="122">
        <f>COUNTIF(R26:BE26,"5")</f>
        <v>0</v>
      </c>
      <c r="N26" s="70">
        <f>COUNT(R26:BO26)</f>
        <v>0</v>
      </c>
      <c r="O26" s="136">
        <f>SUM(R26:BO26)</f>
        <v>0</v>
      </c>
      <c r="P26" s="137" t="e">
        <f t="shared" ref="P26:P35" si="2">AVERAGE(R26:BO26)</f>
        <v>#DIV/0!</v>
      </c>
      <c r="Q26" s="138" t="e">
        <f>IF(P26&gt;=4.2,"Sangat Baik",IF(P26&gt;=3.4,"Baik",IF(P26&gt;=2.6,"Cukup",IF(P26&gt;=1.8,"Kurang Baik","Tidak Baik"))))</f>
        <v>#DIV/0!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</row>
    <row r="27" spans="1:67" ht="21" customHeight="1" x14ac:dyDescent="0.3">
      <c r="A27" s="72"/>
      <c r="B27" s="77"/>
      <c r="C27" s="78"/>
      <c r="D27" s="78"/>
      <c r="E27" s="78"/>
      <c r="F27" s="78"/>
      <c r="G27" s="78"/>
      <c r="H27" s="78"/>
      <c r="I27" s="71" t="e">
        <f>I26/$N$22</f>
        <v>#DIV/0!</v>
      </c>
      <c r="J27" s="71" t="e">
        <f>J26/$N$22</f>
        <v>#DIV/0!</v>
      </c>
      <c r="K27" s="71" t="e">
        <f>K26/$N$22</f>
        <v>#DIV/0!</v>
      </c>
      <c r="L27" s="71" t="e">
        <f>L26/$N$22</f>
        <v>#DIV/0!</v>
      </c>
      <c r="M27" s="71" t="e">
        <f>M26/$N$22</f>
        <v>#DIV/0!</v>
      </c>
      <c r="N27" s="71" t="e">
        <f>SUM(I27:M27)</f>
        <v>#DIV/0!</v>
      </c>
      <c r="O27" s="136"/>
      <c r="P27" s="136"/>
      <c r="Q27" s="138"/>
      <c r="R27" s="50"/>
      <c r="S27" s="50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8"/>
      <c r="BG27" s="47"/>
      <c r="BH27" s="47"/>
      <c r="BI27" s="47"/>
      <c r="BJ27" s="47"/>
      <c r="BK27" s="47"/>
      <c r="BL27" s="47"/>
    </row>
    <row r="28" spans="1:67" ht="20.25" x14ac:dyDescent="0.3">
      <c r="A28" s="72"/>
      <c r="B28" s="73" t="s">
        <v>68</v>
      </c>
      <c r="C28" s="74" t="s">
        <v>69</v>
      </c>
      <c r="D28" s="74"/>
      <c r="E28" s="74"/>
      <c r="F28" s="74"/>
      <c r="G28" s="74"/>
      <c r="H28" s="74"/>
      <c r="I28" s="122">
        <f>COUNTIF(R28:BE28,"1")</f>
        <v>0</v>
      </c>
      <c r="J28" s="122">
        <f>COUNTIF(R28:BE28,"2")</f>
        <v>0</v>
      </c>
      <c r="K28" s="122">
        <f>COUNTIF(R28:BE28,"3")</f>
        <v>0</v>
      </c>
      <c r="L28" s="122">
        <f>COUNTIF(R28:BE28,"4")</f>
        <v>0</v>
      </c>
      <c r="M28" s="122">
        <f>COUNTIF(R28:BE28,"5")</f>
        <v>0</v>
      </c>
      <c r="N28" s="70">
        <f>COUNT(R28:BO28)</f>
        <v>0</v>
      </c>
      <c r="O28" s="136">
        <f>SUM(R28:BO28)</f>
        <v>0</v>
      </c>
      <c r="P28" s="137" t="e">
        <f t="shared" ref="P28:P35" si="3">AVERAGE(R28:BO28)</f>
        <v>#DIV/0!</v>
      </c>
      <c r="Q28" s="138" t="e">
        <f>IF(P28&gt;=4.2,"Sangat Baik",IF(P28&gt;=3.4,"Baik",IF(P28&gt;=2.6,"Cukup",IF(P28&gt;=1.8,"Kurang Baik","Tidak Baik"))))</f>
        <v>#DIV/0!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</row>
    <row r="29" spans="1:67" ht="21" customHeight="1" x14ac:dyDescent="0.3">
      <c r="A29" s="72"/>
      <c r="B29" s="77"/>
      <c r="C29" s="78"/>
      <c r="D29" s="78"/>
      <c r="E29" s="78"/>
      <c r="F29" s="78"/>
      <c r="G29" s="78"/>
      <c r="H29" s="78"/>
      <c r="I29" s="71" t="e">
        <f>I28/$N$22</f>
        <v>#DIV/0!</v>
      </c>
      <c r="J29" s="71" t="e">
        <f>J28/$N$22</f>
        <v>#DIV/0!</v>
      </c>
      <c r="K29" s="71" t="e">
        <f>K28/$N$22</f>
        <v>#DIV/0!</v>
      </c>
      <c r="L29" s="71" t="e">
        <f>L28/$N$22</f>
        <v>#DIV/0!</v>
      </c>
      <c r="M29" s="71" t="e">
        <f>M28/$N$22</f>
        <v>#DIV/0!</v>
      </c>
      <c r="N29" s="71" t="e">
        <f>SUM(I29:M29)</f>
        <v>#DIV/0!</v>
      </c>
      <c r="O29" s="136"/>
      <c r="P29" s="136"/>
      <c r="Q29" s="138"/>
      <c r="R29" s="50"/>
      <c r="S29" s="50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8"/>
      <c r="BG29" s="47"/>
      <c r="BH29" s="47"/>
      <c r="BI29" s="47"/>
      <c r="BJ29" s="47"/>
      <c r="BK29" s="47"/>
      <c r="BL29" s="47"/>
    </row>
    <row r="30" spans="1:67" ht="20.25" x14ac:dyDescent="0.3">
      <c r="A30" s="72"/>
      <c r="B30" s="75" t="s">
        <v>70</v>
      </c>
      <c r="C30" s="76" t="s">
        <v>71</v>
      </c>
      <c r="D30" s="76"/>
      <c r="E30" s="76"/>
      <c r="F30" s="76"/>
      <c r="G30" s="76"/>
      <c r="H30" s="76"/>
      <c r="I30" s="122">
        <f>COUNTIF(R30:BE30,"1")</f>
        <v>0</v>
      </c>
      <c r="J30" s="122">
        <f>COUNTIF(R30:BE30,"2")</f>
        <v>0</v>
      </c>
      <c r="K30" s="122">
        <f>COUNTIF(R30:BE30,"3")</f>
        <v>0</v>
      </c>
      <c r="L30" s="122">
        <f>COUNTIF(R30:BE30,"4")</f>
        <v>0</v>
      </c>
      <c r="M30" s="122">
        <f>COUNTIF(R30:BE30,"5")</f>
        <v>0</v>
      </c>
      <c r="N30" s="70">
        <f>COUNT(R30:BO30)</f>
        <v>0</v>
      </c>
      <c r="O30" s="136">
        <f>SUM(R30:BO30)</f>
        <v>0</v>
      </c>
      <c r="P30" s="137" t="e">
        <f t="shared" ref="P30:P35" si="4">AVERAGE(R30:BO30)</f>
        <v>#DIV/0!</v>
      </c>
      <c r="Q30" s="138" t="e">
        <f>IF(P30&gt;=4.2,"Sangat Baik",IF(P30&gt;=3.4,"Baik",IF(P30&gt;=2.6,"Cukup",IF(P30&gt;=1.8,"Kurang Baik","Tidak Baik"))))</f>
        <v>#DIV/0!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</row>
    <row r="31" spans="1:67" ht="21" customHeight="1" x14ac:dyDescent="0.3">
      <c r="A31" s="72"/>
      <c r="B31" s="77"/>
      <c r="C31" s="78"/>
      <c r="D31" s="78"/>
      <c r="E31" s="78"/>
      <c r="F31" s="78"/>
      <c r="G31" s="78"/>
      <c r="H31" s="78"/>
      <c r="I31" s="71" t="e">
        <f>I30/$N$22</f>
        <v>#DIV/0!</v>
      </c>
      <c r="J31" s="71" t="e">
        <f>J30/$N$22</f>
        <v>#DIV/0!</v>
      </c>
      <c r="K31" s="71" t="e">
        <f>K30/$N$22</f>
        <v>#DIV/0!</v>
      </c>
      <c r="L31" s="71" t="e">
        <f>L30/$N$22</f>
        <v>#DIV/0!</v>
      </c>
      <c r="M31" s="71" t="e">
        <f>M30/$N$22</f>
        <v>#DIV/0!</v>
      </c>
      <c r="N31" s="71" t="e">
        <f>SUM(I31:M31)</f>
        <v>#DIV/0!</v>
      </c>
      <c r="O31" s="136"/>
      <c r="P31" s="136"/>
      <c r="Q31" s="138"/>
      <c r="R31" s="50"/>
      <c r="S31" s="50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8"/>
      <c r="BG31" s="47"/>
      <c r="BH31" s="47"/>
      <c r="BI31" s="47"/>
      <c r="BJ31" s="47"/>
      <c r="BK31" s="47"/>
      <c r="BL31" s="47"/>
    </row>
    <row r="32" spans="1:67" ht="20.25" x14ac:dyDescent="0.3">
      <c r="A32" s="72"/>
      <c r="B32" s="73" t="s">
        <v>72</v>
      </c>
      <c r="C32" s="74" t="s">
        <v>73</v>
      </c>
      <c r="D32" s="74"/>
      <c r="E32" s="74"/>
      <c r="F32" s="74"/>
      <c r="G32" s="74"/>
      <c r="H32" s="74"/>
      <c r="I32" s="122">
        <f>COUNTIF(R32:BE32,"1")</f>
        <v>0</v>
      </c>
      <c r="J32" s="122">
        <f>COUNTIF(R32:BE32,"2")</f>
        <v>0</v>
      </c>
      <c r="K32" s="122">
        <f>COUNTIF(R32:BE32,"3")</f>
        <v>0</v>
      </c>
      <c r="L32" s="122">
        <f>COUNTIF(R32:BE32,"4")</f>
        <v>0</v>
      </c>
      <c r="M32" s="122">
        <f>COUNTIF(R32:BE32,"5")</f>
        <v>0</v>
      </c>
      <c r="N32" s="70">
        <f>COUNT(R32:BO32)</f>
        <v>0</v>
      </c>
      <c r="O32" s="136">
        <f>SUM(R32:BO32)</f>
        <v>0</v>
      </c>
      <c r="P32" s="137" t="e">
        <f t="shared" ref="P32:P35" si="5">AVERAGE(R32:BO32)</f>
        <v>#DIV/0!</v>
      </c>
      <c r="Q32" s="138" t="e">
        <f>IF(P32&gt;=4.2,"Sangat Baik",IF(P32&gt;=3.4,"Baik",IF(P32&gt;=2.6,"Cukup",IF(P32&gt;=1.8,"Kurang Baik","Tidak Baik"))))</f>
        <v>#DIV/0!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</row>
    <row r="33" spans="1:67" ht="21" customHeight="1" x14ac:dyDescent="0.3">
      <c r="A33" s="72"/>
      <c r="B33" s="77"/>
      <c r="C33" s="78"/>
      <c r="D33" s="78"/>
      <c r="E33" s="78"/>
      <c r="F33" s="78"/>
      <c r="G33" s="78"/>
      <c r="H33" s="78"/>
      <c r="I33" s="71" t="e">
        <f>I32/$N$22</f>
        <v>#DIV/0!</v>
      </c>
      <c r="J33" s="71" t="e">
        <f>J32/$N$22</f>
        <v>#DIV/0!</v>
      </c>
      <c r="K33" s="71" t="e">
        <f>K32/$N$22</f>
        <v>#DIV/0!</v>
      </c>
      <c r="L33" s="71" t="e">
        <f>L32/$N$22</f>
        <v>#DIV/0!</v>
      </c>
      <c r="M33" s="71" t="e">
        <f>M32/$N$22</f>
        <v>#DIV/0!</v>
      </c>
      <c r="N33" s="71" t="e">
        <f>SUM(I33:M33)</f>
        <v>#DIV/0!</v>
      </c>
      <c r="O33" s="136"/>
      <c r="P33" s="136"/>
      <c r="Q33" s="138"/>
      <c r="R33" s="50"/>
      <c r="S33" s="50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8"/>
      <c r="BG33" s="47"/>
      <c r="BH33" s="47"/>
      <c r="BI33" s="47"/>
      <c r="BJ33" s="47"/>
      <c r="BK33" s="47"/>
      <c r="BL33" s="47"/>
    </row>
    <row r="34" spans="1:67" ht="20.25" x14ac:dyDescent="0.3">
      <c r="A34" s="72"/>
      <c r="B34" s="75" t="s">
        <v>74</v>
      </c>
      <c r="C34" s="76" t="s">
        <v>75</v>
      </c>
      <c r="D34" s="76"/>
      <c r="E34" s="76"/>
      <c r="F34" s="76"/>
      <c r="G34" s="76"/>
      <c r="H34" s="76"/>
      <c r="I34" s="122">
        <f>COUNTIF(R34:BE34,"1")</f>
        <v>0</v>
      </c>
      <c r="J34" s="122">
        <f>COUNTIF(R34:BE34,"2")</f>
        <v>0</v>
      </c>
      <c r="K34" s="122">
        <f>COUNTIF(R34:BE34,"3")</f>
        <v>0</v>
      </c>
      <c r="L34" s="122">
        <f>COUNTIF(R34:BE34,"4")</f>
        <v>0</v>
      </c>
      <c r="M34" s="122">
        <f>COUNTIF(R34:BE34,"5")</f>
        <v>0</v>
      </c>
      <c r="N34" s="70">
        <f>COUNT(R34:BO34)</f>
        <v>0</v>
      </c>
      <c r="O34" s="136">
        <f>SUM(R34:BO34)</f>
        <v>0</v>
      </c>
      <c r="P34" s="137" t="e">
        <f t="shared" ref="P34:P35" si="6">AVERAGE(R34:BO34)</f>
        <v>#DIV/0!</v>
      </c>
      <c r="Q34" s="138" t="e">
        <f>IF(P34&gt;=4.2,"Sangat Baik",IF(P34&gt;=3.4,"Baik",IF(P34&gt;=2.6,"Cukup",IF(P34&gt;=1.8,"Kurang Baik","Tidak Baik"))))</f>
        <v>#DIV/0!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</row>
    <row r="35" spans="1:67" ht="21" customHeight="1" x14ac:dyDescent="0.3">
      <c r="A35" s="72"/>
      <c r="B35" s="77"/>
      <c r="C35" s="78"/>
      <c r="D35" s="78"/>
      <c r="E35" s="78"/>
      <c r="F35" s="78"/>
      <c r="G35" s="78"/>
      <c r="H35" s="78"/>
      <c r="I35" s="71" t="e">
        <f>I34/$N$22</f>
        <v>#DIV/0!</v>
      </c>
      <c r="J35" s="71" t="e">
        <f>J34/$N$22</f>
        <v>#DIV/0!</v>
      </c>
      <c r="K35" s="71" t="e">
        <f>K34/$N$22</f>
        <v>#DIV/0!</v>
      </c>
      <c r="L35" s="71" t="e">
        <f>L34/$N$22</f>
        <v>#DIV/0!</v>
      </c>
      <c r="M35" s="71" t="e">
        <f>M34/$N$22</f>
        <v>#DIV/0!</v>
      </c>
      <c r="N35" s="71" t="e">
        <f>SUM(I35:M35)</f>
        <v>#DIV/0!</v>
      </c>
      <c r="O35" s="136"/>
      <c r="P35" s="136"/>
      <c r="Q35" s="138"/>
      <c r="R35" s="50"/>
      <c r="S35" s="50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8"/>
      <c r="BG35" s="47"/>
      <c r="BH35" s="47"/>
      <c r="BI35" s="47"/>
      <c r="BJ35" s="47"/>
      <c r="BK35" s="47"/>
      <c r="BL35" s="47"/>
    </row>
    <row r="36" spans="1:67" ht="7.5" customHeight="1" x14ac:dyDescent="0.3">
      <c r="A36" s="5"/>
      <c r="B36" s="5"/>
      <c r="C36" s="5"/>
      <c r="D36" s="5"/>
      <c r="E36" s="5"/>
      <c r="F36" s="5"/>
      <c r="G36" s="5"/>
      <c r="H36" s="5"/>
      <c r="I36" s="13"/>
      <c r="J36" s="13"/>
      <c r="K36" s="13"/>
      <c r="L36" s="13"/>
      <c r="M36" s="13"/>
      <c r="N36" s="13"/>
      <c r="O36" s="23"/>
      <c r="P36" s="22"/>
      <c r="Q36" s="27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8"/>
      <c r="BG36" s="47"/>
      <c r="BH36" s="47"/>
      <c r="BI36" s="47"/>
      <c r="BJ36" s="47"/>
      <c r="BK36" s="47"/>
      <c r="BL36" s="47"/>
    </row>
    <row r="37" spans="1:67" ht="21" x14ac:dyDescent="0.35">
      <c r="A37" s="5"/>
      <c r="B37" s="25"/>
      <c r="C37" s="24"/>
      <c r="D37" s="133" t="s">
        <v>76</v>
      </c>
      <c r="E37" s="133"/>
      <c r="F37" s="91" t="s">
        <v>77</v>
      </c>
      <c r="G37" s="92" t="s">
        <v>78</v>
      </c>
      <c r="H37" s="93" t="s">
        <v>79</v>
      </c>
      <c r="I37" s="128" t="s">
        <v>181</v>
      </c>
      <c r="J37" s="128" t="s">
        <v>80</v>
      </c>
      <c r="K37" s="93" t="s">
        <v>81</v>
      </c>
      <c r="M37" s="23"/>
      <c r="N37" s="23"/>
      <c r="O37" s="31"/>
      <c r="P37" s="31"/>
      <c r="Q37" s="30"/>
      <c r="R37" s="43">
        <f t="shared" ref="R37:BO37" si="7">SUM(R22:R35)</f>
        <v>0</v>
      </c>
      <c r="S37" s="43">
        <f t="shared" si="7"/>
        <v>0</v>
      </c>
      <c r="T37" s="43">
        <f t="shared" si="7"/>
        <v>0</v>
      </c>
      <c r="U37" s="43">
        <f t="shared" si="7"/>
        <v>0</v>
      </c>
      <c r="V37" s="43">
        <f t="shared" si="7"/>
        <v>0</v>
      </c>
      <c r="W37" s="43">
        <f t="shared" si="7"/>
        <v>0</v>
      </c>
      <c r="X37" s="43">
        <f t="shared" si="7"/>
        <v>0</v>
      </c>
      <c r="Y37" s="43">
        <f t="shared" si="7"/>
        <v>0</v>
      </c>
      <c r="Z37" s="43">
        <f t="shared" si="7"/>
        <v>0</v>
      </c>
      <c r="AA37" s="43">
        <f t="shared" si="7"/>
        <v>0</v>
      </c>
      <c r="AB37" s="43">
        <f t="shared" si="7"/>
        <v>0</v>
      </c>
      <c r="AC37" s="43">
        <f t="shared" si="7"/>
        <v>0</v>
      </c>
      <c r="AD37" s="43">
        <f t="shared" si="7"/>
        <v>0</v>
      </c>
      <c r="AE37" s="43">
        <f t="shared" si="7"/>
        <v>0</v>
      </c>
      <c r="AF37" s="43">
        <f t="shared" si="7"/>
        <v>0</v>
      </c>
      <c r="AG37" s="43">
        <f t="shared" si="7"/>
        <v>0</v>
      </c>
      <c r="AH37" s="43">
        <f t="shared" si="7"/>
        <v>0</v>
      </c>
      <c r="AI37" s="43">
        <f t="shared" si="7"/>
        <v>0</v>
      </c>
      <c r="AJ37" s="43">
        <f t="shared" si="7"/>
        <v>0</v>
      </c>
      <c r="AK37" s="43">
        <f t="shared" si="7"/>
        <v>0</v>
      </c>
      <c r="AL37" s="43">
        <f t="shared" si="7"/>
        <v>0</v>
      </c>
      <c r="AM37" s="43">
        <f t="shared" si="7"/>
        <v>0</v>
      </c>
      <c r="AN37" s="43">
        <f t="shared" si="7"/>
        <v>0</v>
      </c>
      <c r="AO37" s="43">
        <f t="shared" si="7"/>
        <v>0</v>
      </c>
      <c r="AP37" s="43">
        <f t="shared" si="7"/>
        <v>0</v>
      </c>
      <c r="AQ37" s="43">
        <f t="shared" si="7"/>
        <v>0</v>
      </c>
      <c r="AR37" s="43">
        <f t="shared" si="7"/>
        <v>0</v>
      </c>
      <c r="AS37" s="43">
        <f t="shared" si="7"/>
        <v>0</v>
      </c>
      <c r="AT37" s="43">
        <f t="shared" si="7"/>
        <v>0</v>
      </c>
      <c r="AU37" s="43">
        <f t="shared" si="7"/>
        <v>0</v>
      </c>
      <c r="AV37" s="43">
        <f t="shared" si="7"/>
        <v>0</v>
      </c>
      <c r="AW37" s="43">
        <f t="shared" si="7"/>
        <v>0</v>
      </c>
      <c r="AX37" s="43">
        <f t="shared" si="7"/>
        <v>0</v>
      </c>
      <c r="AY37" s="43">
        <f t="shared" si="7"/>
        <v>0</v>
      </c>
      <c r="AZ37" s="43">
        <f t="shared" si="7"/>
        <v>0</v>
      </c>
      <c r="BA37" s="43">
        <f t="shared" si="7"/>
        <v>0</v>
      </c>
      <c r="BB37" s="43">
        <f t="shared" si="7"/>
        <v>0</v>
      </c>
      <c r="BC37" s="43">
        <f t="shared" si="7"/>
        <v>0</v>
      </c>
      <c r="BD37" s="43">
        <f t="shared" si="7"/>
        <v>0</v>
      </c>
      <c r="BE37" s="43">
        <f t="shared" si="7"/>
        <v>0</v>
      </c>
      <c r="BF37" s="43">
        <f t="shared" si="7"/>
        <v>0</v>
      </c>
      <c r="BG37" s="43">
        <f t="shared" si="7"/>
        <v>0</v>
      </c>
      <c r="BH37" s="43">
        <f t="shared" si="7"/>
        <v>0</v>
      </c>
      <c r="BI37" s="43">
        <f t="shared" si="7"/>
        <v>0</v>
      </c>
      <c r="BJ37" s="43">
        <f t="shared" si="7"/>
        <v>0</v>
      </c>
      <c r="BK37" s="43">
        <f t="shared" si="7"/>
        <v>0</v>
      </c>
      <c r="BL37" s="43">
        <f t="shared" si="7"/>
        <v>0</v>
      </c>
      <c r="BM37" s="43">
        <f t="shared" si="7"/>
        <v>0</v>
      </c>
      <c r="BN37" s="43">
        <f t="shared" si="7"/>
        <v>0</v>
      </c>
      <c r="BO37" s="43">
        <f t="shared" si="7"/>
        <v>0</v>
      </c>
    </row>
    <row r="38" spans="1:67" ht="21" x14ac:dyDescent="0.35">
      <c r="A38" s="5"/>
      <c r="B38" s="25"/>
      <c r="C38" s="24"/>
      <c r="D38" s="133" t="s">
        <v>82</v>
      </c>
      <c r="E38" s="133"/>
      <c r="F38" s="97">
        <f>COUNTIF(R38:BO38,F37)</f>
        <v>0</v>
      </c>
      <c r="G38" s="98">
        <f>COUNTIF(R38:BO38,G37)</f>
        <v>0</v>
      </c>
      <c r="H38" s="98">
        <f>COUNTIF(R38:BO38,H37)</f>
        <v>0</v>
      </c>
      <c r="I38" s="98">
        <f>COUNTIF(R38:BO38,I37)</f>
        <v>0</v>
      </c>
      <c r="J38" s="98">
        <f>COUNTIF(R38:BO38,J37)</f>
        <v>0</v>
      </c>
      <c r="K38" s="99">
        <f>SUM(F38:J38)</f>
        <v>0</v>
      </c>
      <c r="M38" s="23" t="s">
        <v>83</v>
      </c>
      <c r="N38" s="23"/>
      <c r="O38" s="28"/>
      <c r="P38" s="100" t="e">
        <f>SUM(R37:BO37)/(COUNT(R37:BO37)-COUNTIF(R37:BO37,"0"))</f>
        <v>#DIV/0!</v>
      </c>
      <c r="R38" s="43" t="str">
        <f t="shared" ref="R38:BO38" si="8">IF(R37&gt;=30,"SB",IF(R37&gt;=24,"B'",IF(R37&gt;=18,"C",IF(R37&gt;=12,"KB",IF(R37&gt;=7,"TB","-")))))</f>
        <v>-</v>
      </c>
      <c r="S38" s="43" t="str">
        <f t="shared" si="8"/>
        <v>-</v>
      </c>
      <c r="T38" s="43" t="str">
        <f t="shared" si="8"/>
        <v>-</v>
      </c>
      <c r="U38" s="43" t="str">
        <f t="shared" si="8"/>
        <v>-</v>
      </c>
      <c r="V38" s="43" t="str">
        <f t="shared" si="8"/>
        <v>-</v>
      </c>
      <c r="W38" s="43" t="str">
        <f t="shared" si="8"/>
        <v>-</v>
      </c>
      <c r="X38" s="43" t="str">
        <f t="shared" si="8"/>
        <v>-</v>
      </c>
      <c r="Y38" s="43" t="str">
        <f t="shared" si="8"/>
        <v>-</v>
      </c>
      <c r="Z38" s="43" t="str">
        <f t="shared" si="8"/>
        <v>-</v>
      </c>
      <c r="AA38" s="43" t="str">
        <f t="shared" si="8"/>
        <v>-</v>
      </c>
      <c r="AB38" s="43" t="str">
        <f t="shared" si="8"/>
        <v>-</v>
      </c>
      <c r="AC38" s="43" t="str">
        <f t="shared" si="8"/>
        <v>-</v>
      </c>
      <c r="AD38" s="43" t="str">
        <f t="shared" si="8"/>
        <v>-</v>
      </c>
      <c r="AE38" s="43" t="str">
        <f t="shared" si="8"/>
        <v>-</v>
      </c>
      <c r="AF38" s="43" t="str">
        <f t="shared" si="8"/>
        <v>-</v>
      </c>
      <c r="AG38" s="43" t="str">
        <f t="shared" si="8"/>
        <v>-</v>
      </c>
      <c r="AH38" s="43" t="str">
        <f t="shared" si="8"/>
        <v>-</v>
      </c>
      <c r="AI38" s="43" t="str">
        <f t="shared" si="8"/>
        <v>-</v>
      </c>
      <c r="AJ38" s="43" t="str">
        <f t="shared" si="8"/>
        <v>-</v>
      </c>
      <c r="AK38" s="43" t="str">
        <f t="shared" si="8"/>
        <v>-</v>
      </c>
      <c r="AL38" s="43" t="str">
        <f t="shared" si="8"/>
        <v>-</v>
      </c>
      <c r="AM38" s="43" t="str">
        <f t="shared" si="8"/>
        <v>-</v>
      </c>
      <c r="AN38" s="43" t="str">
        <f t="shared" si="8"/>
        <v>-</v>
      </c>
      <c r="AO38" s="43" t="str">
        <f t="shared" si="8"/>
        <v>-</v>
      </c>
      <c r="AP38" s="43" t="str">
        <f t="shared" si="8"/>
        <v>-</v>
      </c>
      <c r="AQ38" s="43" t="str">
        <f t="shared" si="8"/>
        <v>-</v>
      </c>
      <c r="AR38" s="43" t="str">
        <f t="shared" si="8"/>
        <v>-</v>
      </c>
      <c r="AS38" s="43" t="str">
        <f t="shared" si="8"/>
        <v>-</v>
      </c>
      <c r="AT38" s="43" t="str">
        <f t="shared" si="8"/>
        <v>-</v>
      </c>
      <c r="AU38" s="43" t="str">
        <f t="shared" si="8"/>
        <v>-</v>
      </c>
      <c r="AV38" s="43" t="str">
        <f t="shared" si="8"/>
        <v>-</v>
      </c>
      <c r="AW38" s="43" t="str">
        <f t="shared" si="8"/>
        <v>-</v>
      </c>
      <c r="AX38" s="43" t="str">
        <f t="shared" si="8"/>
        <v>-</v>
      </c>
      <c r="AY38" s="43" t="str">
        <f t="shared" si="8"/>
        <v>-</v>
      </c>
      <c r="AZ38" s="43" t="str">
        <f t="shared" si="8"/>
        <v>-</v>
      </c>
      <c r="BA38" s="43" t="str">
        <f t="shared" si="8"/>
        <v>-</v>
      </c>
      <c r="BB38" s="43" t="str">
        <f t="shared" si="8"/>
        <v>-</v>
      </c>
      <c r="BC38" s="43" t="str">
        <f t="shared" si="8"/>
        <v>-</v>
      </c>
      <c r="BD38" s="43" t="str">
        <f t="shared" si="8"/>
        <v>-</v>
      </c>
      <c r="BE38" s="43" t="str">
        <f t="shared" si="8"/>
        <v>-</v>
      </c>
      <c r="BF38" s="43" t="str">
        <f t="shared" si="8"/>
        <v>-</v>
      </c>
      <c r="BG38" s="43" t="str">
        <f t="shared" si="8"/>
        <v>-</v>
      </c>
      <c r="BH38" s="43" t="str">
        <f t="shared" si="8"/>
        <v>-</v>
      </c>
      <c r="BI38" s="43" t="str">
        <f t="shared" si="8"/>
        <v>-</v>
      </c>
      <c r="BJ38" s="43" t="str">
        <f t="shared" si="8"/>
        <v>-</v>
      </c>
      <c r="BK38" s="43" t="str">
        <f t="shared" si="8"/>
        <v>-</v>
      </c>
      <c r="BL38" s="43" t="str">
        <f t="shared" si="8"/>
        <v>-</v>
      </c>
      <c r="BM38" s="43" t="str">
        <f t="shared" si="8"/>
        <v>-</v>
      </c>
      <c r="BN38" s="43" t="str">
        <f t="shared" si="8"/>
        <v>-</v>
      </c>
      <c r="BO38" s="43" t="str">
        <f t="shared" si="8"/>
        <v>-</v>
      </c>
    </row>
    <row r="39" spans="1:67" ht="21" x14ac:dyDescent="0.35">
      <c r="A39" s="5"/>
      <c r="B39" s="25"/>
      <c r="C39" s="24"/>
      <c r="D39" s="133" t="s">
        <v>84</v>
      </c>
      <c r="E39" s="133"/>
      <c r="F39" s="101" t="e">
        <f>F38/$K$38</f>
        <v>#DIV/0!</v>
      </c>
      <c r="G39" s="71" t="e">
        <f>G38/$K$38</f>
        <v>#DIV/0!</v>
      </c>
      <c r="H39" s="71" t="e">
        <f>H38/$K$38</f>
        <v>#DIV/0!</v>
      </c>
      <c r="I39" s="71" t="e">
        <f>I38/$K$38</f>
        <v>#DIV/0!</v>
      </c>
      <c r="J39" s="71" t="e">
        <f>J38/$K$38</f>
        <v>#DIV/0!</v>
      </c>
      <c r="K39" s="127"/>
      <c r="M39" s="23" t="s">
        <v>85</v>
      </c>
      <c r="N39" s="23"/>
      <c r="O39" s="4"/>
      <c r="P39" s="102" t="e">
        <f>IF(P38&gt;=30,"SANGAT BAIK",IF(P38&gt;=24,"BAIK",IF(P38&gt;=18,"CUKUP",IF(P38&gt;=12,"KURANG BAIK",IF(P38&gt;=7,"TIDAK BAIK","-")))))</f>
        <v>#DIV/0!</v>
      </c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8"/>
      <c r="BG39" s="47"/>
      <c r="BH39" s="47"/>
      <c r="BI39" s="47"/>
      <c r="BJ39" s="47"/>
      <c r="BK39" s="47"/>
      <c r="BL39" s="47"/>
    </row>
    <row r="40" spans="1:67" ht="10.5" customHeight="1" x14ac:dyDescent="0.3">
      <c r="A40" s="5"/>
      <c r="B40" s="5"/>
      <c r="C40" s="5"/>
      <c r="D40" s="5"/>
      <c r="E40" s="5"/>
      <c r="F40" s="5"/>
      <c r="G40" s="5"/>
      <c r="H40" s="5"/>
      <c r="I40" s="32"/>
      <c r="J40" s="32"/>
      <c r="K40" s="32"/>
      <c r="L40" s="32"/>
      <c r="M40" s="32"/>
      <c r="N40" s="32"/>
      <c r="O40" s="32"/>
      <c r="P40" s="32"/>
      <c r="Q40" s="32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8"/>
      <c r="BG40" s="47"/>
      <c r="BH40" s="47"/>
      <c r="BI40" s="47"/>
      <c r="BJ40" s="47"/>
      <c r="BK40" s="47"/>
      <c r="BL40" s="47"/>
    </row>
    <row r="41" spans="1:67" ht="20.100000000000001" customHeight="1" x14ac:dyDescent="0.25">
      <c r="A41" s="68" t="s">
        <v>86</v>
      </c>
      <c r="B41" s="79" t="s">
        <v>87</v>
      </c>
      <c r="C41" s="80"/>
      <c r="D41" s="80"/>
      <c r="E41" s="80"/>
      <c r="F41" s="80"/>
      <c r="G41" s="80"/>
      <c r="H41" s="81"/>
      <c r="I41" s="139" t="s">
        <v>60</v>
      </c>
      <c r="J41" s="139"/>
      <c r="K41" s="139"/>
      <c r="L41" s="139"/>
      <c r="M41" s="139"/>
      <c r="N41" s="140" t="s">
        <v>169</v>
      </c>
      <c r="O41" s="140" t="s">
        <v>170</v>
      </c>
      <c r="P41" s="140" t="s">
        <v>61</v>
      </c>
      <c r="Q41" s="140" t="s">
        <v>8</v>
      </c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8"/>
      <c r="BG41" s="47"/>
      <c r="BH41" s="47"/>
      <c r="BI41" s="47"/>
      <c r="BJ41" s="47"/>
      <c r="BK41" s="47"/>
      <c r="BL41" s="47"/>
    </row>
    <row r="42" spans="1:67" ht="18" x14ac:dyDescent="0.25">
      <c r="A42" s="68"/>
      <c r="B42" s="82"/>
      <c r="C42" s="83"/>
      <c r="D42" s="83"/>
      <c r="E42" s="83"/>
      <c r="F42" s="83"/>
      <c r="G42" s="83"/>
      <c r="H42" s="84"/>
      <c r="I42" s="121">
        <v>1</v>
      </c>
      <c r="J42" s="121">
        <v>2</v>
      </c>
      <c r="K42" s="121">
        <v>3</v>
      </c>
      <c r="L42" s="121">
        <v>4</v>
      </c>
      <c r="M42" s="121">
        <v>5</v>
      </c>
      <c r="N42" s="140"/>
      <c r="O42" s="140"/>
      <c r="P42" s="140"/>
      <c r="Q42" s="140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8"/>
      <c r="BG42" s="47"/>
      <c r="BH42" s="47"/>
      <c r="BI42" s="47"/>
      <c r="BJ42" s="47"/>
      <c r="BK42" s="47"/>
      <c r="BL42" s="47"/>
    </row>
    <row r="43" spans="1:67" ht="18" x14ac:dyDescent="0.25">
      <c r="A43" s="76"/>
      <c r="B43" s="73" t="s">
        <v>88</v>
      </c>
      <c r="C43" s="74" t="s">
        <v>89</v>
      </c>
      <c r="D43" s="74"/>
      <c r="E43" s="74"/>
      <c r="F43" s="74"/>
      <c r="G43" s="74"/>
      <c r="H43" s="74"/>
      <c r="I43" s="126">
        <f>COUNTIF(R43:BO43,"1")</f>
        <v>0</v>
      </c>
      <c r="J43" s="126">
        <f>COUNTIF(R43:BO43,"2")</f>
        <v>0</v>
      </c>
      <c r="K43" s="126">
        <f>COUNTIF(R43:BO43,"3")</f>
        <v>0</v>
      </c>
      <c r="L43" s="126">
        <f>COUNTIF(R43:BE43,"4")</f>
        <v>0</v>
      </c>
      <c r="M43" s="126">
        <f>COUNTIF(R43:BE43,"5")</f>
        <v>0</v>
      </c>
      <c r="N43" s="70">
        <f t="shared" ref="N43:N46" si="9">COUNT(R43:BO43)</f>
        <v>0</v>
      </c>
      <c r="O43" s="136">
        <f t="shared" ref="O43:O46" si="10">SUM(R43:BO43)</f>
        <v>0</v>
      </c>
      <c r="P43" s="137" t="e">
        <f t="shared" ref="P43:P46" si="11">AVERAGE(R43:BO43)</f>
        <v>#DIV/0!</v>
      </c>
      <c r="Q43" s="138" t="e">
        <f>IF(P43&gt;=4.2,"Sangat Baik",IF(P43&gt;=3.4,"Baik",IF(P43&gt;=2.6,"Cukup",IF(P43&gt;=1.8,"Kurang Baik","Tidak Baik"))))</f>
        <v>#DIV/0!</v>
      </c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</row>
    <row r="44" spans="1:67" ht="18" x14ac:dyDescent="0.25">
      <c r="A44" s="76"/>
      <c r="B44" s="75"/>
      <c r="C44" s="76"/>
      <c r="D44" s="76"/>
      <c r="E44" s="76"/>
      <c r="F44" s="76"/>
      <c r="G44" s="76"/>
      <c r="H44" s="76"/>
      <c r="I44" s="71" t="e">
        <f>I43/$N$22</f>
        <v>#DIV/0!</v>
      </c>
      <c r="J44" s="71" t="e">
        <f>J43/$N$22</f>
        <v>#DIV/0!</v>
      </c>
      <c r="K44" s="71" t="e">
        <f>K43/$N$22</f>
        <v>#DIV/0!</v>
      </c>
      <c r="L44" s="71" t="e">
        <f>L43/$N$22</f>
        <v>#DIV/0!</v>
      </c>
      <c r="M44" s="71" t="e">
        <f>M43/$N$22</f>
        <v>#DIV/0!</v>
      </c>
      <c r="N44" s="71" t="e">
        <f t="shared" ref="N44" si="12">SUM(I44:M44)</f>
        <v>#DIV/0!</v>
      </c>
      <c r="O44" s="136"/>
      <c r="P44" s="136"/>
      <c r="Q44" s="138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8"/>
      <c r="BG44" s="47"/>
      <c r="BH44" s="47"/>
      <c r="BI44" s="47"/>
      <c r="BJ44" s="47"/>
      <c r="BK44" s="47"/>
      <c r="BL44" s="47"/>
    </row>
    <row r="45" spans="1:67" ht="18" x14ac:dyDescent="0.25">
      <c r="A45" s="76"/>
      <c r="B45" s="73" t="s">
        <v>90</v>
      </c>
      <c r="C45" s="74" t="s">
        <v>91</v>
      </c>
      <c r="D45" s="74"/>
      <c r="E45" s="74"/>
      <c r="F45" s="74"/>
      <c r="G45" s="74"/>
      <c r="H45" s="74"/>
      <c r="I45" s="126">
        <f>COUNTIF(R45:BO45,"1")</f>
        <v>0</v>
      </c>
      <c r="J45" s="126">
        <f>COUNTIF(R45:BO45,"2")</f>
        <v>0</v>
      </c>
      <c r="K45" s="126">
        <f>COUNTIF(R45:BO45,"3")</f>
        <v>0</v>
      </c>
      <c r="L45" s="126">
        <f>COUNTIF(R45:BE45,"4")</f>
        <v>0</v>
      </c>
      <c r="M45" s="126">
        <f>COUNTIF(R45:BE45,"5")</f>
        <v>0</v>
      </c>
      <c r="N45" s="70">
        <f>COUNT(R45:BO45)</f>
        <v>0</v>
      </c>
      <c r="O45" s="136">
        <f>SUM(R45:BO45)</f>
        <v>0</v>
      </c>
      <c r="P45" s="137" t="e">
        <f t="shared" ref="P45:P46" si="13">AVERAGE(R45:BO45)</f>
        <v>#DIV/0!</v>
      </c>
      <c r="Q45" s="138" t="e">
        <f>IF(P45&gt;=4.2,"Sangat Baik",IF(P45&gt;=3.4,"Baik",IF(P45&gt;=2.6,"Cukup",IF(P45&gt;=1.8,"Kurang Baik","Tidak Baik"))))</f>
        <v>#DIV/0!</v>
      </c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</row>
    <row r="46" spans="1:67" ht="18" x14ac:dyDescent="0.25">
      <c r="A46" s="76"/>
      <c r="B46" s="77"/>
      <c r="C46" s="78"/>
      <c r="D46" s="78"/>
      <c r="E46" s="78"/>
      <c r="F46" s="78"/>
      <c r="G46" s="78"/>
      <c r="H46" s="78"/>
      <c r="I46" s="71" t="e">
        <f>I45/$N$22</f>
        <v>#DIV/0!</v>
      </c>
      <c r="J46" s="71" t="e">
        <f>J45/$N$22</f>
        <v>#DIV/0!</v>
      </c>
      <c r="K46" s="71" t="e">
        <f>K45/$N$22</f>
        <v>#DIV/0!</v>
      </c>
      <c r="L46" s="71" t="e">
        <f>L45/$N$22</f>
        <v>#DIV/0!</v>
      </c>
      <c r="M46" s="71" t="e">
        <f>M45/$N$22</f>
        <v>#DIV/0!</v>
      </c>
      <c r="N46" s="71" t="e">
        <f t="shared" ref="N46" si="14">SUM(I46:M46)</f>
        <v>#DIV/0!</v>
      </c>
      <c r="O46" s="136"/>
      <c r="P46" s="136"/>
      <c r="Q46" s="138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8"/>
      <c r="BG46" s="47"/>
      <c r="BH46" s="47"/>
      <c r="BI46" s="47"/>
      <c r="BJ46" s="47"/>
      <c r="BK46" s="47"/>
      <c r="BL46" s="47"/>
    </row>
    <row r="47" spans="1:67" ht="7.5" customHeight="1" x14ac:dyDescent="0.25">
      <c r="A47" s="76"/>
      <c r="B47" s="76"/>
      <c r="C47" s="76"/>
      <c r="D47" s="76"/>
      <c r="E47" s="76"/>
      <c r="F47" s="76"/>
      <c r="G47" s="76"/>
      <c r="H47" s="76"/>
      <c r="I47" s="85"/>
      <c r="J47" s="85"/>
      <c r="K47" s="85"/>
      <c r="L47" s="85"/>
      <c r="M47" s="85"/>
      <c r="N47" s="85"/>
      <c r="O47" s="86"/>
      <c r="P47" s="87"/>
      <c r="Q47" s="88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8"/>
      <c r="BG47" s="47"/>
      <c r="BH47" s="47"/>
      <c r="BI47" s="47"/>
      <c r="BJ47" s="47"/>
      <c r="BK47" s="47"/>
      <c r="BL47" s="47"/>
    </row>
    <row r="48" spans="1:67" ht="18" x14ac:dyDescent="0.25">
      <c r="A48" s="76"/>
      <c r="B48" s="89"/>
      <c r="C48" s="90"/>
      <c r="D48" s="133" t="s">
        <v>76</v>
      </c>
      <c r="E48" s="133"/>
      <c r="F48" s="91" t="s">
        <v>77</v>
      </c>
      <c r="G48" s="92" t="s">
        <v>78</v>
      </c>
      <c r="H48" s="93" t="s">
        <v>79</v>
      </c>
      <c r="I48" s="128" t="s">
        <v>181</v>
      </c>
      <c r="J48" s="128" t="s">
        <v>80</v>
      </c>
      <c r="K48" s="93" t="s">
        <v>81</v>
      </c>
      <c r="L48" s="94"/>
      <c r="M48" s="86"/>
      <c r="N48" s="86"/>
      <c r="O48" s="95"/>
      <c r="P48" s="95"/>
      <c r="Q48" s="96"/>
      <c r="R48" s="43">
        <f t="shared" ref="R48:BO48" si="15">SUM(R43:R46)</f>
        <v>0</v>
      </c>
      <c r="S48" s="43">
        <f t="shared" si="15"/>
        <v>0</v>
      </c>
      <c r="T48" s="43">
        <f t="shared" si="15"/>
        <v>0</v>
      </c>
      <c r="U48" s="43">
        <f t="shared" si="15"/>
        <v>0</v>
      </c>
      <c r="V48" s="43">
        <f t="shared" si="15"/>
        <v>0</v>
      </c>
      <c r="W48" s="43">
        <f t="shared" si="15"/>
        <v>0</v>
      </c>
      <c r="X48" s="43">
        <f t="shared" si="15"/>
        <v>0</v>
      </c>
      <c r="Y48" s="43">
        <f t="shared" si="15"/>
        <v>0</v>
      </c>
      <c r="Z48" s="43">
        <f t="shared" si="15"/>
        <v>0</v>
      </c>
      <c r="AA48" s="43">
        <f t="shared" si="15"/>
        <v>0</v>
      </c>
      <c r="AB48" s="43">
        <f t="shared" si="15"/>
        <v>0</v>
      </c>
      <c r="AC48" s="43">
        <f t="shared" si="15"/>
        <v>0</v>
      </c>
      <c r="AD48" s="43">
        <f t="shared" si="15"/>
        <v>0</v>
      </c>
      <c r="AE48" s="43">
        <f t="shared" si="15"/>
        <v>0</v>
      </c>
      <c r="AF48" s="43">
        <f t="shared" si="15"/>
        <v>0</v>
      </c>
      <c r="AG48" s="43">
        <f t="shared" si="15"/>
        <v>0</v>
      </c>
      <c r="AH48" s="43">
        <f t="shared" si="15"/>
        <v>0</v>
      </c>
      <c r="AI48" s="43">
        <f t="shared" si="15"/>
        <v>0</v>
      </c>
      <c r="AJ48" s="43">
        <f t="shared" si="15"/>
        <v>0</v>
      </c>
      <c r="AK48" s="43">
        <f t="shared" si="15"/>
        <v>0</v>
      </c>
      <c r="AL48" s="43">
        <f t="shared" si="15"/>
        <v>0</v>
      </c>
      <c r="AM48" s="43">
        <f t="shared" si="15"/>
        <v>0</v>
      </c>
      <c r="AN48" s="43">
        <f t="shared" si="15"/>
        <v>0</v>
      </c>
      <c r="AO48" s="43">
        <f t="shared" si="15"/>
        <v>0</v>
      </c>
      <c r="AP48" s="43">
        <f t="shared" si="15"/>
        <v>0</v>
      </c>
      <c r="AQ48" s="43">
        <f t="shared" si="15"/>
        <v>0</v>
      </c>
      <c r="AR48" s="43">
        <f t="shared" si="15"/>
        <v>0</v>
      </c>
      <c r="AS48" s="43">
        <f t="shared" si="15"/>
        <v>0</v>
      </c>
      <c r="AT48" s="43">
        <f t="shared" si="15"/>
        <v>0</v>
      </c>
      <c r="AU48" s="43">
        <f t="shared" si="15"/>
        <v>0</v>
      </c>
      <c r="AV48" s="43">
        <f t="shared" si="15"/>
        <v>0</v>
      </c>
      <c r="AW48" s="43">
        <f t="shared" si="15"/>
        <v>0</v>
      </c>
      <c r="AX48" s="43">
        <f t="shared" si="15"/>
        <v>0</v>
      </c>
      <c r="AY48" s="43">
        <f t="shared" si="15"/>
        <v>0</v>
      </c>
      <c r="AZ48" s="43">
        <f t="shared" si="15"/>
        <v>0</v>
      </c>
      <c r="BA48" s="43">
        <f t="shared" si="15"/>
        <v>0</v>
      </c>
      <c r="BB48" s="43">
        <f t="shared" si="15"/>
        <v>0</v>
      </c>
      <c r="BC48" s="43">
        <f t="shared" si="15"/>
        <v>0</v>
      </c>
      <c r="BD48" s="43">
        <f t="shared" si="15"/>
        <v>0</v>
      </c>
      <c r="BE48" s="43">
        <f t="shared" si="15"/>
        <v>0</v>
      </c>
      <c r="BF48" s="43">
        <f t="shared" si="15"/>
        <v>0</v>
      </c>
      <c r="BG48" s="43">
        <f t="shared" si="15"/>
        <v>0</v>
      </c>
      <c r="BH48" s="43">
        <f t="shared" si="15"/>
        <v>0</v>
      </c>
      <c r="BI48" s="43">
        <f t="shared" si="15"/>
        <v>0</v>
      </c>
      <c r="BJ48" s="43">
        <f t="shared" si="15"/>
        <v>0</v>
      </c>
      <c r="BK48" s="43">
        <f t="shared" si="15"/>
        <v>0</v>
      </c>
      <c r="BL48" s="43">
        <f t="shared" si="15"/>
        <v>0</v>
      </c>
      <c r="BM48" s="43">
        <f t="shared" si="15"/>
        <v>0</v>
      </c>
      <c r="BN48" s="43">
        <f t="shared" si="15"/>
        <v>0</v>
      </c>
      <c r="BO48" s="43">
        <f t="shared" si="15"/>
        <v>0</v>
      </c>
    </row>
    <row r="49" spans="1:67" ht="18" x14ac:dyDescent="0.25">
      <c r="A49" s="76"/>
      <c r="B49" s="89"/>
      <c r="C49" s="90"/>
      <c r="D49" s="133" t="s">
        <v>82</v>
      </c>
      <c r="E49" s="133"/>
      <c r="F49" s="97">
        <f>COUNTIF(R49:BO49,F48)</f>
        <v>0</v>
      </c>
      <c r="G49" s="98">
        <f>COUNTIF(R49:BO49,G48)</f>
        <v>0</v>
      </c>
      <c r="H49" s="98">
        <f>COUNTIF(R49:BO49,H48)</f>
        <v>0</v>
      </c>
      <c r="I49" s="98">
        <f>COUNTIF(R49:BO49,I48)</f>
        <v>0</v>
      </c>
      <c r="J49" s="98">
        <f>COUNTIF(R49:BO49,J48)</f>
        <v>0</v>
      </c>
      <c r="K49" s="99">
        <f>SUM(F49:J49)</f>
        <v>0</v>
      </c>
      <c r="L49" s="94"/>
      <c r="M49" s="86" t="s">
        <v>83</v>
      </c>
      <c r="N49" s="86"/>
      <c r="O49" s="98"/>
      <c r="P49" s="100" t="e">
        <f>SUM(R48:BO48)/(COUNT(R48:BO48)-COUNTIF(R48:BO48,"0"))</f>
        <v>#DIV/0!</v>
      </c>
      <c r="Q49" s="94"/>
      <c r="R49" s="43" t="str">
        <f t="shared" ref="R49:BO49" si="16">IF(R48&gt;=9,"SB",IF(R48&gt;=7,"B'",IF(R48&gt;=5,"C",IF(R48&gt;=3,"KB",IF(R48&gt;=2,"TB","-")))))</f>
        <v>-</v>
      </c>
      <c r="S49" s="43" t="str">
        <f t="shared" si="16"/>
        <v>-</v>
      </c>
      <c r="T49" s="43" t="str">
        <f t="shared" si="16"/>
        <v>-</v>
      </c>
      <c r="U49" s="43" t="str">
        <f t="shared" si="16"/>
        <v>-</v>
      </c>
      <c r="V49" s="43" t="str">
        <f t="shared" si="16"/>
        <v>-</v>
      </c>
      <c r="W49" s="43" t="str">
        <f t="shared" si="16"/>
        <v>-</v>
      </c>
      <c r="X49" s="43" t="str">
        <f t="shared" si="16"/>
        <v>-</v>
      </c>
      <c r="Y49" s="43" t="str">
        <f t="shared" si="16"/>
        <v>-</v>
      </c>
      <c r="Z49" s="43" t="str">
        <f t="shared" si="16"/>
        <v>-</v>
      </c>
      <c r="AA49" s="43" t="str">
        <f t="shared" si="16"/>
        <v>-</v>
      </c>
      <c r="AB49" s="43" t="str">
        <f t="shared" si="16"/>
        <v>-</v>
      </c>
      <c r="AC49" s="43" t="str">
        <f t="shared" si="16"/>
        <v>-</v>
      </c>
      <c r="AD49" s="43" t="str">
        <f t="shared" si="16"/>
        <v>-</v>
      </c>
      <c r="AE49" s="43" t="str">
        <f t="shared" si="16"/>
        <v>-</v>
      </c>
      <c r="AF49" s="43" t="str">
        <f t="shared" si="16"/>
        <v>-</v>
      </c>
      <c r="AG49" s="43" t="str">
        <f t="shared" si="16"/>
        <v>-</v>
      </c>
      <c r="AH49" s="43" t="str">
        <f t="shared" si="16"/>
        <v>-</v>
      </c>
      <c r="AI49" s="43" t="str">
        <f t="shared" si="16"/>
        <v>-</v>
      </c>
      <c r="AJ49" s="43" t="str">
        <f t="shared" si="16"/>
        <v>-</v>
      </c>
      <c r="AK49" s="43" t="str">
        <f t="shared" si="16"/>
        <v>-</v>
      </c>
      <c r="AL49" s="43" t="str">
        <f t="shared" si="16"/>
        <v>-</v>
      </c>
      <c r="AM49" s="43" t="str">
        <f t="shared" si="16"/>
        <v>-</v>
      </c>
      <c r="AN49" s="43" t="str">
        <f t="shared" si="16"/>
        <v>-</v>
      </c>
      <c r="AO49" s="43" t="str">
        <f t="shared" si="16"/>
        <v>-</v>
      </c>
      <c r="AP49" s="43" t="str">
        <f t="shared" si="16"/>
        <v>-</v>
      </c>
      <c r="AQ49" s="43" t="str">
        <f t="shared" si="16"/>
        <v>-</v>
      </c>
      <c r="AR49" s="43" t="str">
        <f t="shared" si="16"/>
        <v>-</v>
      </c>
      <c r="AS49" s="43" t="str">
        <f t="shared" si="16"/>
        <v>-</v>
      </c>
      <c r="AT49" s="43" t="str">
        <f t="shared" si="16"/>
        <v>-</v>
      </c>
      <c r="AU49" s="43" t="str">
        <f t="shared" si="16"/>
        <v>-</v>
      </c>
      <c r="AV49" s="43" t="str">
        <f t="shared" si="16"/>
        <v>-</v>
      </c>
      <c r="AW49" s="43" t="str">
        <f t="shared" si="16"/>
        <v>-</v>
      </c>
      <c r="AX49" s="43" t="str">
        <f t="shared" si="16"/>
        <v>-</v>
      </c>
      <c r="AY49" s="43" t="str">
        <f t="shared" si="16"/>
        <v>-</v>
      </c>
      <c r="AZ49" s="43" t="str">
        <f t="shared" si="16"/>
        <v>-</v>
      </c>
      <c r="BA49" s="43" t="str">
        <f t="shared" si="16"/>
        <v>-</v>
      </c>
      <c r="BB49" s="43" t="str">
        <f t="shared" si="16"/>
        <v>-</v>
      </c>
      <c r="BC49" s="43" t="str">
        <f t="shared" si="16"/>
        <v>-</v>
      </c>
      <c r="BD49" s="43" t="str">
        <f t="shared" si="16"/>
        <v>-</v>
      </c>
      <c r="BE49" s="43" t="str">
        <f t="shared" si="16"/>
        <v>-</v>
      </c>
      <c r="BF49" s="43" t="str">
        <f t="shared" si="16"/>
        <v>-</v>
      </c>
      <c r="BG49" s="43" t="str">
        <f t="shared" si="16"/>
        <v>-</v>
      </c>
      <c r="BH49" s="43" t="str">
        <f t="shared" si="16"/>
        <v>-</v>
      </c>
      <c r="BI49" s="43" t="str">
        <f t="shared" si="16"/>
        <v>-</v>
      </c>
      <c r="BJ49" s="43" t="str">
        <f t="shared" si="16"/>
        <v>-</v>
      </c>
      <c r="BK49" s="43" t="str">
        <f t="shared" si="16"/>
        <v>-</v>
      </c>
      <c r="BL49" s="43" t="str">
        <f t="shared" si="16"/>
        <v>-</v>
      </c>
      <c r="BM49" s="43" t="str">
        <f t="shared" si="16"/>
        <v>-</v>
      </c>
      <c r="BN49" s="43" t="str">
        <f t="shared" si="16"/>
        <v>-</v>
      </c>
      <c r="BO49" s="43" t="str">
        <f t="shared" si="16"/>
        <v>-</v>
      </c>
    </row>
    <row r="50" spans="1:67" ht="18" x14ac:dyDescent="0.25">
      <c r="A50" s="76"/>
      <c r="B50" s="89"/>
      <c r="C50" s="90"/>
      <c r="D50" s="133" t="s">
        <v>84</v>
      </c>
      <c r="E50" s="133"/>
      <c r="F50" s="101" t="e">
        <f>F49/$K$38</f>
        <v>#DIV/0!</v>
      </c>
      <c r="G50" s="71" t="e">
        <f>G49/$K$38</f>
        <v>#DIV/0!</v>
      </c>
      <c r="H50" s="71" t="e">
        <f>H49/$K$38</f>
        <v>#DIV/0!</v>
      </c>
      <c r="I50" s="71" t="e">
        <f>I49/$K$38</f>
        <v>#DIV/0!</v>
      </c>
      <c r="J50" s="71" t="e">
        <f>J49/$K$38</f>
        <v>#DIV/0!</v>
      </c>
      <c r="K50" s="127"/>
      <c r="L50" s="94"/>
      <c r="M50" s="86" t="s">
        <v>85</v>
      </c>
      <c r="N50" s="86"/>
      <c r="O50" s="71"/>
      <c r="P50" s="102" t="e">
        <f>IF(P49&gt;=9,"SANGAT BAIK",IF(P49&gt;=7,"BAIK",IF(P49&gt;=5,"CUKUP",IF(P49&gt;=3,"KURANG BAIK",IF(P49&gt;=2,"TIDAK BAIK","-")))))</f>
        <v>#DIV/0!</v>
      </c>
      <c r="Q50" s="94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8"/>
      <c r="BG50" s="47"/>
      <c r="BH50" s="47"/>
      <c r="BI50" s="47"/>
      <c r="BJ50" s="47"/>
      <c r="BK50" s="47"/>
      <c r="BL50" s="47"/>
    </row>
    <row r="51" spans="1:67" ht="10.5" customHeight="1" x14ac:dyDescent="0.3">
      <c r="A51" s="5"/>
      <c r="B51" s="5"/>
      <c r="C51" s="5"/>
      <c r="D51" s="5"/>
      <c r="E51" s="5"/>
      <c r="F51" s="5"/>
      <c r="G51" s="5"/>
      <c r="H51" s="5"/>
      <c r="I51" s="32"/>
      <c r="J51" s="32"/>
      <c r="K51" s="32"/>
      <c r="L51" s="32"/>
      <c r="M51" s="32"/>
      <c r="N51" s="32"/>
      <c r="O51" s="32"/>
      <c r="P51" s="32"/>
      <c r="Q51" s="3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8"/>
      <c r="BG51" s="47"/>
      <c r="BH51" s="47"/>
      <c r="BI51" s="47"/>
      <c r="BJ51" s="47"/>
      <c r="BK51" s="47"/>
      <c r="BL51" s="47"/>
    </row>
    <row r="52" spans="1:67" ht="20.100000000000001" customHeight="1" x14ac:dyDescent="0.25">
      <c r="A52" s="68" t="s">
        <v>92</v>
      </c>
      <c r="B52" s="79" t="s">
        <v>93</v>
      </c>
      <c r="C52" s="80"/>
      <c r="D52" s="80"/>
      <c r="E52" s="80"/>
      <c r="F52" s="80"/>
      <c r="G52" s="80"/>
      <c r="H52" s="81"/>
      <c r="I52" s="139" t="s">
        <v>60</v>
      </c>
      <c r="J52" s="139"/>
      <c r="K52" s="139"/>
      <c r="L52" s="139"/>
      <c r="M52" s="139"/>
      <c r="N52" s="140" t="s">
        <v>169</v>
      </c>
      <c r="O52" s="140" t="s">
        <v>170</v>
      </c>
      <c r="P52" s="140" t="s">
        <v>61</v>
      </c>
      <c r="Q52" s="140" t="s">
        <v>8</v>
      </c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8"/>
      <c r="BG52" s="47"/>
      <c r="BH52" s="47"/>
      <c r="BI52" s="47"/>
      <c r="BJ52" s="47"/>
      <c r="BK52" s="47"/>
      <c r="BL52" s="47"/>
    </row>
    <row r="53" spans="1:67" ht="18" x14ac:dyDescent="0.25">
      <c r="A53" s="68"/>
      <c r="B53" s="82"/>
      <c r="C53" s="83"/>
      <c r="D53" s="83"/>
      <c r="E53" s="83"/>
      <c r="F53" s="83"/>
      <c r="G53" s="83"/>
      <c r="H53" s="84"/>
      <c r="I53" s="121">
        <v>1</v>
      </c>
      <c r="J53" s="121">
        <v>2</v>
      </c>
      <c r="K53" s="121">
        <v>3</v>
      </c>
      <c r="L53" s="121">
        <v>4</v>
      </c>
      <c r="M53" s="121">
        <v>5</v>
      </c>
      <c r="N53" s="140"/>
      <c r="O53" s="140"/>
      <c r="P53" s="140"/>
      <c r="Q53" s="140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8"/>
      <c r="BG53" s="47"/>
      <c r="BH53" s="47"/>
      <c r="BI53" s="47"/>
      <c r="BJ53" s="47"/>
      <c r="BK53" s="47"/>
      <c r="BL53" s="47"/>
    </row>
    <row r="54" spans="1:67" ht="18" x14ac:dyDescent="0.25">
      <c r="A54" s="76"/>
      <c r="B54" s="75" t="s">
        <v>94</v>
      </c>
      <c r="C54" s="74" t="s">
        <v>95</v>
      </c>
      <c r="D54" s="74"/>
      <c r="E54" s="74"/>
      <c r="F54" s="74"/>
      <c r="G54" s="74"/>
      <c r="H54" s="74"/>
      <c r="I54" s="126">
        <f t="shared" ref="I54:I61" si="17">COUNTIF(R54:BO54,"1")</f>
        <v>0</v>
      </c>
      <c r="J54" s="126">
        <f t="shared" ref="J54:J61" si="18">COUNTIF(R54:BO54,"2")</f>
        <v>0</v>
      </c>
      <c r="K54" s="126">
        <f t="shared" ref="K54:K61" si="19">COUNTIF(R54:BO54,"3")</f>
        <v>0</v>
      </c>
      <c r="L54" s="126">
        <f t="shared" ref="L54:L61" si="20">COUNTIF(R54:BE54,"4")</f>
        <v>0</v>
      </c>
      <c r="M54" s="126">
        <f t="shared" ref="M54:M61" si="21">COUNTIF(R54:BE54,"5")</f>
        <v>0</v>
      </c>
      <c r="N54" s="70">
        <f t="shared" ref="N54:N61" si="22">COUNT(R54:BO54)</f>
        <v>0</v>
      </c>
      <c r="O54" s="136">
        <f t="shared" ref="O54:O61" si="23">SUM(R54:BO54)</f>
        <v>0</v>
      </c>
      <c r="P54" s="137" t="e">
        <f>AVERAGE(R54:BO54)</f>
        <v>#DIV/0!</v>
      </c>
      <c r="Q54" s="138" t="e">
        <f>IF(P54&gt;=4.2,"Sangat Baik",IF(P54&gt;=3.4,"Baik",IF(P54&gt;=2.6,"Cukup",IF(P54&gt;=1.8,"Kurang Baik","Tidak Baik"))))</f>
        <v>#DIV/0!</v>
      </c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</row>
    <row r="55" spans="1:67" ht="18" x14ac:dyDescent="0.25">
      <c r="A55" s="76"/>
      <c r="B55" s="77"/>
      <c r="C55" s="76"/>
      <c r="D55" s="76"/>
      <c r="E55" s="76"/>
      <c r="F55" s="76"/>
      <c r="G55" s="76"/>
      <c r="H55" s="76"/>
      <c r="I55" s="71" t="e">
        <f t="shared" ref="I55:I61" si="24">I54/$N$22</f>
        <v>#DIV/0!</v>
      </c>
      <c r="J55" s="71" t="e">
        <f t="shared" ref="J55:J61" si="25">J54/$N$22</f>
        <v>#DIV/0!</v>
      </c>
      <c r="K55" s="71" t="e">
        <f t="shared" ref="K55:K61" si="26">K54/$N$22</f>
        <v>#DIV/0!</v>
      </c>
      <c r="L55" s="71" t="e">
        <f t="shared" ref="L55:L61" si="27">L54/$N$22</f>
        <v>#DIV/0!</v>
      </c>
      <c r="M55" s="71" t="e">
        <f t="shared" ref="M55:M61" si="28">M54/$N$22</f>
        <v>#DIV/0!</v>
      </c>
      <c r="N55" s="71" t="e">
        <f t="shared" ref="N55:N61" si="29">SUM(I55:M55)</f>
        <v>#DIV/0!</v>
      </c>
      <c r="O55" s="136"/>
      <c r="P55" s="136"/>
      <c r="Q55" s="138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8"/>
      <c r="BG55" s="47"/>
      <c r="BH55" s="47"/>
      <c r="BI55" s="47"/>
      <c r="BJ55" s="47"/>
      <c r="BK55" s="47"/>
      <c r="BL55" s="47"/>
    </row>
    <row r="56" spans="1:67" ht="18" x14ac:dyDescent="0.25">
      <c r="A56" s="76"/>
      <c r="B56" s="75" t="s">
        <v>96</v>
      </c>
      <c r="C56" s="74" t="s">
        <v>97</v>
      </c>
      <c r="D56" s="74"/>
      <c r="E56" s="74"/>
      <c r="F56" s="74"/>
      <c r="G56" s="74"/>
      <c r="H56" s="74"/>
      <c r="I56" s="126">
        <f t="shared" ref="I56:I61" si="30">COUNTIF(R56:BO56,"1")</f>
        <v>0</v>
      </c>
      <c r="J56" s="126">
        <f t="shared" ref="J56:J61" si="31">COUNTIF(R56:BO56,"2")</f>
        <v>0</v>
      </c>
      <c r="K56" s="126">
        <f t="shared" ref="K56:K61" si="32">COUNTIF(R56:BO56,"3")</f>
        <v>0</v>
      </c>
      <c r="L56" s="126">
        <f t="shared" ref="L56:L61" si="33">COUNTIF(R56:BE56,"4")</f>
        <v>0</v>
      </c>
      <c r="M56" s="126">
        <f t="shared" ref="M56:M61" si="34">COUNTIF(R56:BE56,"5")</f>
        <v>0</v>
      </c>
      <c r="N56" s="70">
        <f t="shared" si="22"/>
        <v>0</v>
      </c>
      <c r="O56" s="136">
        <f t="shared" ref="O56:O61" si="35">SUM(R56:BO56)</f>
        <v>0</v>
      </c>
      <c r="P56" s="137" t="e">
        <f t="shared" ref="P56:P61" si="36">AVERAGE(R56:BO56)</f>
        <v>#DIV/0!</v>
      </c>
      <c r="Q56" s="138" t="e">
        <f>IF(P56&gt;=4.2,"Sangat Baik",IF(P56&gt;=3.4,"Baik",IF(P56&gt;=2.6,"Cukup",IF(P56&gt;=1.8,"Kurang Baik","Tidak Baik"))))</f>
        <v>#DIV/0!</v>
      </c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</row>
    <row r="57" spans="1:67" ht="18" x14ac:dyDescent="0.25">
      <c r="A57" s="76"/>
      <c r="B57" s="77"/>
      <c r="C57" s="78"/>
      <c r="D57" s="78"/>
      <c r="E57" s="78"/>
      <c r="F57" s="78"/>
      <c r="G57" s="78"/>
      <c r="H57" s="78"/>
      <c r="I57" s="71" t="e">
        <f t="shared" ref="I57:I61" si="37">I56/$N$22</f>
        <v>#DIV/0!</v>
      </c>
      <c r="J57" s="71" t="e">
        <f t="shared" ref="J57:J61" si="38">J56/$N$22</f>
        <v>#DIV/0!</v>
      </c>
      <c r="K57" s="71" t="e">
        <f t="shared" ref="K57:K61" si="39">K56/$N$22</f>
        <v>#DIV/0!</v>
      </c>
      <c r="L57" s="71" t="e">
        <f t="shared" ref="L57:L61" si="40">L56/$N$22</f>
        <v>#DIV/0!</v>
      </c>
      <c r="M57" s="71" t="e">
        <f t="shared" ref="M57:M61" si="41">M56/$N$22</f>
        <v>#DIV/0!</v>
      </c>
      <c r="N57" s="71" t="e">
        <f t="shared" si="29"/>
        <v>#DIV/0!</v>
      </c>
      <c r="O57" s="136"/>
      <c r="P57" s="136"/>
      <c r="Q57" s="138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8"/>
      <c r="BG57" s="47"/>
      <c r="BH57" s="47"/>
      <c r="BI57" s="47"/>
      <c r="BJ57" s="47"/>
      <c r="BK57" s="47"/>
      <c r="BL57" s="47"/>
    </row>
    <row r="58" spans="1:67" ht="18" x14ac:dyDescent="0.25">
      <c r="A58" s="76"/>
      <c r="B58" s="73" t="s">
        <v>98</v>
      </c>
      <c r="C58" s="76" t="s">
        <v>99</v>
      </c>
      <c r="D58" s="76"/>
      <c r="E58" s="76"/>
      <c r="F58" s="76"/>
      <c r="G58" s="76"/>
      <c r="H58" s="76"/>
      <c r="I58" s="126">
        <f t="shared" ref="I58:I61" si="42">COUNTIF(R58:BO58,"1")</f>
        <v>0</v>
      </c>
      <c r="J58" s="126">
        <f t="shared" ref="J58:J61" si="43">COUNTIF(R58:BO58,"2")</f>
        <v>0</v>
      </c>
      <c r="K58" s="126">
        <f t="shared" ref="K58:K61" si="44">COUNTIF(R58:BO58,"3")</f>
        <v>0</v>
      </c>
      <c r="L58" s="126">
        <f t="shared" ref="L58:L61" si="45">COUNTIF(R58:BE58,"4")</f>
        <v>0</v>
      </c>
      <c r="M58" s="126">
        <f t="shared" ref="M58:M61" si="46">COUNTIF(R58:BE58,"5")</f>
        <v>0</v>
      </c>
      <c r="N58" s="70">
        <f t="shared" si="22"/>
        <v>0</v>
      </c>
      <c r="O58" s="136">
        <f t="shared" ref="O58:O61" si="47">SUM(R58:BO58)</f>
        <v>0</v>
      </c>
      <c r="P58" s="137" t="e">
        <f t="shared" ref="P58:P61" si="48">AVERAGE(R58:BO58)</f>
        <v>#DIV/0!</v>
      </c>
      <c r="Q58" s="138" t="e">
        <f>IF(P58&gt;=4.2,"Sangat Baik",IF(P58&gt;=3.4,"Baik",IF(P58&gt;=2.6,"Cukup",IF(P58&gt;=1.8,"Kurang Baik","Tidak Baik"))))</f>
        <v>#DIV/0!</v>
      </c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</row>
    <row r="59" spans="1:67" ht="18" x14ac:dyDescent="0.25">
      <c r="A59" s="76"/>
      <c r="B59" s="75"/>
      <c r="C59" s="78"/>
      <c r="D59" s="78"/>
      <c r="E59" s="78"/>
      <c r="F59" s="78"/>
      <c r="G59" s="78"/>
      <c r="H59" s="78"/>
      <c r="I59" s="71" t="e">
        <f t="shared" ref="I59:I61" si="49">I58/$N$22</f>
        <v>#DIV/0!</v>
      </c>
      <c r="J59" s="71" t="e">
        <f t="shared" ref="J59:J61" si="50">J58/$N$22</f>
        <v>#DIV/0!</v>
      </c>
      <c r="K59" s="71" t="e">
        <f t="shared" ref="K59:K61" si="51">K58/$N$22</f>
        <v>#DIV/0!</v>
      </c>
      <c r="L59" s="71" t="e">
        <f t="shared" ref="L59:L61" si="52">L58/$N$22</f>
        <v>#DIV/0!</v>
      </c>
      <c r="M59" s="71" t="e">
        <f t="shared" ref="M59:M61" si="53">M58/$N$22</f>
        <v>#DIV/0!</v>
      </c>
      <c r="N59" s="71" t="e">
        <f t="shared" si="29"/>
        <v>#DIV/0!</v>
      </c>
      <c r="O59" s="136"/>
      <c r="P59" s="136"/>
      <c r="Q59" s="138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8"/>
      <c r="BG59" s="47"/>
      <c r="BH59" s="47"/>
      <c r="BI59" s="47"/>
      <c r="BJ59" s="47"/>
      <c r="BK59" s="47"/>
      <c r="BL59" s="47"/>
    </row>
    <row r="60" spans="1:67" ht="18" x14ac:dyDescent="0.25">
      <c r="A60" s="76"/>
      <c r="B60" s="73" t="s">
        <v>100</v>
      </c>
      <c r="C60" s="76" t="s">
        <v>101</v>
      </c>
      <c r="D60" s="76"/>
      <c r="E60" s="76"/>
      <c r="F60" s="76"/>
      <c r="G60" s="76"/>
      <c r="H60" s="76"/>
      <c r="I60" s="126">
        <f t="shared" ref="I60:I61" si="54">COUNTIF(R60:BO60,"1")</f>
        <v>0</v>
      </c>
      <c r="J60" s="126">
        <f t="shared" ref="J60:J61" si="55">COUNTIF(R60:BO60,"2")</f>
        <v>0</v>
      </c>
      <c r="K60" s="126">
        <f t="shared" ref="K60:K61" si="56">COUNTIF(R60:BO60,"3")</f>
        <v>0</v>
      </c>
      <c r="L60" s="126">
        <f t="shared" ref="L60:L61" si="57">COUNTIF(R60:BE60,"4")</f>
        <v>0</v>
      </c>
      <c r="M60" s="126">
        <f t="shared" ref="M60:M61" si="58">COUNTIF(R60:BE60,"5")</f>
        <v>0</v>
      </c>
      <c r="N60" s="70">
        <f t="shared" si="22"/>
        <v>0</v>
      </c>
      <c r="O60" s="136">
        <f t="shared" ref="O60:O61" si="59">SUM(R60:BO60)</f>
        <v>0</v>
      </c>
      <c r="P60" s="137" t="e">
        <f t="shared" ref="P60:P61" si="60">AVERAGE(R60:BO60)</f>
        <v>#DIV/0!</v>
      </c>
      <c r="Q60" s="138" t="e">
        <f>IF(P60&gt;=4.2,"Sangat Baik",IF(P60&gt;=3.4,"Baik",IF(P60&gt;=2.6,"Cukup",IF(P60&gt;=1.8,"Kurang Baik","Tidak Baik"))))</f>
        <v>#DIV/0!</v>
      </c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</row>
    <row r="61" spans="1:67" ht="18" x14ac:dyDescent="0.25">
      <c r="A61" s="76"/>
      <c r="B61" s="77"/>
      <c r="C61" s="78"/>
      <c r="D61" s="78"/>
      <c r="E61" s="78"/>
      <c r="F61" s="78"/>
      <c r="G61" s="78"/>
      <c r="H61" s="78"/>
      <c r="I61" s="71" t="e">
        <f t="shared" ref="I61:M61" si="61">I60/$N$22</f>
        <v>#DIV/0!</v>
      </c>
      <c r="J61" s="71" t="e">
        <f t="shared" si="61"/>
        <v>#DIV/0!</v>
      </c>
      <c r="K61" s="71" t="e">
        <f t="shared" si="61"/>
        <v>#DIV/0!</v>
      </c>
      <c r="L61" s="71" t="e">
        <f t="shared" si="61"/>
        <v>#DIV/0!</v>
      </c>
      <c r="M61" s="71" t="e">
        <f t="shared" si="61"/>
        <v>#DIV/0!</v>
      </c>
      <c r="N61" s="71" t="e">
        <f t="shared" si="29"/>
        <v>#DIV/0!</v>
      </c>
      <c r="O61" s="136"/>
      <c r="P61" s="136"/>
      <c r="Q61" s="138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8"/>
      <c r="BG61" s="47"/>
      <c r="BH61" s="47"/>
      <c r="BI61" s="47"/>
      <c r="BJ61" s="47"/>
      <c r="BK61" s="47"/>
      <c r="BL61" s="47"/>
    </row>
    <row r="62" spans="1:67" ht="7.5" customHeight="1" x14ac:dyDescent="0.25">
      <c r="A62" s="76"/>
      <c r="B62" s="76"/>
      <c r="C62" s="76"/>
      <c r="D62" s="76"/>
      <c r="E62" s="76"/>
      <c r="F62" s="76"/>
      <c r="G62" s="76"/>
      <c r="H62" s="76"/>
      <c r="I62" s="85"/>
      <c r="J62" s="85"/>
      <c r="K62" s="85"/>
      <c r="L62" s="85"/>
      <c r="M62" s="85"/>
      <c r="N62" s="85"/>
      <c r="O62" s="86"/>
      <c r="P62" s="87"/>
      <c r="Q62" s="88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8"/>
      <c r="BG62" s="47"/>
      <c r="BH62" s="47"/>
      <c r="BI62" s="47"/>
      <c r="BJ62" s="47"/>
      <c r="BK62" s="47"/>
      <c r="BL62" s="47"/>
    </row>
    <row r="63" spans="1:67" ht="18" x14ac:dyDescent="0.25">
      <c r="A63" s="76"/>
      <c r="B63" s="89"/>
      <c r="C63" s="90"/>
      <c r="D63" s="133" t="s">
        <v>76</v>
      </c>
      <c r="E63" s="133"/>
      <c r="F63" s="91" t="s">
        <v>77</v>
      </c>
      <c r="G63" s="92" t="s">
        <v>78</v>
      </c>
      <c r="H63" s="93" t="s">
        <v>79</v>
      </c>
      <c r="I63" s="128" t="s">
        <v>181</v>
      </c>
      <c r="J63" s="128" t="s">
        <v>80</v>
      </c>
      <c r="K63" s="93" t="s">
        <v>81</v>
      </c>
      <c r="L63" s="94"/>
      <c r="M63" s="86"/>
      <c r="N63" s="86"/>
      <c r="O63" s="95"/>
      <c r="P63" s="95"/>
      <c r="Q63" s="96"/>
      <c r="R63" s="43">
        <f t="shared" ref="R63:BO63" si="62">SUM(R54:R61)</f>
        <v>0</v>
      </c>
      <c r="S63" s="43">
        <f t="shared" si="62"/>
        <v>0</v>
      </c>
      <c r="T63" s="43">
        <f t="shared" si="62"/>
        <v>0</v>
      </c>
      <c r="U63" s="43">
        <f t="shared" si="62"/>
        <v>0</v>
      </c>
      <c r="V63" s="43">
        <f t="shared" si="62"/>
        <v>0</v>
      </c>
      <c r="W63" s="43">
        <f t="shared" si="62"/>
        <v>0</v>
      </c>
      <c r="X63" s="43">
        <f t="shared" si="62"/>
        <v>0</v>
      </c>
      <c r="Y63" s="43">
        <f t="shared" si="62"/>
        <v>0</v>
      </c>
      <c r="Z63" s="43">
        <f t="shared" si="62"/>
        <v>0</v>
      </c>
      <c r="AA63" s="43">
        <f t="shared" si="62"/>
        <v>0</v>
      </c>
      <c r="AB63" s="43">
        <f t="shared" si="62"/>
        <v>0</v>
      </c>
      <c r="AC63" s="43">
        <f t="shared" si="62"/>
        <v>0</v>
      </c>
      <c r="AD63" s="43">
        <f t="shared" si="62"/>
        <v>0</v>
      </c>
      <c r="AE63" s="43">
        <f t="shared" si="62"/>
        <v>0</v>
      </c>
      <c r="AF63" s="43">
        <f t="shared" si="62"/>
        <v>0</v>
      </c>
      <c r="AG63" s="43">
        <f t="shared" si="62"/>
        <v>0</v>
      </c>
      <c r="AH63" s="43">
        <f t="shared" si="62"/>
        <v>0</v>
      </c>
      <c r="AI63" s="43">
        <f t="shared" si="62"/>
        <v>0</v>
      </c>
      <c r="AJ63" s="43">
        <f t="shared" si="62"/>
        <v>0</v>
      </c>
      <c r="AK63" s="43">
        <f t="shared" si="62"/>
        <v>0</v>
      </c>
      <c r="AL63" s="43">
        <f t="shared" si="62"/>
        <v>0</v>
      </c>
      <c r="AM63" s="43">
        <f t="shared" si="62"/>
        <v>0</v>
      </c>
      <c r="AN63" s="43">
        <f t="shared" si="62"/>
        <v>0</v>
      </c>
      <c r="AO63" s="43">
        <f t="shared" si="62"/>
        <v>0</v>
      </c>
      <c r="AP63" s="43">
        <f t="shared" si="62"/>
        <v>0</v>
      </c>
      <c r="AQ63" s="43">
        <f t="shared" si="62"/>
        <v>0</v>
      </c>
      <c r="AR63" s="43">
        <f t="shared" si="62"/>
        <v>0</v>
      </c>
      <c r="AS63" s="43">
        <f t="shared" si="62"/>
        <v>0</v>
      </c>
      <c r="AT63" s="43">
        <f t="shared" si="62"/>
        <v>0</v>
      </c>
      <c r="AU63" s="43">
        <f t="shared" si="62"/>
        <v>0</v>
      </c>
      <c r="AV63" s="43">
        <f t="shared" si="62"/>
        <v>0</v>
      </c>
      <c r="AW63" s="43">
        <f t="shared" si="62"/>
        <v>0</v>
      </c>
      <c r="AX63" s="43">
        <f t="shared" si="62"/>
        <v>0</v>
      </c>
      <c r="AY63" s="43">
        <f t="shared" si="62"/>
        <v>0</v>
      </c>
      <c r="AZ63" s="43">
        <f t="shared" si="62"/>
        <v>0</v>
      </c>
      <c r="BA63" s="43">
        <f t="shared" si="62"/>
        <v>0</v>
      </c>
      <c r="BB63" s="43">
        <f t="shared" si="62"/>
        <v>0</v>
      </c>
      <c r="BC63" s="43">
        <f t="shared" si="62"/>
        <v>0</v>
      </c>
      <c r="BD63" s="43">
        <f t="shared" si="62"/>
        <v>0</v>
      </c>
      <c r="BE63" s="43">
        <f t="shared" si="62"/>
        <v>0</v>
      </c>
      <c r="BF63" s="43">
        <f t="shared" si="62"/>
        <v>0</v>
      </c>
      <c r="BG63" s="43">
        <f t="shared" si="62"/>
        <v>0</v>
      </c>
      <c r="BH63" s="43">
        <f t="shared" si="62"/>
        <v>0</v>
      </c>
      <c r="BI63" s="43">
        <f t="shared" si="62"/>
        <v>0</v>
      </c>
      <c r="BJ63" s="43">
        <f t="shared" si="62"/>
        <v>0</v>
      </c>
      <c r="BK63" s="43">
        <f t="shared" si="62"/>
        <v>0</v>
      </c>
      <c r="BL63" s="43">
        <f t="shared" si="62"/>
        <v>0</v>
      </c>
      <c r="BM63" s="43">
        <f t="shared" si="62"/>
        <v>0</v>
      </c>
      <c r="BN63" s="43">
        <f t="shared" si="62"/>
        <v>0</v>
      </c>
      <c r="BO63" s="43">
        <f t="shared" si="62"/>
        <v>0</v>
      </c>
    </row>
    <row r="64" spans="1:67" ht="18" x14ac:dyDescent="0.25">
      <c r="A64" s="76"/>
      <c r="B64" s="89"/>
      <c r="C64" s="90"/>
      <c r="D64" s="133" t="s">
        <v>82</v>
      </c>
      <c r="E64" s="133"/>
      <c r="F64" s="97">
        <f>COUNTIF(R64:BO64,F63)</f>
        <v>0</v>
      </c>
      <c r="G64" s="98">
        <f>COUNTIF(R64:BO64,G63)</f>
        <v>0</v>
      </c>
      <c r="H64" s="98">
        <f>COUNTIF(R64:BO64,H63)</f>
        <v>0</v>
      </c>
      <c r="I64" s="98">
        <f>COUNTIF(R64:BO64,I63)</f>
        <v>0</v>
      </c>
      <c r="J64" s="98">
        <f>COUNTIF(R64:BO64,J63)</f>
        <v>0</v>
      </c>
      <c r="K64" s="99">
        <f>SUM(F64:J64)</f>
        <v>0</v>
      </c>
      <c r="L64" s="94"/>
      <c r="M64" s="86" t="s">
        <v>83</v>
      </c>
      <c r="N64" s="86"/>
      <c r="O64" s="98"/>
      <c r="P64" s="100" t="e">
        <f>SUM(R63:BO63)/(COUNT(R63:BO63)-COUNTIF(R63:BO63,"0"))</f>
        <v>#DIV/0!</v>
      </c>
      <c r="Q64" s="94"/>
      <c r="R64" s="43" t="str">
        <f t="shared" ref="R64:BO64" si="63">IF(R63&gt;=17,"SB",IF(R63&gt;=14,"B'",IF(R63&gt;=10,"C",IF(R63&gt;=7,"KB",IF(R63&gt;=4,"TB","-")))))</f>
        <v>-</v>
      </c>
      <c r="S64" s="43" t="str">
        <f t="shared" si="63"/>
        <v>-</v>
      </c>
      <c r="T64" s="43" t="str">
        <f t="shared" si="63"/>
        <v>-</v>
      </c>
      <c r="U64" s="43" t="str">
        <f t="shared" si="63"/>
        <v>-</v>
      </c>
      <c r="V64" s="43" t="str">
        <f t="shared" si="63"/>
        <v>-</v>
      </c>
      <c r="W64" s="43" t="str">
        <f t="shared" si="63"/>
        <v>-</v>
      </c>
      <c r="X64" s="43" t="str">
        <f t="shared" si="63"/>
        <v>-</v>
      </c>
      <c r="Y64" s="43" t="str">
        <f t="shared" si="63"/>
        <v>-</v>
      </c>
      <c r="Z64" s="43" t="str">
        <f t="shared" si="63"/>
        <v>-</v>
      </c>
      <c r="AA64" s="43" t="str">
        <f t="shared" si="63"/>
        <v>-</v>
      </c>
      <c r="AB64" s="43" t="str">
        <f t="shared" si="63"/>
        <v>-</v>
      </c>
      <c r="AC64" s="43" t="str">
        <f t="shared" si="63"/>
        <v>-</v>
      </c>
      <c r="AD64" s="43" t="str">
        <f t="shared" si="63"/>
        <v>-</v>
      </c>
      <c r="AE64" s="43" t="str">
        <f t="shared" si="63"/>
        <v>-</v>
      </c>
      <c r="AF64" s="43" t="str">
        <f t="shared" si="63"/>
        <v>-</v>
      </c>
      <c r="AG64" s="43" t="str">
        <f t="shared" si="63"/>
        <v>-</v>
      </c>
      <c r="AH64" s="43" t="str">
        <f t="shared" si="63"/>
        <v>-</v>
      </c>
      <c r="AI64" s="43" t="str">
        <f t="shared" si="63"/>
        <v>-</v>
      </c>
      <c r="AJ64" s="43" t="str">
        <f t="shared" si="63"/>
        <v>-</v>
      </c>
      <c r="AK64" s="43" t="str">
        <f t="shared" si="63"/>
        <v>-</v>
      </c>
      <c r="AL64" s="43" t="str">
        <f t="shared" si="63"/>
        <v>-</v>
      </c>
      <c r="AM64" s="43" t="str">
        <f t="shared" si="63"/>
        <v>-</v>
      </c>
      <c r="AN64" s="43" t="str">
        <f t="shared" si="63"/>
        <v>-</v>
      </c>
      <c r="AO64" s="43" t="str">
        <f t="shared" si="63"/>
        <v>-</v>
      </c>
      <c r="AP64" s="43" t="str">
        <f t="shared" si="63"/>
        <v>-</v>
      </c>
      <c r="AQ64" s="43" t="str">
        <f t="shared" si="63"/>
        <v>-</v>
      </c>
      <c r="AR64" s="43" t="str">
        <f t="shared" si="63"/>
        <v>-</v>
      </c>
      <c r="AS64" s="43" t="str">
        <f t="shared" si="63"/>
        <v>-</v>
      </c>
      <c r="AT64" s="43" t="str">
        <f t="shared" si="63"/>
        <v>-</v>
      </c>
      <c r="AU64" s="43" t="str">
        <f t="shared" si="63"/>
        <v>-</v>
      </c>
      <c r="AV64" s="43" t="str">
        <f t="shared" si="63"/>
        <v>-</v>
      </c>
      <c r="AW64" s="43" t="str">
        <f t="shared" si="63"/>
        <v>-</v>
      </c>
      <c r="AX64" s="43" t="str">
        <f t="shared" si="63"/>
        <v>-</v>
      </c>
      <c r="AY64" s="43" t="str">
        <f t="shared" si="63"/>
        <v>-</v>
      </c>
      <c r="AZ64" s="43" t="str">
        <f t="shared" si="63"/>
        <v>-</v>
      </c>
      <c r="BA64" s="43" t="str">
        <f t="shared" si="63"/>
        <v>-</v>
      </c>
      <c r="BB64" s="43" t="str">
        <f t="shared" si="63"/>
        <v>-</v>
      </c>
      <c r="BC64" s="43" t="str">
        <f t="shared" si="63"/>
        <v>-</v>
      </c>
      <c r="BD64" s="43" t="str">
        <f t="shared" si="63"/>
        <v>-</v>
      </c>
      <c r="BE64" s="43" t="str">
        <f t="shared" si="63"/>
        <v>-</v>
      </c>
      <c r="BF64" s="43" t="str">
        <f t="shared" si="63"/>
        <v>-</v>
      </c>
      <c r="BG64" s="43" t="str">
        <f t="shared" si="63"/>
        <v>-</v>
      </c>
      <c r="BH64" s="43" t="str">
        <f t="shared" si="63"/>
        <v>-</v>
      </c>
      <c r="BI64" s="43" t="str">
        <f t="shared" si="63"/>
        <v>-</v>
      </c>
      <c r="BJ64" s="43" t="str">
        <f t="shared" si="63"/>
        <v>-</v>
      </c>
      <c r="BK64" s="43" t="str">
        <f t="shared" si="63"/>
        <v>-</v>
      </c>
      <c r="BL64" s="43" t="str">
        <f t="shared" si="63"/>
        <v>-</v>
      </c>
      <c r="BM64" s="43" t="str">
        <f t="shared" si="63"/>
        <v>-</v>
      </c>
      <c r="BN64" s="43" t="str">
        <f t="shared" si="63"/>
        <v>-</v>
      </c>
      <c r="BO64" s="43" t="str">
        <f t="shared" si="63"/>
        <v>-</v>
      </c>
    </row>
    <row r="65" spans="1:67" ht="18" x14ac:dyDescent="0.25">
      <c r="A65" s="76"/>
      <c r="B65" s="89"/>
      <c r="C65" s="90"/>
      <c r="D65" s="133" t="s">
        <v>84</v>
      </c>
      <c r="E65" s="133"/>
      <c r="F65" s="101" t="e">
        <f>F64/$K$38</f>
        <v>#DIV/0!</v>
      </c>
      <c r="G65" s="71" t="e">
        <f>G64/$K$38</f>
        <v>#DIV/0!</v>
      </c>
      <c r="H65" s="71" t="e">
        <f>H64/$K$38</f>
        <v>#DIV/0!</v>
      </c>
      <c r="I65" s="71" t="e">
        <f>I64/$K$38</f>
        <v>#DIV/0!</v>
      </c>
      <c r="J65" s="71" t="e">
        <f>J64/$K$38</f>
        <v>#DIV/0!</v>
      </c>
      <c r="K65" s="127"/>
      <c r="L65" s="94"/>
      <c r="M65" s="86" t="s">
        <v>85</v>
      </c>
      <c r="N65" s="86"/>
      <c r="O65" s="71"/>
      <c r="P65" s="102" t="e">
        <f>IF(P64&gt;=17,"SANGAT BAIK",IF(P64&gt;=14,"BAIK",IF(P64&gt;=10,"CUKUP",IF(P64&gt;=7,"KURANG BAIK",IF(P64&gt;=4,"TIDAK BAIK","-")))))</f>
        <v>#DIV/0!</v>
      </c>
      <c r="Q65" s="94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8"/>
      <c r="BG65" s="47"/>
      <c r="BH65" s="47"/>
      <c r="BI65" s="47"/>
      <c r="BJ65" s="47"/>
      <c r="BK65" s="47"/>
      <c r="BL65" s="47"/>
    </row>
    <row r="66" spans="1:67" ht="10.5" customHeight="1" x14ac:dyDescent="0.3">
      <c r="A66" s="5"/>
      <c r="B66" s="5"/>
      <c r="C66" s="5"/>
      <c r="D66" s="5"/>
      <c r="E66" s="5"/>
      <c r="F66" s="5"/>
      <c r="G66" s="5"/>
      <c r="H66" s="5"/>
      <c r="I66" s="32"/>
      <c r="J66" s="32"/>
      <c r="K66" s="32"/>
      <c r="L66" s="32"/>
      <c r="M66" s="32"/>
      <c r="N66" s="32"/>
      <c r="O66" s="32"/>
      <c r="P66" s="32"/>
      <c r="Q66" s="32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8"/>
      <c r="BG66" s="47"/>
      <c r="BH66" s="47"/>
      <c r="BI66" s="47"/>
      <c r="BJ66" s="47"/>
      <c r="BK66" s="47"/>
      <c r="BL66" s="47"/>
    </row>
    <row r="67" spans="1:67" ht="20.100000000000001" customHeight="1" x14ac:dyDescent="0.25">
      <c r="A67" s="68" t="s">
        <v>102</v>
      </c>
      <c r="B67" s="79" t="s">
        <v>103</v>
      </c>
      <c r="C67" s="80"/>
      <c r="D67" s="80"/>
      <c r="E67" s="80"/>
      <c r="F67" s="80"/>
      <c r="G67" s="80"/>
      <c r="H67" s="81"/>
      <c r="I67" s="139" t="s">
        <v>60</v>
      </c>
      <c r="J67" s="139"/>
      <c r="K67" s="139"/>
      <c r="L67" s="139"/>
      <c r="M67" s="139"/>
      <c r="N67" s="140" t="s">
        <v>169</v>
      </c>
      <c r="O67" s="140" t="s">
        <v>170</v>
      </c>
      <c r="P67" s="140" t="s">
        <v>61</v>
      </c>
      <c r="Q67" s="140" t="s">
        <v>8</v>
      </c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8"/>
      <c r="BG67" s="47"/>
      <c r="BH67" s="47"/>
      <c r="BI67" s="47"/>
      <c r="BJ67" s="47"/>
      <c r="BK67" s="47"/>
      <c r="BL67" s="47"/>
    </row>
    <row r="68" spans="1:67" ht="18" x14ac:dyDescent="0.25">
      <c r="A68" s="68"/>
      <c r="B68" s="82"/>
      <c r="C68" s="83"/>
      <c r="D68" s="83"/>
      <c r="E68" s="83"/>
      <c r="F68" s="83"/>
      <c r="G68" s="83"/>
      <c r="H68" s="84"/>
      <c r="I68" s="121">
        <v>1</v>
      </c>
      <c r="J68" s="121">
        <v>2</v>
      </c>
      <c r="K68" s="121">
        <v>3</v>
      </c>
      <c r="L68" s="121">
        <v>4</v>
      </c>
      <c r="M68" s="121">
        <v>5</v>
      </c>
      <c r="N68" s="140"/>
      <c r="O68" s="140"/>
      <c r="P68" s="140"/>
      <c r="Q68" s="140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8"/>
      <c r="BG68" s="47"/>
      <c r="BH68" s="47"/>
      <c r="BI68" s="47"/>
      <c r="BJ68" s="47"/>
      <c r="BK68" s="47"/>
      <c r="BL68" s="47"/>
    </row>
    <row r="69" spans="1:67" ht="18" x14ac:dyDescent="0.25">
      <c r="A69" s="76"/>
      <c r="B69" s="75" t="s">
        <v>104</v>
      </c>
      <c r="C69" s="74" t="s">
        <v>105</v>
      </c>
      <c r="D69" s="74"/>
      <c r="E69" s="74"/>
      <c r="F69" s="74"/>
      <c r="G69" s="74"/>
      <c r="H69" s="74"/>
      <c r="I69" s="126">
        <f t="shared" ref="I69:I76" si="64">COUNTIF(R69:BO69,"1")</f>
        <v>0</v>
      </c>
      <c r="J69" s="126">
        <f t="shared" ref="J69:J76" si="65">COUNTIF(R69:BO69,"2")</f>
        <v>0</v>
      </c>
      <c r="K69" s="126">
        <f t="shared" ref="K69:K76" si="66">COUNTIF(R69:BO69,"3")</f>
        <v>0</v>
      </c>
      <c r="L69" s="126">
        <f t="shared" ref="L69:L76" si="67">COUNTIF(R69:BE69,"4")</f>
        <v>0</v>
      </c>
      <c r="M69" s="126">
        <f t="shared" ref="M69:M76" si="68">COUNTIF(R69:BE69,"5")</f>
        <v>0</v>
      </c>
      <c r="N69" s="70">
        <f t="shared" ref="N69:N76" si="69">COUNT(R69:BO69)</f>
        <v>0</v>
      </c>
      <c r="O69" s="136">
        <f t="shared" ref="O69:O76" si="70">SUM(R69:BO69)</f>
        <v>0</v>
      </c>
      <c r="P69" s="137" t="e">
        <f t="shared" ref="P69:P76" si="71">AVERAGE(R69:BO69)</f>
        <v>#DIV/0!</v>
      </c>
      <c r="Q69" s="138" t="e">
        <f>IF(P69&gt;=4.2,"Sangat Baik",IF(P69&gt;=3.4,"Baik",IF(P69&gt;=2.6,"Cukup",IF(P69&gt;=1.8,"Kurang Baik","Tidak Baik"))))</f>
        <v>#DIV/0!</v>
      </c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</row>
    <row r="70" spans="1:67" ht="18" x14ac:dyDescent="0.25">
      <c r="A70" s="76"/>
      <c r="B70" s="77"/>
      <c r="C70" s="76"/>
      <c r="D70" s="76"/>
      <c r="E70" s="76"/>
      <c r="F70" s="76"/>
      <c r="G70" s="76"/>
      <c r="H70" s="76"/>
      <c r="I70" s="71" t="e">
        <f t="shared" ref="I70:I76" si="72">I69/$N$22</f>
        <v>#DIV/0!</v>
      </c>
      <c r="J70" s="71" t="e">
        <f t="shared" ref="J70:J76" si="73">J69/$N$22</f>
        <v>#DIV/0!</v>
      </c>
      <c r="K70" s="71" t="e">
        <f t="shared" ref="K70:K76" si="74">K69/$N$22</f>
        <v>#DIV/0!</v>
      </c>
      <c r="L70" s="71" t="e">
        <f t="shared" ref="L70:L76" si="75">L69/$N$22</f>
        <v>#DIV/0!</v>
      </c>
      <c r="M70" s="71" t="e">
        <f t="shared" ref="M70:M76" si="76">M69/$N$22</f>
        <v>#DIV/0!</v>
      </c>
      <c r="N70" s="71" t="e">
        <f t="shared" ref="N70:N76" si="77">SUM(I70:M70)</f>
        <v>#DIV/0!</v>
      </c>
      <c r="O70" s="136"/>
      <c r="P70" s="136"/>
      <c r="Q70" s="138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8"/>
      <c r="BG70" s="47"/>
      <c r="BH70" s="47"/>
      <c r="BI70" s="47"/>
      <c r="BJ70" s="47"/>
      <c r="BK70" s="47"/>
      <c r="BL70" s="47"/>
    </row>
    <row r="71" spans="1:67" ht="18" x14ac:dyDescent="0.25">
      <c r="A71" s="76"/>
      <c r="B71" s="75" t="s">
        <v>106</v>
      </c>
      <c r="C71" s="74" t="s">
        <v>107</v>
      </c>
      <c r="D71" s="74"/>
      <c r="E71" s="74"/>
      <c r="F71" s="74"/>
      <c r="G71" s="74"/>
      <c r="H71" s="74"/>
      <c r="I71" s="126">
        <f t="shared" ref="I71:I76" si="78">COUNTIF(R71:BO71,"1")</f>
        <v>0</v>
      </c>
      <c r="J71" s="126">
        <f t="shared" ref="J71:J76" si="79">COUNTIF(R71:BO71,"2")</f>
        <v>0</v>
      </c>
      <c r="K71" s="126">
        <f t="shared" ref="K71:K76" si="80">COUNTIF(R71:BO71,"3")</f>
        <v>0</v>
      </c>
      <c r="L71" s="126">
        <f t="shared" ref="L71:L76" si="81">COUNTIF(R71:BE71,"4")</f>
        <v>0</v>
      </c>
      <c r="M71" s="126">
        <f t="shared" ref="M71:M76" si="82">COUNTIF(R71:BE71,"5")</f>
        <v>0</v>
      </c>
      <c r="N71" s="70">
        <f t="shared" si="69"/>
        <v>0</v>
      </c>
      <c r="O71" s="136">
        <f t="shared" ref="O71:O76" si="83">SUM(R71:BO71)</f>
        <v>0</v>
      </c>
      <c r="P71" s="137" t="e">
        <f t="shared" ref="P71:P76" si="84">AVERAGE(R71:BO71)</f>
        <v>#DIV/0!</v>
      </c>
      <c r="Q71" s="138" t="e">
        <f>IF(P71&gt;=4.2,"Sangat Baik",IF(P71&gt;=3.4,"Baik",IF(P71&gt;=2.6,"Cukup",IF(P71&gt;=1.8,"Kurang Baik","Tidak Baik"))))</f>
        <v>#DIV/0!</v>
      </c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</row>
    <row r="72" spans="1:67" ht="18" x14ac:dyDescent="0.25">
      <c r="A72" s="76"/>
      <c r="B72" s="77"/>
      <c r="C72" s="78"/>
      <c r="D72" s="78"/>
      <c r="E72" s="78"/>
      <c r="F72" s="78"/>
      <c r="G72" s="78"/>
      <c r="H72" s="78"/>
      <c r="I72" s="71" t="e">
        <f t="shared" ref="I72:I76" si="85">I71/$N$22</f>
        <v>#DIV/0!</v>
      </c>
      <c r="J72" s="71" t="e">
        <f t="shared" ref="J72:J76" si="86">J71/$N$22</f>
        <v>#DIV/0!</v>
      </c>
      <c r="K72" s="71" t="e">
        <f t="shared" ref="K72:K76" si="87">K71/$N$22</f>
        <v>#DIV/0!</v>
      </c>
      <c r="L72" s="71" t="e">
        <f t="shared" ref="L72:L76" si="88">L71/$N$22</f>
        <v>#DIV/0!</v>
      </c>
      <c r="M72" s="71" t="e">
        <f t="shared" ref="M72:M76" si="89">M71/$N$22</f>
        <v>#DIV/0!</v>
      </c>
      <c r="N72" s="71" t="e">
        <f t="shared" si="77"/>
        <v>#DIV/0!</v>
      </c>
      <c r="O72" s="136"/>
      <c r="P72" s="136"/>
      <c r="Q72" s="138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8"/>
      <c r="BG72" s="47"/>
      <c r="BH72" s="47"/>
      <c r="BI72" s="47"/>
      <c r="BJ72" s="47"/>
      <c r="BK72" s="47"/>
      <c r="BL72" s="47"/>
    </row>
    <row r="73" spans="1:67" ht="18" x14ac:dyDescent="0.25">
      <c r="A73" s="76"/>
      <c r="B73" s="73" t="s">
        <v>108</v>
      </c>
      <c r="C73" s="76" t="s">
        <v>109</v>
      </c>
      <c r="D73" s="76"/>
      <c r="E73" s="76"/>
      <c r="F73" s="76"/>
      <c r="G73" s="76"/>
      <c r="H73" s="76"/>
      <c r="I73" s="126">
        <f t="shared" ref="I73:I76" si="90">COUNTIF(R73:BO73,"1")</f>
        <v>0</v>
      </c>
      <c r="J73" s="126">
        <f t="shared" ref="J73:J76" si="91">COUNTIF(R73:BO73,"2")</f>
        <v>0</v>
      </c>
      <c r="K73" s="126">
        <f t="shared" ref="K73:K76" si="92">COUNTIF(R73:BO73,"3")</f>
        <v>0</v>
      </c>
      <c r="L73" s="126">
        <f t="shared" ref="L73:L76" si="93">COUNTIF(R73:BE73,"4")</f>
        <v>0</v>
      </c>
      <c r="M73" s="126">
        <f t="shared" ref="M73:M76" si="94">COUNTIF(R73:BE73,"5")</f>
        <v>0</v>
      </c>
      <c r="N73" s="70">
        <f t="shared" si="69"/>
        <v>0</v>
      </c>
      <c r="O73" s="136">
        <f t="shared" ref="O73:O76" si="95">SUM(R73:BO73)</f>
        <v>0</v>
      </c>
      <c r="P73" s="137" t="e">
        <f t="shared" ref="P73:P76" si="96">AVERAGE(R73:BO73)</f>
        <v>#DIV/0!</v>
      </c>
      <c r="Q73" s="138" t="e">
        <f>IF(P73&gt;=4.2,"Sangat Baik",IF(P73&gt;=3.4,"Baik",IF(P73&gt;=2.6,"Cukup",IF(P73&gt;=1.8,"Kurang Baik","Tidak Baik"))))</f>
        <v>#DIV/0!</v>
      </c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</row>
    <row r="74" spans="1:67" ht="18" x14ac:dyDescent="0.25">
      <c r="A74" s="76"/>
      <c r="B74" s="75"/>
      <c r="C74" s="78"/>
      <c r="D74" s="78"/>
      <c r="E74" s="78"/>
      <c r="F74" s="78"/>
      <c r="G74" s="78"/>
      <c r="H74" s="78"/>
      <c r="I74" s="71" t="e">
        <f t="shared" ref="I74:I76" si="97">I73/$N$22</f>
        <v>#DIV/0!</v>
      </c>
      <c r="J74" s="71" t="e">
        <f t="shared" ref="J74:J76" si="98">J73/$N$22</f>
        <v>#DIV/0!</v>
      </c>
      <c r="K74" s="71" t="e">
        <f t="shared" ref="K74:K76" si="99">K73/$N$22</f>
        <v>#DIV/0!</v>
      </c>
      <c r="L74" s="71" t="e">
        <f t="shared" ref="L74:L76" si="100">L73/$N$22</f>
        <v>#DIV/0!</v>
      </c>
      <c r="M74" s="71" t="e">
        <f t="shared" ref="M74:M76" si="101">M73/$N$22</f>
        <v>#DIV/0!</v>
      </c>
      <c r="N74" s="71" t="e">
        <f t="shared" si="77"/>
        <v>#DIV/0!</v>
      </c>
      <c r="O74" s="136"/>
      <c r="P74" s="136"/>
      <c r="Q74" s="138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8"/>
      <c r="BG74" s="47"/>
      <c r="BH74" s="47"/>
      <c r="BI74" s="47"/>
      <c r="BJ74" s="47"/>
      <c r="BK74" s="47"/>
      <c r="BL74" s="47"/>
    </row>
    <row r="75" spans="1:67" ht="18" x14ac:dyDescent="0.25">
      <c r="A75" s="76"/>
      <c r="B75" s="73" t="s">
        <v>110</v>
      </c>
      <c r="C75" s="76" t="s">
        <v>111</v>
      </c>
      <c r="D75" s="76"/>
      <c r="E75" s="76"/>
      <c r="F75" s="76"/>
      <c r="G75" s="76"/>
      <c r="H75" s="76"/>
      <c r="I75" s="126">
        <f t="shared" ref="I75:I76" si="102">COUNTIF(R75:BO75,"1")</f>
        <v>0</v>
      </c>
      <c r="J75" s="126">
        <f t="shared" ref="J75:J76" si="103">COUNTIF(R75:BO75,"2")</f>
        <v>0</v>
      </c>
      <c r="K75" s="126">
        <f t="shared" ref="K75:K76" si="104">COUNTIF(R75:BO75,"3")</f>
        <v>0</v>
      </c>
      <c r="L75" s="126">
        <f t="shared" ref="L75:L76" si="105">COUNTIF(R75:BE75,"4")</f>
        <v>0</v>
      </c>
      <c r="M75" s="126">
        <f t="shared" ref="M75:M76" si="106">COUNTIF(R75:BE75,"5")</f>
        <v>0</v>
      </c>
      <c r="N75" s="70">
        <f t="shared" si="69"/>
        <v>0</v>
      </c>
      <c r="O75" s="136">
        <f t="shared" ref="O75:O76" si="107">SUM(R75:BO75)</f>
        <v>0</v>
      </c>
      <c r="P75" s="137" t="e">
        <f t="shared" ref="P75:P76" si="108">AVERAGE(R75:BO75)</f>
        <v>#DIV/0!</v>
      </c>
      <c r="Q75" s="138" t="e">
        <f>IF(P75&gt;=4.2,"Sangat Baik",IF(P75&gt;=3.4,"Baik",IF(P75&gt;=2.6,"Cukup",IF(P75&gt;=1.8,"Kurang Baik","Tidak Baik"))))</f>
        <v>#DIV/0!</v>
      </c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</row>
    <row r="76" spans="1:67" ht="18" x14ac:dyDescent="0.25">
      <c r="A76" s="76"/>
      <c r="B76" s="75"/>
      <c r="C76" s="78"/>
      <c r="D76" s="78"/>
      <c r="E76" s="78"/>
      <c r="F76" s="78"/>
      <c r="G76" s="78"/>
      <c r="H76" s="78"/>
      <c r="I76" s="71" t="e">
        <f t="shared" ref="I76" si="109">I75/$N$22</f>
        <v>#DIV/0!</v>
      </c>
      <c r="J76" s="71" t="e">
        <f t="shared" ref="J76" si="110">J75/$N$22</f>
        <v>#DIV/0!</v>
      </c>
      <c r="K76" s="71" t="e">
        <f t="shared" ref="K76" si="111">K75/$N$22</f>
        <v>#DIV/0!</v>
      </c>
      <c r="L76" s="71" t="e">
        <f t="shared" ref="L76" si="112">L75/$N$22</f>
        <v>#DIV/0!</v>
      </c>
      <c r="M76" s="71" t="e">
        <f t="shared" ref="M76" si="113">M75/$N$22</f>
        <v>#DIV/0!</v>
      </c>
      <c r="N76" s="71" t="e">
        <f t="shared" si="77"/>
        <v>#DIV/0!</v>
      </c>
      <c r="O76" s="136"/>
      <c r="P76" s="136"/>
      <c r="Q76" s="138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8"/>
      <c r="BG76" s="47"/>
      <c r="BH76" s="47"/>
      <c r="BI76" s="47"/>
      <c r="BJ76" s="47"/>
      <c r="BK76" s="47"/>
      <c r="BL76" s="47"/>
    </row>
    <row r="77" spans="1:67" ht="7.5" customHeight="1" x14ac:dyDescent="0.25">
      <c r="A77" s="76"/>
      <c r="B77" s="76"/>
      <c r="C77" s="76"/>
      <c r="D77" s="76"/>
      <c r="E77" s="76"/>
      <c r="F77" s="76"/>
      <c r="G77" s="76"/>
      <c r="H77" s="76"/>
      <c r="I77" s="85"/>
      <c r="J77" s="85"/>
      <c r="K77" s="85"/>
      <c r="L77" s="85"/>
      <c r="M77" s="85"/>
      <c r="N77" s="85"/>
      <c r="O77" s="86"/>
      <c r="P77" s="87"/>
      <c r="Q77" s="88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8"/>
      <c r="BG77" s="47"/>
      <c r="BH77" s="47"/>
      <c r="BI77" s="47"/>
      <c r="BJ77" s="47"/>
      <c r="BK77" s="47"/>
      <c r="BL77" s="47"/>
    </row>
    <row r="78" spans="1:67" ht="18" x14ac:dyDescent="0.25">
      <c r="A78" s="76"/>
      <c r="B78" s="89"/>
      <c r="C78" s="90"/>
      <c r="D78" s="133" t="s">
        <v>76</v>
      </c>
      <c r="E78" s="133"/>
      <c r="F78" s="91" t="s">
        <v>77</v>
      </c>
      <c r="G78" s="92" t="s">
        <v>78</v>
      </c>
      <c r="H78" s="93" t="s">
        <v>79</v>
      </c>
      <c r="I78" s="128" t="s">
        <v>181</v>
      </c>
      <c r="J78" s="128" t="s">
        <v>80</v>
      </c>
      <c r="K78" s="93" t="s">
        <v>81</v>
      </c>
      <c r="L78" s="94"/>
      <c r="M78" s="86"/>
      <c r="N78" s="86"/>
      <c r="O78" s="95"/>
      <c r="P78" s="95"/>
      <c r="Q78" s="96"/>
      <c r="R78" s="43">
        <f t="shared" ref="R78:BO78" si="114">SUM(R69:R76)</f>
        <v>0</v>
      </c>
      <c r="S78" s="43">
        <f t="shared" si="114"/>
        <v>0</v>
      </c>
      <c r="T78" s="43">
        <f t="shared" si="114"/>
        <v>0</v>
      </c>
      <c r="U78" s="43">
        <f t="shared" si="114"/>
        <v>0</v>
      </c>
      <c r="V78" s="43">
        <f t="shared" si="114"/>
        <v>0</v>
      </c>
      <c r="W78" s="43">
        <f t="shared" si="114"/>
        <v>0</v>
      </c>
      <c r="X78" s="43">
        <f t="shared" si="114"/>
        <v>0</v>
      </c>
      <c r="Y78" s="43">
        <f t="shared" si="114"/>
        <v>0</v>
      </c>
      <c r="Z78" s="43">
        <f t="shared" si="114"/>
        <v>0</v>
      </c>
      <c r="AA78" s="43">
        <f t="shared" si="114"/>
        <v>0</v>
      </c>
      <c r="AB78" s="43">
        <f t="shared" si="114"/>
        <v>0</v>
      </c>
      <c r="AC78" s="43">
        <f t="shared" si="114"/>
        <v>0</v>
      </c>
      <c r="AD78" s="43">
        <f t="shared" si="114"/>
        <v>0</v>
      </c>
      <c r="AE78" s="43">
        <f t="shared" si="114"/>
        <v>0</v>
      </c>
      <c r="AF78" s="43">
        <f t="shared" si="114"/>
        <v>0</v>
      </c>
      <c r="AG78" s="43">
        <f t="shared" si="114"/>
        <v>0</v>
      </c>
      <c r="AH78" s="43">
        <f t="shared" si="114"/>
        <v>0</v>
      </c>
      <c r="AI78" s="43">
        <f t="shared" si="114"/>
        <v>0</v>
      </c>
      <c r="AJ78" s="43">
        <f t="shared" si="114"/>
        <v>0</v>
      </c>
      <c r="AK78" s="43">
        <f t="shared" si="114"/>
        <v>0</v>
      </c>
      <c r="AL78" s="43">
        <f t="shared" si="114"/>
        <v>0</v>
      </c>
      <c r="AM78" s="43">
        <f t="shared" si="114"/>
        <v>0</v>
      </c>
      <c r="AN78" s="43">
        <f t="shared" si="114"/>
        <v>0</v>
      </c>
      <c r="AO78" s="43">
        <f t="shared" si="114"/>
        <v>0</v>
      </c>
      <c r="AP78" s="43">
        <f t="shared" si="114"/>
        <v>0</v>
      </c>
      <c r="AQ78" s="43">
        <f t="shared" si="114"/>
        <v>0</v>
      </c>
      <c r="AR78" s="43">
        <f t="shared" si="114"/>
        <v>0</v>
      </c>
      <c r="AS78" s="43">
        <f t="shared" si="114"/>
        <v>0</v>
      </c>
      <c r="AT78" s="43">
        <f t="shared" si="114"/>
        <v>0</v>
      </c>
      <c r="AU78" s="43">
        <f t="shared" si="114"/>
        <v>0</v>
      </c>
      <c r="AV78" s="43">
        <f t="shared" si="114"/>
        <v>0</v>
      </c>
      <c r="AW78" s="43">
        <f t="shared" si="114"/>
        <v>0</v>
      </c>
      <c r="AX78" s="43">
        <f t="shared" si="114"/>
        <v>0</v>
      </c>
      <c r="AY78" s="43">
        <f t="shared" si="114"/>
        <v>0</v>
      </c>
      <c r="AZ78" s="43">
        <f t="shared" si="114"/>
        <v>0</v>
      </c>
      <c r="BA78" s="43">
        <f t="shared" si="114"/>
        <v>0</v>
      </c>
      <c r="BB78" s="43">
        <f t="shared" si="114"/>
        <v>0</v>
      </c>
      <c r="BC78" s="43">
        <f t="shared" si="114"/>
        <v>0</v>
      </c>
      <c r="BD78" s="43">
        <f t="shared" si="114"/>
        <v>0</v>
      </c>
      <c r="BE78" s="43">
        <f t="shared" si="114"/>
        <v>0</v>
      </c>
      <c r="BF78" s="43">
        <f t="shared" si="114"/>
        <v>0</v>
      </c>
      <c r="BG78" s="43">
        <f t="shared" si="114"/>
        <v>0</v>
      </c>
      <c r="BH78" s="43">
        <f t="shared" si="114"/>
        <v>0</v>
      </c>
      <c r="BI78" s="43">
        <f t="shared" si="114"/>
        <v>0</v>
      </c>
      <c r="BJ78" s="43">
        <f t="shared" si="114"/>
        <v>0</v>
      </c>
      <c r="BK78" s="43">
        <f t="shared" si="114"/>
        <v>0</v>
      </c>
      <c r="BL78" s="43">
        <f t="shared" si="114"/>
        <v>0</v>
      </c>
      <c r="BM78" s="43">
        <f t="shared" si="114"/>
        <v>0</v>
      </c>
      <c r="BN78" s="43">
        <f t="shared" si="114"/>
        <v>0</v>
      </c>
      <c r="BO78" s="43">
        <f t="shared" si="114"/>
        <v>0</v>
      </c>
    </row>
    <row r="79" spans="1:67" ht="18" x14ac:dyDescent="0.25">
      <c r="A79" s="76"/>
      <c r="B79" s="89"/>
      <c r="C79" s="90"/>
      <c r="D79" s="133" t="s">
        <v>82</v>
      </c>
      <c r="E79" s="133"/>
      <c r="F79" s="97">
        <f>COUNTIF(R79:BO79,F78)</f>
        <v>0</v>
      </c>
      <c r="G79" s="98">
        <f>COUNTIF(R79:BO79,G78)</f>
        <v>0</v>
      </c>
      <c r="H79" s="98">
        <f>COUNTIF(R79:BO79,H78)</f>
        <v>0</v>
      </c>
      <c r="I79" s="98">
        <f>COUNTIF(R79:BO79,I78)</f>
        <v>0</v>
      </c>
      <c r="J79" s="98">
        <f>COUNTIF(R79:BO79,J78)</f>
        <v>0</v>
      </c>
      <c r="K79" s="99">
        <f>SUM(F79:J79)</f>
        <v>0</v>
      </c>
      <c r="L79" s="94"/>
      <c r="M79" s="86" t="s">
        <v>83</v>
      </c>
      <c r="N79" s="86"/>
      <c r="O79" s="98"/>
      <c r="P79" s="100" t="e">
        <f>SUM(R78:BO78)/(COUNT(R78:BO78)-COUNTIF(R78:BO78,"0"))</f>
        <v>#DIV/0!</v>
      </c>
      <c r="Q79" s="94"/>
      <c r="R79" s="43" t="str">
        <f t="shared" ref="R79:BO79" si="115">IF(R78&gt;=17,"SB",IF(R78&gt;=14,"B'",IF(R78&gt;=10,"C",IF(R78&gt;=7,"KB",IF(R78&gt;=4,"TB","-")))))</f>
        <v>-</v>
      </c>
      <c r="S79" s="43" t="str">
        <f t="shared" si="115"/>
        <v>-</v>
      </c>
      <c r="T79" s="43" t="str">
        <f t="shared" si="115"/>
        <v>-</v>
      </c>
      <c r="U79" s="43" t="str">
        <f t="shared" si="115"/>
        <v>-</v>
      </c>
      <c r="V79" s="43" t="str">
        <f t="shared" si="115"/>
        <v>-</v>
      </c>
      <c r="W79" s="43" t="str">
        <f t="shared" si="115"/>
        <v>-</v>
      </c>
      <c r="X79" s="43" t="str">
        <f t="shared" si="115"/>
        <v>-</v>
      </c>
      <c r="Y79" s="43" t="str">
        <f t="shared" si="115"/>
        <v>-</v>
      </c>
      <c r="Z79" s="43" t="str">
        <f t="shared" si="115"/>
        <v>-</v>
      </c>
      <c r="AA79" s="43" t="str">
        <f t="shared" si="115"/>
        <v>-</v>
      </c>
      <c r="AB79" s="43" t="str">
        <f t="shared" si="115"/>
        <v>-</v>
      </c>
      <c r="AC79" s="43" t="str">
        <f t="shared" si="115"/>
        <v>-</v>
      </c>
      <c r="AD79" s="43" t="str">
        <f t="shared" si="115"/>
        <v>-</v>
      </c>
      <c r="AE79" s="43" t="str">
        <f t="shared" si="115"/>
        <v>-</v>
      </c>
      <c r="AF79" s="43" t="str">
        <f t="shared" si="115"/>
        <v>-</v>
      </c>
      <c r="AG79" s="43" t="str">
        <f t="shared" si="115"/>
        <v>-</v>
      </c>
      <c r="AH79" s="43" t="str">
        <f t="shared" si="115"/>
        <v>-</v>
      </c>
      <c r="AI79" s="43" t="str">
        <f t="shared" si="115"/>
        <v>-</v>
      </c>
      <c r="AJ79" s="43" t="str">
        <f t="shared" si="115"/>
        <v>-</v>
      </c>
      <c r="AK79" s="43" t="str">
        <f t="shared" si="115"/>
        <v>-</v>
      </c>
      <c r="AL79" s="43" t="str">
        <f t="shared" si="115"/>
        <v>-</v>
      </c>
      <c r="AM79" s="43" t="str">
        <f t="shared" si="115"/>
        <v>-</v>
      </c>
      <c r="AN79" s="43" t="str">
        <f t="shared" si="115"/>
        <v>-</v>
      </c>
      <c r="AO79" s="43" t="str">
        <f t="shared" si="115"/>
        <v>-</v>
      </c>
      <c r="AP79" s="43" t="str">
        <f t="shared" si="115"/>
        <v>-</v>
      </c>
      <c r="AQ79" s="43" t="str">
        <f t="shared" si="115"/>
        <v>-</v>
      </c>
      <c r="AR79" s="43" t="str">
        <f t="shared" si="115"/>
        <v>-</v>
      </c>
      <c r="AS79" s="43" t="str">
        <f t="shared" si="115"/>
        <v>-</v>
      </c>
      <c r="AT79" s="43" t="str">
        <f t="shared" si="115"/>
        <v>-</v>
      </c>
      <c r="AU79" s="43" t="str">
        <f t="shared" si="115"/>
        <v>-</v>
      </c>
      <c r="AV79" s="43" t="str">
        <f t="shared" si="115"/>
        <v>-</v>
      </c>
      <c r="AW79" s="43" t="str">
        <f t="shared" si="115"/>
        <v>-</v>
      </c>
      <c r="AX79" s="43" t="str">
        <f t="shared" si="115"/>
        <v>-</v>
      </c>
      <c r="AY79" s="43" t="str">
        <f t="shared" si="115"/>
        <v>-</v>
      </c>
      <c r="AZ79" s="43" t="str">
        <f t="shared" si="115"/>
        <v>-</v>
      </c>
      <c r="BA79" s="43" t="str">
        <f t="shared" si="115"/>
        <v>-</v>
      </c>
      <c r="BB79" s="43" t="str">
        <f t="shared" si="115"/>
        <v>-</v>
      </c>
      <c r="BC79" s="43" t="str">
        <f t="shared" si="115"/>
        <v>-</v>
      </c>
      <c r="BD79" s="43" t="str">
        <f t="shared" si="115"/>
        <v>-</v>
      </c>
      <c r="BE79" s="43" t="str">
        <f t="shared" si="115"/>
        <v>-</v>
      </c>
      <c r="BF79" s="43" t="str">
        <f t="shared" si="115"/>
        <v>-</v>
      </c>
      <c r="BG79" s="43" t="str">
        <f t="shared" si="115"/>
        <v>-</v>
      </c>
      <c r="BH79" s="43" t="str">
        <f t="shared" si="115"/>
        <v>-</v>
      </c>
      <c r="BI79" s="43" t="str">
        <f t="shared" si="115"/>
        <v>-</v>
      </c>
      <c r="BJ79" s="43" t="str">
        <f t="shared" si="115"/>
        <v>-</v>
      </c>
      <c r="BK79" s="43" t="str">
        <f t="shared" si="115"/>
        <v>-</v>
      </c>
      <c r="BL79" s="43" t="str">
        <f t="shared" si="115"/>
        <v>-</v>
      </c>
      <c r="BM79" s="43" t="str">
        <f t="shared" si="115"/>
        <v>-</v>
      </c>
      <c r="BN79" s="43" t="str">
        <f t="shared" si="115"/>
        <v>-</v>
      </c>
      <c r="BO79" s="43" t="str">
        <f t="shared" si="115"/>
        <v>-</v>
      </c>
    </row>
    <row r="80" spans="1:67" ht="18" x14ac:dyDescent="0.25">
      <c r="A80" s="76"/>
      <c r="B80" s="89"/>
      <c r="C80" s="90"/>
      <c r="D80" s="133" t="s">
        <v>84</v>
      </c>
      <c r="E80" s="133"/>
      <c r="F80" s="101" t="e">
        <f>F79/$K$38</f>
        <v>#DIV/0!</v>
      </c>
      <c r="G80" s="71" t="e">
        <f>G79/$K$38</f>
        <v>#DIV/0!</v>
      </c>
      <c r="H80" s="71" t="e">
        <f>H79/$K$38</f>
        <v>#DIV/0!</v>
      </c>
      <c r="I80" s="71" t="e">
        <f>I79/$K$38</f>
        <v>#DIV/0!</v>
      </c>
      <c r="J80" s="71" t="e">
        <f>J79/$K$38</f>
        <v>#DIV/0!</v>
      </c>
      <c r="K80" s="127"/>
      <c r="L80" s="94"/>
      <c r="M80" s="86" t="s">
        <v>85</v>
      </c>
      <c r="N80" s="86"/>
      <c r="O80" s="71"/>
      <c r="P80" s="102" t="e">
        <f>IF(P79&gt;=17,"SANGAT BAIK",IF(P79&gt;=14,"BAIK",IF(P79&gt;=10,"CUKUP",IF(P79&gt;=7,"KURANG BAIK",IF(P79&gt;=4,"TIDAK BAIK","-")))))</f>
        <v>#DIV/0!</v>
      </c>
      <c r="Q80" s="94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8"/>
      <c r="BG80" s="47"/>
      <c r="BH80" s="47"/>
      <c r="BI80" s="47"/>
      <c r="BJ80" s="47"/>
      <c r="BK80" s="47"/>
      <c r="BL80" s="47"/>
    </row>
    <row r="81" spans="1:67" ht="10.5" customHeight="1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103"/>
      <c r="O81" s="103"/>
      <c r="P81" s="103"/>
      <c r="Q81" s="10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8"/>
      <c r="BG81" s="47"/>
      <c r="BH81" s="47"/>
      <c r="BI81" s="47"/>
      <c r="BJ81" s="47"/>
      <c r="BK81" s="47"/>
      <c r="BL81" s="47"/>
    </row>
    <row r="82" spans="1:67" ht="7.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14"/>
      <c r="O82" s="14"/>
      <c r="P82" s="14"/>
      <c r="Q82" s="34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8"/>
      <c r="BG82" s="47"/>
      <c r="BH82" s="47"/>
      <c r="BI82" s="47"/>
      <c r="BJ82" s="47"/>
      <c r="BK82" s="47"/>
      <c r="BL82" s="47"/>
    </row>
    <row r="83" spans="1:67" ht="2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14"/>
      <c r="O83" s="14"/>
      <c r="P83" s="14"/>
      <c r="Q83" s="15" t="s">
        <v>179</v>
      </c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8"/>
      <c r="BG83" s="47"/>
      <c r="BH83" s="47"/>
      <c r="BI83" s="47"/>
      <c r="BJ83" s="47"/>
      <c r="BK83" s="47"/>
      <c r="BL83" s="47"/>
    </row>
    <row r="84" spans="1:67" ht="7.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14"/>
      <c r="O84" s="14"/>
      <c r="P84" s="14"/>
      <c r="Q84" s="3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8"/>
      <c r="BG84" s="47"/>
      <c r="BH84" s="47"/>
      <c r="BI84" s="47"/>
      <c r="BJ84" s="47"/>
      <c r="BK84" s="47"/>
      <c r="BL84" s="47"/>
    </row>
    <row r="85" spans="1:67" ht="20.100000000000001" customHeight="1" x14ac:dyDescent="0.25">
      <c r="A85" s="68" t="s">
        <v>112</v>
      </c>
      <c r="B85" s="79" t="s">
        <v>113</v>
      </c>
      <c r="C85" s="80"/>
      <c r="D85" s="80"/>
      <c r="E85" s="80"/>
      <c r="F85" s="80"/>
      <c r="G85" s="80"/>
      <c r="H85" s="81"/>
      <c r="I85" s="139" t="s">
        <v>60</v>
      </c>
      <c r="J85" s="139"/>
      <c r="K85" s="139"/>
      <c r="L85" s="139"/>
      <c r="M85" s="139"/>
      <c r="N85" s="140" t="s">
        <v>169</v>
      </c>
      <c r="O85" s="140" t="s">
        <v>170</v>
      </c>
      <c r="P85" s="140" t="s">
        <v>61</v>
      </c>
      <c r="Q85" s="140" t="s">
        <v>8</v>
      </c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8"/>
      <c r="BG85" s="47"/>
      <c r="BH85" s="47"/>
      <c r="BI85" s="47"/>
      <c r="BJ85" s="47"/>
      <c r="BK85" s="47"/>
      <c r="BL85" s="47"/>
    </row>
    <row r="86" spans="1:67" ht="18" x14ac:dyDescent="0.25">
      <c r="A86" s="68"/>
      <c r="B86" s="82"/>
      <c r="C86" s="83"/>
      <c r="D86" s="83"/>
      <c r="E86" s="83"/>
      <c r="F86" s="83"/>
      <c r="G86" s="83"/>
      <c r="H86" s="84"/>
      <c r="I86" s="121">
        <v>1</v>
      </c>
      <c r="J86" s="121">
        <v>2</v>
      </c>
      <c r="K86" s="121">
        <v>3</v>
      </c>
      <c r="L86" s="121">
        <v>4</v>
      </c>
      <c r="M86" s="121">
        <v>5</v>
      </c>
      <c r="N86" s="140"/>
      <c r="O86" s="140"/>
      <c r="P86" s="140"/>
      <c r="Q86" s="140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8"/>
      <c r="BG86" s="47"/>
      <c r="BH86" s="47"/>
      <c r="BI86" s="47"/>
      <c r="BJ86" s="47"/>
      <c r="BK86" s="47"/>
      <c r="BL86" s="47"/>
    </row>
    <row r="87" spans="1:67" ht="18" x14ac:dyDescent="0.25">
      <c r="A87" s="76"/>
      <c r="B87" s="73" t="s">
        <v>114</v>
      </c>
      <c r="C87" s="74" t="s">
        <v>115</v>
      </c>
      <c r="D87" s="74"/>
      <c r="E87" s="74"/>
      <c r="F87" s="74"/>
      <c r="G87" s="74"/>
      <c r="H87" s="74"/>
      <c r="I87" s="126">
        <f t="shared" ref="I87:I96" si="116">COUNTIF(R87:BO87,"1")</f>
        <v>0</v>
      </c>
      <c r="J87" s="126">
        <f t="shared" ref="J87:J96" si="117">COUNTIF(R87:BO87,"2")</f>
        <v>0</v>
      </c>
      <c r="K87" s="126">
        <f t="shared" ref="K87:K96" si="118">COUNTIF(R87:BO87,"3")</f>
        <v>0</v>
      </c>
      <c r="L87" s="126">
        <f t="shared" ref="L87:L96" si="119">COUNTIF(R87:BE87,"4")</f>
        <v>0</v>
      </c>
      <c r="M87" s="126">
        <f t="shared" ref="M87:M96" si="120">COUNTIF(R87:BE87,"5")</f>
        <v>0</v>
      </c>
      <c r="N87" s="70">
        <f t="shared" ref="N87:N96" si="121">COUNT(R87:BO87)</f>
        <v>0</v>
      </c>
      <c r="O87" s="136">
        <f t="shared" ref="O87:O96" si="122">SUM(R87:BO87)</f>
        <v>0</v>
      </c>
      <c r="P87" s="137" t="e">
        <f t="shared" ref="P87:P96" si="123">AVERAGE(R87:BO87)</f>
        <v>#DIV/0!</v>
      </c>
      <c r="Q87" s="138" t="e">
        <f>IF(P87&gt;=4.2,"Sangat Baik",IF(P87&gt;=3.4,"Baik",IF(P87&gt;=2.6,"Cukup",IF(P87&gt;=1.8,"Kurang Baik","Tidak Baik"))))</f>
        <v>#DIV/0!</v>
      </c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</row>
    <row r="88" spans="1:67" ht="18" x14ac:dyDescent="0.25">
      <c r="A88" s="76"/>
      <c r="B88" s="77"/>
      <c r="C88" s="76"/>
      <c r="D88" s="76"/>
      <c r="E88" s="76"/>
      <c r="F88" s="76"/>
      <c r="G88" s="76"/>
      <c r="H88" s="76"/>
      <c r="I88" s="71" t="e">
        <f t="shared" ref="I88:I96" si="124">I87/$N$22</f>
        <v>#DIV/0!</v>
      </c>
      <c r="J88" s="71" t="e">
        <f t="shared" ref="J88:J96" si="125">J87/$N$22</f>
        <v>#DIV/0!</v>
      </c>
      <c r="K88" s="71" t="e">
        <f t="shared" ref="K88:K96" si="126">K87/$N$22</f>
        <v>#DIV/0!</v>
      </c>
      <c r="L88" s="71" t="e">
        <f t="shared" ref="L88:L96" si="127">L87/$N$22</f>
        <v>#DIV/0!</v>
      </c>
      <c r="M88" s="71" t="e">
        <f t="shared" ref="M88:M96" si="128">M87/$N$22</f>
        <v>#DIV/0!</v>
      </c>
      <c r="N88" s="71" t="e">
        <f t="shared" ref="N88:N96" si="129">SUM(I88:M88)</f>
        <v>#DIV/0!</v>
      </c>
      <c r="O88" s="136"/>
      <c r="P88" s="136"/>
      <c r="Q88" s="138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8"/>
      <c r="BG88" s="47"/>
      <c r="BH88" s="47"/>
      <c r="BI88" s="47"/>
      <c r="BJ88" s="47"/>
      <c r="BK88" s="47"/>
      <c r="BL88" s="47"/>
    </row>
    <row r="89" spans="1:67" ht="18" x14ac:dyDescent="0.25">
      <c r="A89" s="76"/>
      <c r="B89" s="75" t="s">
        <v>116</v>
      </c>
      <c r="C89" s="74" t="s">
        <v>117</v>
      </c>
      <c r="D89" s="74"/>
      <c r="E89" s="74"/>
      <c r="F89" s="74"/>
      <c r="G89" s="74"/>
      <c r="H89" s="74"/>
      <c r="I89" s="126">
        <f t="shared" ref="I89:I96" si="130">COUNTIF(R89:BO89,"1")</f>
        <v>0</v>
      </c>
      <c r="J89" s="126">
        <f t="shared" ref="J89:J96" si="131">COUNTIF(R89:BO89,"2")</f>
        <v>0</v>
      </c>
      <c r="K89" s="126">
        <f t="shared" ref="K89:K96" si="132">COUNTIF(R89:BO89,"3")</f>
        <v>0</v>
      </c>
      <c r="L89" s="126">
        <f t="shared" ref="L89:L96" si="133">COUNTIF(R89:BE89,"4")</f>
        <v>0</v>
      </c>
      <c r="M89" s="126">
        <f t="shared" ref="M89:M96" si="134">COUNTIF(R89:BE89,"5")</f>
        <v>0</v>
      </c>
      <c r="N89" s="70">
        <f t="shared" si="121"/>
        <v>0</v>
      </c>
      <c r="O89" s="136">
        <f t="shared" ref="O89:O96" si="135">SUM(R89:BO89)</f>
        <v>0</v>
      </c>
      <c r="P89" s="137" t="e">
        <f t="shared" ref="P89:P96" si="136">AVERAGE(R89:BO89)</f>
        <v>#DIV/0!</v>
      </c>
      <c r="Q89" s="138" t="e">
        <f>IF(P89&gt;=4.2,"Sangat Baik",IF(P89&gt;=3.4,"Baik",IF(P89&gt;=2.6,"Cukup",IF(P89&gt;=1.8,"Kurang Baik","Tidak Baik"))))</f>
        <v>#DIV/0!</v>
      </c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</row>
    <row r="90" spans="1:67" ht="18" x14ac:dyDescent="0.25">
      <c r="A90" s="76"/>
      <c r="B90" s="77"/>
      <c r="C90" s="76"/>
      <c r="D90" s="76"/>
      <c r="E90" s="76"/>
      <c r="F90" s="76"/>
      <c r="G90" s="76"/>
      <c r="H90" s="76"/>
      <c r="I90" s="71" t="e">
        <f t="shared" ref="I90:I96" si="137">I89/$N$22</f>
        <v>#DIV/0!</v>
      </c>
      <c r="J90" s="71" t="e">
        <f t="shared" ref="J90:J96" si="138">J89/$N$22</f>
        <v>#DIV/0!</v>
      </c>
      <c r="K90" s="71" t="e">
        <f t="shared" ref="K90:K96" si="139">K89/$N$22</f>
        <v>#DIV/0!</v>
      </c>
      <c r="L90" s="71" t="e">
        <f t="shared" ref="L90:L96" si="140">L89/$N$22</f>
        <v>#DIV/0!</v>
      </c>
      <c r="M90" s="71" t="e">
        <f t="shared" ref="M90:M96" si="141">M89/$N$22</f>
        <v>#DIV/0!</v>
      </c>
      <c r="N90" s="71" t="e">
        <f t="shared" si="129"/>
        <v>#DIV/0!</v>
      </c>
      <c r="O90" s="136"/>
      <c r="P90" s="136"/>
      <c r="Q90" s="138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8"/>
      <c r="BG90" s="47"/>
      <c r="BH90" s="47"/>
      <c r="BI90" s="47"/>
      <c r="BJ90" s="47"/>
      <c r="BK90" s="47"/>
      <c r="BL90" s="47"/>
    </row>
    <row r="91" spans="1:67" ht="18" x14ac:dyDescent="0.25">
      <c r="A91" s="76"/>
      <c r="B91" s="75" t="s">
        <v>118</v>
      </c>
      <c r="C91" s="74" t="s">
        <v>119</v>
      </c>
      <c r="D91" s="74"/>
      <c r="E91" s="74"/>
      <c r="F91" s="74"/>
      <c r="G91" s="74"/>
      <c r="H91" s="74"/>
      <c r="I91" s="126">
        <f t="shared" ref="I91:I96" si="142">COUNTIF(R91:BO91,"1")</f>
        <v>0</v>
      </c>
      <c r="J91" s="126">
        <f t="shared" ref="J91:J96" si="143">COUNTIF(R91:BO91,"2")</f>
        <v>0</v>
      </c>
      <c r="K91" s="126">
        <f t="shared" ref="K91:K96" si="144">COUNTIF(R91:BO91,"3")</f>
        <v>0</v>
      </c>
      <c r="L91" s="126">
        <f t="shared" ref="L91:L96" si="145">COUNTIF(R91:BE91,"4")</f>
        <v>0</v>
      </c>
      <c r="M91" s="126">
        <f t="shared" ref="M91:M96" si="146">COUNTIF(R91:BE91,"5")</f>
        <v>0</v>
      </c>
      <c r="N91" s="70">
        <f t="shared" si="121"/>
        <v>0</v>
      </c>
      <c r="O91" s="136">
        <f t="shared" ref="O91:O96" si="147">SUM(R91:BO91)</f>
        <v>0</v>
      </c>
      <c r="P91" s="137" t="e">
        <f t="shared" ref="P91:P96" si="148">AVERAGE(R91:BO91)</f>
        <v>#DIV/0!</v>
      </c>
      <c r="Q91" s="138" t="e">
        <f>IF(P91&gt;=4.2,"Sangat Baik",IF(P91&gt;=3.4,"Baik",IF(P91&gt;=2.6,"Cukup",IF(P91&gt;=1.8,"Kurang Baik","Tidak Baik"))))</f>
        <v>#DIV/0!</v>
      </c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</row>
    <row r="92" spans="1:67" ht="18" x14ac:dyDescent="0.25">
      <c r="A92" s="76"/>
      <c r="B92" s="77"/>
      <c r="C92" s="78"/>
      <c r="D92" s="78"/>
      <c r="E92" s="78"/>
      <c r="F92" s="78"/>
      <c r="G92" s="78"/>
      <c r="H92" s="78"/>
      <c r="I92" s="71" t="e">
        <f t="shared" ref="I92:I96" si="149">I91/$N$22</f>
        <v>#DIV/0!</v>
      </c>
      <c r="J92" s="71" t="e">
        <f t="shared" ref="J92:J96" si="150">J91/$N$22</f>
        <v>#DIV/0!</v>
      </c>
      <c r="K92" s="71" t="e">
        <f t="shared" ref="K92:K96" si="151">K91/$N$22</f>
        <v>#DIV/0!</v>
      </c>
      <c r="L92" s="71" t="e">
        <f t="shared" ref="L92:L96" si="152">L91/$N$22</f>
        <v>#DIV/0!</v>
      </c>
      <c r="M92" s="71" t="e">
        <f t="shared" ref="M92:M96" si="153">M91/$N$22</f>
        <v>#DIV/0!</v>
      </c>
      <c r="N92" s="71" t="e">
        <f t="shared" si="129"/>
        <v>#DIV/0!</v>
      </c>
      <c r="O92" s="136"/>
      <c r="P92" s="136"/>
      <c r="Q92" s="138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8"/>
      <c r="BG92" s="47"/>
      <c r="BH92" s="47"/>
      <c r="BI92" s="47"/>
      <c r="BJ92" s="47"/>
      <c r="BK92" s="47"/>
      <c r="BL92" s="47"/>
    </row>
    <row r="93" spans="1:67" ht="18" x14ac:dyDescent="0.25">
      <c r="A93" s="76"/>
      <c r="B93" s="73" t="s">
        <v>120</v>
      </c>
      <c r="C93" s="76" t="s">
        <v>107</v>
      </c>
      <c r="D93" s="76"/>
      <c r="E93" s="76"/>
      <c r="F93" s="76"/>
      <c r="G93" s="76"/>
      <c r="H93" s="76"/>
      <c r="I93" s="126">
        <f t="shared" ref="I93:I96" si="154">COUNTIF(R93:BO93,"1")</f>
        <v>0</v>
      </c>
      <c r="J93" s="126">
        <f t="shared" ref="J93:J96" si="155">COUNTIF(R93:BO93,"2")</f>
        <v>0</v>
      </c>
      <c r="K93" s="126">
        <f t="shared" ref="K93:K96" si="156">COUNTIF(R93:BO93,"3")</f>
        <v>0</v>
      </c>
      <c r="L93" s="126">
        <f t="shared" ref="L93:L96" si="157">COUNTIF(R93:BE93,"4")</f>
        <v>0</v>
      </c>
      <c r="M93" s="126">
        <f t="shared" ref="M93:M96" si="158">COUNTIF(R93:BE93,"5")</f>
        <v>0</v>
      </c>
      <c r="N93" s="70">
        <f t="shared" si="121"/>
        <v>0</v>
      </c>
      <c r="O93" s="136">
        <f t="shared" ref="O93:O96" si="159">SUM(R93:BO93)</f>
        <v>0</v>
      </c>
      <c r="P93" s="137" t="e">
        <f t="shared" ref="P93:P96" si="160">AVERAGE(R93:BO93)</f>
        <v>#DIV/0!</v>
      </c>
      <c r="Q93" s="138" t="e">
        <f>IF(P93&gt;=4.2,"Sangat Baik",IF(P93&gt;=3.4,"Baik",IF(P93&gt;=2.6,"Cukup",IF(P93&gt;=1.8,"Kurang Baik","Tidak Baik"))))</f>
        <v>#DIV/0!</v>
      </c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</row>
    <row r="94" spans="1:67" ht="18" x14ac:dyDescent="0.25">
      <c r="A94" s="76"/>
      <c r="B94" s="75"/>
      <c r="C94" s="78"/>
      <c r="D94" s="78"/>
      <c r="E94" s="78"/>
      <c r="F94" s="78"/>
      <c r="G94" s="78"/>
      <c r="H94" s="78"/>
      <c r="I94" s="71" t="e">
        <f t="shared" ref="I94:I96" si="161">I93/$N$22</f>
        <v>#DIV/0!</v>
      </c>
      <c r="J94" s="71" t="e">
        <f t="shared" ref="J94:J96" si="162">J93/$N$22</f>
        <v>#DIV/0!</v>
      </c>
      <c r="K94" s="71" t="e">
        <f t="shared" ref="K94:K96" si="163">K93/$N$22</f>
        <v>#DIV/0!</v>
      </c>
      <c r="L94" s="71" t="e">
        <f t="shared" ref="L94:L96" si="164">L93/$N$22</f>
        <v>#DIV/0!</v>
      </c>
      <c r="M94" s="71" t="e">
        <f t="shared" ref="M94:M96" si="165">M93/$N$22</f>
        <v>#DIV/0!</v>
      </c>
      <c r="N94" s="71" t="e">
        <f t="shared" si="129"/>
        <v>#DIV/0!</v>
      </c>
      <c r="O94" s="136"/>
      <c r="P94" s="136"/>
      <c r="Q94" s="138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8"/>
      <c r="BG94" s="47"/>
      <c r="BH94" s="47"/>
      <c r="BI94" s="47"/>
      <c r="BJ94" s="47"/>
      <c r="BK94" s="47"/>
      <c r="BL94" s="47"/>
    </row>
    <row r="95" spans="1:67" ht="18" x14ac:dyDescent="0.25">
      <c r="A95" s="76"/>
      <c r="B95" s="73" t="s">
        <v>121</v>
      </c>
      <c r="C95" s="76" t="s">
        <v>122</v>
      </c>
      <c r="D95" s="76"/>
      <c r="E95" s="76"/>
      <c r="F95" s="76"/>
      <c r="G95" s="76"/>
      <c r="H95" s="76"/>
      <c r="I95" s="126">
        <f t="shared" ref="I95:I96" si="166">COUNTIF(R95:BO95,"1")</f>
        <v>0</v>
      </c>
      <c r="J95" s="126">
        <f t="shared" ref="J95:J96" si="167">COUNTIF(R95:BO95,"2")</f>
        <v>0</v>
      </c>
      <c r="K95" s="126">
        <f t="shared" ref="K95:K96" si="168">COUNTIF(R95:BO95,"3")</f>
        <v>0</v>
      </c>
      <c r="L95" s="126">
        <f t="shared" ref="L95:L96" si="169">COUNTIF(R95:BE95,"4")</f>
        <v>0</v>
      </c>
      <c r="M95" s="126">
        <f t="shared" ref="M95:M96" si="170">COUNTIF(R95:BE95,"5")</f>
        <v>0</v>
      </c>
      <c r="N95" s="70">
        <f t="shared" si="121"/>
        <v>0</v>
      </c>
      <c r="O95" s="136">
        <f t="shared" ref="O95:O96" si="171">SUM(R95:BO95)</f>
        <v>0</v>
      </c>
      <c r="P95" s="137" t="e">
        <f t="shared" ref="P95:P96" si="172">AVERAGE(R95:BO95)</f>
        <v>#DIV/0!</v>
      </c>
      <c r="Q95" s="138" t="e">
        <f>IF(P95&gt;=4.2,"Sangat Baik",IF(P95&gt;=3.4,"Baik",IF(P95&gt;=2.6,"Cukup",IF(P95&gt;=1.8,"Kurang Baik","Tidak Baik"))))</f>
        <v>#DIV/0!</v>
      </c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</row>
    <row r="96" spans="1:67" ht="18" x14ac:dyDescent="0.25">
      <c r="A96" s="76"/>
      <c r="B96" s="75"/>
      <c r="C96" s="78"/>
      <c r="D96" s="78"/>
      <c r="E96" s="78"/>
      <c r="F96" s="78"/>
      <c r="G96" s="78"/>
      <c r="H96" s="78"/>
      <c r="I96" s="71" t="e">
        <f t="shared" ref="I96" si="173">I95/$N$22</f>
        <v>#DIV/0!</v>
      </c>
      <c r="J96" s="71" t="e">
        <f t="shared" ref="J96" si="174">J95/$N$22</f>
        <v>#DIV/0!</v>
      </c>
      <c r="K96" s="71" t="e">
        <f t="shared" ref="K96" si="175">K95/$N$22</f>
        <v>#DIV/0!</v>
      </c>
      <c r="L96" s="71" t="e">
        <f t="shared" ref="L96" si="176">L95/$N$22</f>
        <v>#DIV/0!</v>
      </c>
      <c r="M96" s="71" t="e">
        <f t="shared" ref="M96" si="177">M95/$N$22</f>
        <v>#DIV/0!</v>
      </c>
      <c r="N96" s="71" t="e">
        <f t="shared" si="129"/>
        <v>#DIV/0!</v>
      </c>
      <c r="O96" s="136"/>
      <c r="P96" s="136"/>
      <c r="Q96" s="138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8"/>
      <c r="BG96" s="47"/>
      <c r="BH96" s="47"/>
      <c r="BI96" s="47"/>
      <c r="BJ96" s="47"/>
      <c r="BK96" s="47"/>
      <c r="BL96" s="47"/>
    </row>
    <row r="97" spans="1:67" ht="7.5" customHeight="1" x14ac:dyDescent="0.25">
      <c r="A97" s="76"/>
      <c r="B97" s="76"/>
      <c r="C97" s="76"/>
      <c r="D97" s="76"/>
      <c r="E97" s="76"/>
      <c r="F97" s="76"/>
      <c r="G97" s="76"/>
      <c r="H97" s="76"/>
      <c r="I97" s="85"/>
      <c r="J97" s="85"/>
      <c r="K97" s="85"/>
      <c r="L97" s="85"/>
      <c r="M97" s="85"/>
      <c r="N97" s="85"/>
      <c r="O97" s="86"/>
      <c r="P97" s="87"/>
      <c r="Q97" s="88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8"/>
      <c r="BG97" s="47"/>
      <c r="BH97" s="47"/>
      <c r="BI97" s="47"/>
      <c r="BJ97" s="47"/>
      <c r="BK97" s="47"/>
      <c r="BL97" s="47"/>
    </row>
    <row r="98" spans="1:67" ht="18" x14ac:dyDescent="0.25">
      <c r="A98" s="76"/>
      <c r="B98" s="89"/>
      <c r="C98" s="90"/>
      <c r="D98" s="133" t="s">
        <v>76</v>
      </c>
      <c r="E98" s="133"/>
      <c r="F98" s="91" t="s">
        <v>77</v>
      </c>
      <c r="G98" s="92" t="s">
        <v>78</v>
      </c>
      <c r="H98" s="93" t="s">
        <v>79</v>
      </c>
      <c r="I98" s="128" t="s">
        <v>181</v>
      </c>
      <c r="J98" s="128" t="s">
        <v>80</v>
      </c>
      <c r="K98" s="93" t="s">
        <v>81</v>
      </c>
      <c r="L98" s="94"/>
      <c r="M98" s="86"/>
      <c r="N98" s="86"/>
      <c r="O98" s="95"/>
      <c r="P98" s="95"/>
      <c r="Q98" s="96"/>
      <c r="R98" s="43">
        <f t="shared" ref="R98:BO98" si="178">SUM(R87:R96)</f>
        <v>0</v>
      </c>
      <c r="S98" s="43">
        <f t="shared" si="178"/>
        <v>0</v>
      </c>
      <c r="T98" s="43">
        <f t="shared" si="178"/>
        <v>0</v>
      </c>
      <c r="U98" s="43">
        <f t="shared" si="178"/>
        <v>0</v>
      </c>
      <c r="V98" s="43">
        <f t="shared" si="178"/>
        <v>0</v>
      </c>
      <c r="W98" s="43">
        <f t="shared" si="178"/>
        <v>0</v>
      </c>
      <c r="X98" s="43">
        <f t="shared" si="178"/>
        <v>0</v>
      </c>
      <c r="Y98" s="43">
        <f t="shared" si="178"/>
        <v>0</v>
      </c>
      <c r="Z98" s="43">
        <f t="shared" si="178"/>
        <v>0</v>
      </c>
      <c r="AA98" s="43">
        <f t="shared" si="178"/>
        <v>0</v>
      </c>
      <c r="AB98" s="43">
        <f t="shared" si="178"/>
        <v>0</v>
      </c>
      <c r="AC98" s="43">
        <f t="shared" si="178"/>
        <v>0</v>
      </c>
      <c r="AD98" s="43">
        <f t="shared" si="178"/>
        <v>0</v>
      </c>
      <c r="AE98" s="43">
        <f t="shared" si="178"/>
        <v>0</v>
      </c>
      <c r="AF98" s="43">
        <f t="shared" si="178"/>
        <v>0</v>
      </c>
      <c r="AG98" s="43">
        <f t="shared" si="178"/>
        <v>0</v>
      </c>
      <c r="AH98" s="43">
        <f t="shared" si="178"/>
        <v>0</v>
      </c>
      <c r="AI98" s="43">
        <f t="shared" si="178"/>
        <v>0</v>
      </c>
      <c r="AJ98" s="43">
        <f t="shared" si="178"/>
        <v>0</v>
      </c>
      <c r="AK98" s="43">
        <f t="shared" si="178"/>
        <v>0</v>
      </c>
      <c r="AL98" s="43">
        <f t="shared" si="178"/>
        <v>0</v>
      </c>
      <c r="AM98" s="43">
        <f t="shared" si="178"/>
        <v>0</v>
      </c>
      <c r="AN98" s="43">
        <f t="shared" si="178"/>
        <v>0</v>
      </c>
      <c r="AO98" s="43">
        <f t="shared" si="178"/>
        <v>0</v>
      </c>
      <c r="AP98" s="43">
        <f t="shared" si="178"/>
        <v>0</v>
      </c>
      <c r="AQ98" s="43">
        <f t="shared" si="178"/>
        <v>0</v>
      </c>
      <c r="AR98" s="43">
        <f t="shared" si="178"/>
        <v>0</v>
      </c>
      <c r="AS98" s="43">
        <f t="shared" si="178"/>
        <v>0</v>
      </c>
      <c r="AT98" s="43">
        <f t="shared" si="178"/>
        <v>0</v>
      </c>
      <c r="AU98" s="43">
        <f t="shared" si="178"/>
        <v>0</v>
      </c>
      <c r="AV98" s="43">
        <f t="shared" si="178"/>
        <v>0</v>
      </c>
      <c r="AW98" s="43">
        <f t="shared" si="178"/>
        <v>0</v>
      </c>
      <c r="AX98" s="43">
        <f t="shared" si="178"/>
        <v>0</v>
      </c>
      <c r="AY98" s="43">
        <f t="shared" si="178"/>
        <v>0</v>
      </c>
      <c r="AZ98" s="43">
        <f t="shared" si="178"/>
        <v>0</v>
      </c>
      <c r="BA98" s="43">
        <f t="shared" si="178"/>
        <v>0</v>
      </c>
      <c r="BB98" s="43">
        <f t="shared" si="178"/>
        <v>0</v>
      </c>
      <c r="BC98" s="43">
        <f t="shared" si="178"/>
        <v>0</v>
      </c>
      <c r="BD98" s="43">
        <f t="shared" si="178"/>
        <v>0</v>
      </c>
      <c r="BE98" s="43">
        <f t="shared" si="178"/>
        <v>0</v>
      </c>
      <c r="BF98" s="43">
        <f t="shared" si="178"/>
        <v>0</v>
      </c>
      <c r="BG98" s="43">
        <f t="shared" si="178"/>
        <v>0</v>
      </c>
      <c r="BH98" s="43">
        <f t="shared" si="178"/>
        <v>0</v>
      </c>
      <c r="BI98" s="43">
        <f t="shared" si="178"/>
        <v>0</v>
      </c>
      <c r="BJ98" s="43">
        <f t="shared" si="178"/>
        <v>0</v>
      </c>
      <c r="BK98" s="43">
        <f t="shared" si="178"/>
        <v>0</v>
      </c>
      <c r="BL98" s="43">
        <f t="shared" si="178"/>
        <v>0</v>
      </c>
      <c r="BM98" s="43">
        <f t="shared" si="178"/>
        <v>0</v>
      </c>
      <c r="BN98" s="43">
        <f t="shared" si="178"/>
        <v>0</v>
      </c>
      <c r="BO98" s="43">
        <f t="shared" si="178"/>
        <v>0</v>
      </c>
    </row>
    <row r="99" spans="1:67" ht="18" x14ac:dyDescent="0.25">
      <c r="A99" s="76"/>
      <c r="B99" s="89"/>
      <c r="C99" s="90"/>
      <c r="D99" s="133" t="s">
        <v>82</v>
      </c>
      <c r="E99" s="133"/>
      <c r="F99" s="97">
        <f>COUNTIF(R99:BO99,F98)</f>
        <v>0</v>
      </c>
      <c r="G99" s="98">
        <f>COUNTIF(R99:BO99,G98)</f>
        <v>0</v>
      </c>
      <c r="H99" s="98">
        <f>COUNTIF(R99:BO99,H98)</f>
        <v>0</v>
      </c>
      <c r="I99" s="98">
        <f>COUNTIF(R99:BO99,I98)</f>
        <v>0</v>
      </c>
      <c r="J99" s="98">
        <f>COUNTIF(R99:BO99,J98)</f>
        <v>0</v>
      </c>
      <c r="K99" s="99">
        <f>SUM(F99:J99)</f>
        <v>0</v>
      </c>
      <c r="L99" s="94"/>
      <c r="M99" s="86" t="s">
        <v>83</v>
      </c>
      <c r="N99" s="86"/>
      <c r="O99" s="98"/>
      <c r="P99" s="100" t="e">
        <f>SUM(R98:BO98)/(COUNT(R98:BO98)-COUNTIF(R98:BO98,"0"))</f>
        <v>#DIV/0!</v>
      </c>
      <c r="Q99" s="94"/>
      <c r="R99" s="43" t="str">
        <f t="shared" ref="R99:BO99" si="179">IF(R98&gt;=21,"SB",IF(R98&gt;=17,"B'",IF(R98&gt;=13,"C",IF(R98&gt;=9,"KB",IF(R98&gt;=5,"TB","-")))))</f>
        <v>-</v>
      </c>
      <c r="S99" s="43" t="str">
        <f t="shared" si="179"/>
        <v>-</v>
      </c>
      <c r="T99" s="43" t="str">
        <f t="shared" si="179"/>
        <v>-</v>
      </c>
      <c r="U99" s="43" t="str">
        <f t="shared" si="179"/>
        <v>-</v>
      </c>
      <c r="V99" s="43" t="str">
        <f t="shared" si="179"/>
        <v>-</v>
      </c>
      <c r="W99" s="43" t="str">
        <f t="shared" si="179"/>
        <v>-</v>
      </c>
      <c r="X99" s="43" t="str">
        <f t="shared" si="179"/>
        <v>-</v>
      </c>
      <c r="Y99" s="43" t="str">
        <f t="shared" si="179"/>
        <v>-</v>
      </c>
      <c r="Z99" s="43" t="str">
        <f t="shared" si="179"/>
        <v>-</v>
      </c>
      <c r="AA99" s="43" t="str">
        <f t="shared" si="179"/>
        <v>-</v>
      </c>
      <c r="AB99" s="43" t="str">
        <f t="shared" si="179"/>
        <v>-</v>
      </c>
      <c r="AC99" s="43" t="str">
        <f t="shared" si="179"/>
        <v>-</v>
      </c>
      <c r="AD99" s="43" t="str">
        <f t="shared" si="179"/>
        <v>-</v>
      </c>
      <c r="AE99" s="43" t="str">
        <f t="shared" si="179"/>
        <v>-</v>
      </c>
      <c r="AF99" s="43" t="str">
        <f t="shared" si="179"/>
        <v>-</v>
      </c>
      <c r="AG99" s="43" t="str">
        <f t="shared" si="179"/>
        <v>-</v>
      </c>
      <c r="AH99" s="43" t="str">
        <f t="shared" si="179"/>
        <v>-</v>
      </c>
      <c r="AI99" s="43" t="str">
        <f t="shared" si="179"/>
        <v>-</v>
      </c>
      <c r="AJ99" s="43" t="str">
        <f t="shared" si="179"/>
        <v>-</v>
      </c>
      <c r="AK99" s="43" t="str">
        <f t="shared" si="179"/>
        <v>-</v>
      </c>
      <c r="AL99" s="43" t="str">
        <f t="shared" si="179"/>
        <v>-</v>
      </c>
      <c r="AM99" s="43" t="str">
        <f t="shared" si="179"/>
        <v>-</v>
      </c>
      <c r="AN99" s="43" t="str">
        <f t="shared" si="179"/>
        <v>-</v>
      </c>
      <c r="AO99" s="43" t="str">
        <f t="shared" si="179"/>
        <v>-</v>
      </c>
      <c r="AP99" s="43" t="str">
        <f t="shared" si="179"/>
        <v>-</v>
      </c>
      <c r="AQ99" s="43" t="str">
        <f t="shared" si="179"/>
        <v>-</v>
      </c>
      <c r="AR99" s="43" t="str">
        <f t="shared" si="179"/>
        <v>-</v>
      </c>
      <c r="AS99" s="43" t="str">
        <f t="shared" si="179"/>
        <v>-</v>
      </c>
      <c r="AT99" s="43" t="str">
        <f t="shared" si="179"/>
        <v>-</v>
      </c>
      <c r="AU99" s="43" t="str">
        <f t="shared" si="179"/>
        <v>-</v>
      </c>
      <c r="AV99" s="43" t="str">
        <f t="shared" si="179"/>
        <v>-</v>
      </c>
      <c r="AW99" s="43" t="str">
        <f t="shared" si="179"/>
        <v>-</v>
      </c>
      <c r="AX99" s="43" t="str">
        <f t="shared" si="179"/>
        <v>-</v>
      </c>
      <c r="AY99" s="43" t="str">
        <f t="shared" si="179"/>
        <v>-</v>
      </c>
      <c r="AZ99" s="43" t="str">
        <f t="shared" si="179"/>
        <v>-</v>
      </c>
      <c r="BA99" s="43" t="str">
        <f t="shared" si="179"/>
        <v>-</v>
      </c>
      <c r="BB99" s="43" t="str">
        <f t="shared" si="179"/>
        <v>-</v>
      </c>
      <c r="BC99" s="43" t="str">
        <f t="shared" si="179"/>
        <v>-</v>
      </c>
      <c r="BD99" s="43" t="str">
        <f t="shared" si="179"/>
        <v>-</v>
      </c>
      <c r="BE99" s="43" t="str">
        <f t="shared" si="179"/>
        <v>-</v>
      </c>
      <c r="BF99" s="43" t="str">
        <f t="shared" si="179"/>
        <v>-</v>
      </c>
      <c r="BG99" s="43" t="str">
        <f t="shared" si="179"/>
        <v>-</v>
      </c>
      <c r="BH99" s="43" t="str">
        <f t="shared" si="179"/>
        <v>-</v>
      </c>
      <c r="BI99" s="43" t="str">
        <f t="shared" si="179"/>
        <v>-</v>
      </c>
      <c r="BJ99" s="43" t="str">
        <f t="shared" si="179"/>
        <v>-</v>
      </c>
      <c r="BK99" s="43" t="str">
        <f t="shared" si="179"/>
        <v>-</v>
      </c>
      <c r="BL99" s="43" t="str">
        <f t="shared" si="179"/>
        <v>-</v>
      </c>
      <c r="BM99" s="43" t="str">
        <f t="shared" si="179"/>
        <v>-</v>
      </c>
      <c r="BN99" s="43" t="str">
        <f t="shared" si="179"/>
        <v>-</v>
      </c>
      <c r="BO99" s="43" t="str">
        <f t="shared" si="179"/>
        <v>-</v>
      </c>
    </row>
    <row r="100" spans="1:67" ht="18" x14ac:dyDescent="0.25">
      <c r="A100" s="76"/>
      <c r="B100" s="89"/>
      <c r="C100" s="90"/>
      <c r="D100" s="133" t="s">
        <v>84</v>
      </c>
      <c r="E100" s="133"/>
      <c r="F100" s="101" t="e">
        <f>F99/$K$38</f>
        <v>#DIV/0!</v>
      </c>
      <c r="G100" s="71" t="e">
        <f>G99/$K$38</f>
        <v>#DIV/0!</v>
      </c>
      <c r="H100" s="71" t="e">
        <f>H99/$K$38</f>
        <v>#DIV/0!</v>
      </c>
      <c r="I100" s="71" t="e">
        <f>I99/$K$38</f>
        <v>#DIV/0!</v>
      </c>
      <c r="J100" s="71" t="e">
        <f>J99/$K$38</f>
        <v>#DIV/0!</v>
      </c>
      <c r="K100" s="127"/>
      <c r="L100" s="94"/>
      <c r="M100" s="86" t="s">
        <v>85</v>
      </c>
      <c r="N100" s="86"/>
      <c r="O100" s="71"/>
      <c r="P100" s="86" t="e">
        <f>IF(P99&gt;=21,"SANGAT BAIK",IF(P99&gt;=17,"BAIK",IF(P99&gt;=13,"CUKUP",IF(P99&gt;=9,"KURANG BAIK",IF(P99&gt;=5,"TIDAK BAIK","-")))))</f>
        <v>#DIV/0!</v>
      </c>
      <c r="Q100" s="94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8"/>
      <c r="BG100" s="47"/>
      <c r="BH100" s="47"/>
      <c r="BI100" s="47"/>
      <c r="BJ100" s="47"/>
      <c r="BK100" s="47"/>
      <c r="BL100" s="47"/>
    </row>
    <row r="101" spans="1:67" ht="10.5" customHeight="1" x14ac:dyDescent="0.3">
      <c r="A101" s="5"/>
      <c r="B101" s="5"/>
      <c r="C101" s="5"/>
      <c r="D101" s="5"/>
      <c r="E101" s="5"/>
      <c r="F101" s="5"/>
      <c r="G101" s="5"/>
      <c r="H101" s="5"/>
      <c r="I101" s="32"/>
      <c r="J101" s="32"/>
      <c r="K101" s="32"/>
      <c r="L101" s="32"/>
      <c r="M101" s="32"/>
      <c r="N101" s="32"/>
      <c r="O101" s="32"/>
      <c r="P101" s="32"/>
      <c r="Q101" s="32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8"/>
      <c r="BG101" s="47"/>
      <c r="BH101" s="47"/>
      <c r="BI101" s="47"/>
      <c r="BJ101" s="47"/>
      <c r="BK101" s="47"/>
      <c r="BL101" s="47"/>
    </row>
    <row r="102" spans="1:67" ht="20.100000000000001" customHeight="1" x14ac:dyDescent="0.25">
      <c r="A102" s="68" t="s">
        <v>123</v>
      </c>
      <c r="B102" s="79" t="s">
        <v>124</v>
      </c>
      <c r="C102" s="80"/>
      <c r="D102" s="80"/>
      <c r="E102" s="80"/>
      <c r="F102" s="80"/>
      <c r="G102" s="80"/>
      <c r="H102" s="81"/>
      <c r="I102" s="139" t="s">
        <v>60</v>
      </c>
      <c r="J102" s="139"/>
      <c r="K102" s="139"/>
      <c r="L102" s="139"/>
      <c r="M102" s="139"/>
      <c r="N102" s="140" t="s">
        <v>169</v>
      </c>
      <c r="O102" s="140" t="s">
        <v>170</v>
      </c>
      <c r="P102" s="140" t="s">
        <v>61</v>
      </c>
      <c r="Q102" s="140" t="s">
        <v>8</v>
      </c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8"/>
      <c r="BG102" s="47"/>
      <c r="BH102" s="47"/>
      <c r="BI102" s="47"/>
      <c r="BJ102" s="47"/>
      <c r="BK102" s="47"/>
      <c r="BL102" s="47"/>
    </row>
    <row r="103" spans="1:67" ht="18" x14ac:dyDescent="0.25">
      <c r="A103" s="68"/>
      <c r="B103" s="82"/>
      <c r="C103" s="83"/>
      <c r="D103" s="83"/>
      <c r="E103" s="83"/>
      <c r="F103" s="83"/>
      <c r="G103" s="83"/>
      <c r="H103" s="84"/>
      <c r="I103" s="121">
        <v>1</v>
      </c>
      <c r="J103" s="121">
        <v>2</v>
      </c>
      <c r="K103" s="121">
        <v>3</v>
      </c>
      <c r="L103" s="121">
        <v>4</v>
      </c>
      <c r="M103" s="121">
        <v>5</v>
      </c>
      <c r="N103" s="140"/>
      <c r="O103" s="140"/>
      <c r="P103" s="140"/>
      <c r="Q103" s="140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8"/>
      <c r="BG103" s="47"/>
      <c r="BH103" s="47"/>
      <c r="BI103" s="47"/>
      <c r="BJ103" s="47"/>
      <c r="BK103" s="47"/>
      <c r="BL103" s="47"/>
    </row>
    <row r="104" spans="1:67" ht="18" x14ac:dyDescent="0.25">
      <c r="A104" s="76"/>
      <c r="B104" s="73" t="s">
        <v>125</v>
      </c>
      <c r="C104" s="74" t="s">
        <v>126</v>
      </c>
      <c r="D104" s="74"/>
      <c r="E104" s="74"/>
      <c r="F104" s="74"/>
      <c r="G104" s="74"/>
      <c r="H104" s="74"/>
      <c r="I104" s="126">
        <f t="shared" ref="I104:I117" si="180">COUNTIF(R104:BO104,"1")</f>
        <v>0</v>
      </c>
      <c r="J104" s="126">
        <f t="shared" ref="J104:J117" si="181">COUNTIF(R104:BO104,"2")</f>
        <v>0</v>
      </c>
      <c r="K104" s="126">
        <f t="shared" ref="K104:K117" si="182">COUNTIF(R104:BO104,"3")</f>
        <v>0</v>
      </c>
      <c r="L104" s="126">
        <f t="shared" ref="L104:L117" si="183">COUNTIF(R104:BE104,"4")</f>
        <v>0</v>
      </c>
      <c r="M104" s="126">
        <f t="shared" ref="M104:M117" si="184">COUNTIF(R104:BE104,"5")</f>
        <v>0</v>
      </c>
      <c r="N104" s="70">
        <f t="shared" ref="N104:N117" si="185">COUNT(R104:BO104)</f>
        <v>0</v>
      </c>
      <c r="O104" s="136">
        <f t="shared" ref="O104:O117" si="186">SUM(R104:BO104)</f>
        <v>0</v>
      </c>
      <c r="P104" s="137" t="e">
        <f t="shared" ref="P104:P117" si="187">AVERAGE(R104:BO104)</f>
        <v>#DIV/0!</v>
      </c>
      <c r="Q104" s="138" t="e">
        <f>IF(P104&gt;=4.2,"Sangat Baik",IF(P104&gt;=3.4,"Baik",IF(P104&gt;=2.6,"Cukup",IF(P104&gt;=1.8,"Kurang Baik","Tidak Baik"))))</f>
        <v>#DIV/0!</v>
      </c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</row>
    <row r="105" spans="1:67" ht="18" x14ac:dyDescent="0.25">
      <c r="A105" s="76"/>
      <c r="B105" s="77"/>
      <c r="C105" s="76"/>
      <c r="D105" s="76"/>
      <c r="E105" s="76"/>
      <c r="F105" s="76"/>
      <c r="G105" s="76"/>
      <c r="H105" s="76"/>
      <c r="I105" s="71" t="e">
        <f t="shared" ref="I105:I117" si="188">I104/$N$22</f>
        <v>#DIV/0!</v>
      </c>
      <c r="J105" s="71" t="e">
        <f t="shared" ref="J105:J117" si="189">J104/$N$22</f>
        <v>#DIV/0!</v>
      </c>
      <c r="K105" s="71" t="e">
        <f t="shared" ref="K105:K117" si="190">K104/$N$22</f>
        <v>#DIV/0!</v>
      </c>
      <c r="L105" s="71" t="e">
        <f t="shared" ref="L105:L117" si="191">L104/$N$22</f>
        <v>#DIV/0!</v>
      </c>
      <c r="M105" s="71" t="e">
        <f t="shared" ref="M105:M117" si="192">M104/$N$22</f>
        <v>#DIV/0!</v>
      </c>
      <c r="N105" s="71" t="e">
        <f t="shared" ref="N105:N117" si="193">SUM(I105:M105)</f>
        <v>#DIV/0!</v>
      </c>
      <c r="O105" s="136"/>
      <c r="P105" s="136"/>
      <c r="Q105" s="138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8"/>
      <c r="BG105" s="47"/>
      <c r="BH105" s="47"/>
      <c r="BI105" s="47"/>
      <c r="BJ105" s="47"/>
      <c r="BK105" s="47"/>
      <c r="BL105" s="47"/>
    </row>
    <row r="106" spans="1:67" ht="18" x14ac:dyDescent="0.25">
      <c r="A106" s="76"/>
      <c r="B106" s="75" t="s">
        <v>127</v>
      </c>
      <c r="C106" s="74" t="s">
        <v>128</v>
      </c>
      <c r="D106" s="74"/>
      <c r="E106" s="74"/>
      <c r="F106" s="74"/>
      <c r="G106" s="74"/>
      <c r="H106" s="74"/>
      <c r="I106" s="126">
        <f t="shared" ref="I106:I117" si="194">COUNTIF(R106:BO106,"1")</f>
        <v>0</v>
      </c>
      <c r="J106" s="126">
        <f t="shared" ref="J106:J117" si="195">COUNTIF(R106:BO106,"2")</f>
        <v>0</v>
      </c>
      <c r="K106" s="126">
        <f t="shared" ref="K106:K117" si="196">COUNTIF(R106:BO106,"3")</f>
        <v>0</v>
      </c>
      <c r="L106" s="126">
        <f t="shared" ref="L106:L117" si="197">COUNTIF(R106:BE106,"4")</f>
        <v>0</v>
      </c>
      <c r="M106" s="126">
        <f t="shared" ref="M106:M117" si="198">COUNTIF(R106:BE106,"5")</f>
        <v>0</v>
      </c>
      <c r="N106" s="70">
        <f t="shared" si="185"/>
        <v>0</v>
      </c>
      <c r="O106" s="136">
        <f t="shared" ref="O106:O117" si="199">SUM(R106:BO106)</f>
        <v>0</v>
      </c>
      <c r="P106" s="137" t="e">
        <f t="shared" ref="P106:P117" si="200">AVERAGE(R106:BO106)</f>
        <v>#DIV/0!</v>
      </c>
      <c r="Q106" s="138" t="e">
        <f>IF(P106&gt;=4.2,"Sangat Baik",IF(P106&gt;=3.4,"Baik",IF(P106&gt;=2.6,"Cukup",IF(P106&gt;=1.8,"Kurang Baik","Tidak Baik"))))</f>
        <v>#DIV/0!</v>
      </c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</row>
    <row r="107" spans="1:67" ht="18" x14ac:dyDescent="0.25">
      <c r="A107" s="76"/>
      <c r="B107" s="77"/>
      <c r="C107" s="76"/>
      <c r="D107" s="76"/>
      <c r="E107" s="76"/>
      <c r="F107" s="76"/>
      <c r="G107" s="76"/>
      <c r="H107" s="76"/>
      <c r="I107" s="71" t="e">
        <f t="shared" ref="I107:I117" si="201">I106/$N$22</f>
        <v>#DIV/0!</v>
      </c>
      <c r="J107" s="71" t="e">
        <f t="shared" ref="J107:J117" si="202">J106/$N$22</f>
        <v>#DIV/0!</v>
      </c>
      <c r="K107" s="71" t="e">
        <f t="shared" ref="K107:K117" si="203">K106/$N$22</f>
        <v>#DIV/0!</v>
      </c>
      <c r="L107" s="71" t="e">
        <f t="shared" ref="L107:L117" si="204">L106/$N$22</f>
        <v>#DIV/0!</v>
      </c>
      <c r="M107" s="71" t="e">
        <f t="shared" ref="M107:M117" si="205">M106/$N$22</f>
        <v>#DIV/0!</v>
      </c>
      <c r="N107" s="71" t="e">
        <f t="shared" si="193"/>
        <v>#DIV/0!</v>
      </c>
      <c r="O107" s="136"/>
      <c r="P107" s="136"/>
      <c r="Q107" s="138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8"/>
      <c r="BG107" s="47"/>
      <c r="BH107" s="47"/>
      <c r="BI107" s="47"/>
      <c r="BJ107" s="47"/>
      <c r="BK107" s="47"/>
      <c r="BL107" s="47"/>
    </row>
    <row r="108" spans="1:67" ht="18" x14ac:dyDescent="0.25">
      <c r="A108" s="76"/>
      <c r="B108" s="75" t="s">
        <v>129</v>
      </c>
      <c r="C108" s="74" t="s">
        <v>130</v>
      </c>
      <c r="D108" s="74"/>
      <c r="E108" s="74"/>
      <c r="F108" s="74"/>
      <c r="G108" s="74"/>
      <c r="H108" s="74"/>
      <c r="I108" s="126">
        <f t="shared" ref="I108:I117" si="206">COUNTIF(R108:BO108,"1")</f>
        <v>0</v>
      </c>
      <c r="J108" s="126">
        <f t="shared" ref="J108:J117" si="207">COUNTIF(R108:BO108,"2")</f>
        <v>0</v>
      </c>
      <c r="K108" s="126">
        <f t="shared" ref="K108:K117" si="208">COUNTIF(R108:BO108,"3")</f>
        <v>0</v>
      </c>
      <c r="L108" s="126">
        <f t="shared" ref="L108:L117" si="209">COUNTIF(R108:BE108,"4")</f>
        <v>0</v>
      </c>
      <c r="M108" s="126">
        <f t="shared" ref="M108:M117" si="210">COUNTIF(R108:BE108,"5")</f>
        <v>0</v>
      </c>
      <c r="N108" s="70">
        <f t="shared" si="185"/>
        <v>0</v>
      </c>
      <c r="O108" s="136">
        <f t="shared" ref="O108:O117" si="211">SUM(R108:BO108)</f>
        <v>0</v>
      </c>
      <c r="P108" s="137" t="e">
        <f t="shared" ref="P108:P117" si="212">AVERAGE(R108:BO108)</f>
        <v>#DIV/0!</v>
      </c>
      <c r="Q108" s="138" t="e">
        <f>IF(P108&gt;=4.2,"Sangat Baik",IF(P108&gt;=3.4,"Baik",IF(P108&gt;=2.6,"Cukup",IF(P108&gt;=1.8,"Kurang Baik","Tidak Baik"))))</f>
        <v>#DIV/0!</v>
      </c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</row>
    <row r="109" spans="1:67" ht="18" x14ac:dyDescent="0.25">
      <c r="A109" s="76"/>
      <c r="B109" s="77"/>
      <c r="C109" s="78"/>
      <c r="D109" s="78"/>
      <c r="E109" s="78"/>
      <c r="F109" s="78"/>
      <c r="G109" s="78"/>
      <c r="H109" s="78"/>
      <c r="I109" s="71" t="e">
        <f t="shared" ref="I109:I117" si="213">I108/$N$22</f>
        <v>#DIV/0!</v>
      </c>
      <c r="J109" s="71" t="e">
        <f t="shared" ref="J109:J117" si="214">J108/$N$22</f>
        <v>#DIV/0!</v>
      </c>
      <c r="K109" s="71" t="e">
        <f t="shared" ref="K109:K117" si="215">K108/$N$22</f>
        <v>#DIV/0!</v>
      </c>
      <c r="L109" s="71" t="e">
        <f t="shared" ref="L109:L117" si="216">L108/$N$22</f>
        <v>#DIV/0!</v>
      </c>
      <c r="M109" s="71" t="e">
        <f t="shared" ref="M109:M117" si="217">M108/$N$22</f>
        <v>#DIV/0!</v>
      </c>
      <c r="N109" s="71" t="e">
        <f t="shared" si="193"/>
        <v>#DIV/0!</v>
      </c>
      <c r="O109" s="136"/>
      <c r="P109" s="136"/>
      <c r="Q109" s="138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8"/>
      <c r="BG109" s="47"/>
      <c r="BH109" s="47"/>
      <c r="BI109" s="47"/>
      <c r="BJ109" s="47"/>
      <c r="BK109" s="47"/>
      <c r="BL109" s="47"/>
    </row>
    <row r="110" spans="1:67" ht="18" x14ac:dyDescent="0.25">
      <c r="A110" s="76"/>
      <c r="B110" s="75" t="s">
        <v>131</v>
      </c>
      <c r="C110" s="76" t="s">
        <v>132</v>
      </c>
      <c r="D110" s="76"/>
      <c r="E110" s="76"/>
      <c r="F110" s="76"/>
      <c r="G110" s="76"/>
      <c r="H110" s="76"/>
      <c r="I110" s="126">
        <f t="shared" ref="I110:I117" si="218">COUNTIF(R110:BO110,"1")</f>
        <v>0</v>
      </c>
      <c r="J110" s="126">
        <f t="shared" ref="J110:J117" si="219">COUNTIF(R110:BO110,"2")</f>
        <v>0</v>
      </c>
      <c r="K110" s="126">
        <f t="shared" ref="K110:K117" si="220">COUNTIF(R110:BO110,"3")</f>
        <v>0</v>
      </c>
      <c r="L110" s="126">
        <f t="shared" ref="L110:L117" si="221">COUNTIF(R110:BE110,"4")</f>
        <v>0</v>
      </c>
      <c r="M110" s="126">
        <f t="shared" ref="M110:M117" si="222">COUNTIF(R110:BE110,"5")</f>
        <v>0</v>
      </c>
      <c r="N110" s="70">
        <f t="shared" si="185"/>
        <v>0</v>
      </c>
      <c r="O110" s="136">
        <f t="shared" ref="O110:O117" si="223">SUM(R110:BO110)</f>
        <v>0</v>
      </c>
      <c r="P110" s="137" t="e">
        <f t="shared" ref="P110:P117" si="224">AVERAGE(R110:BO110)</f>
        <v>#DIV/0!</v>
      </c>
      <c r="Q110" s="138" t="e">
        <f>IF(P110&gt;=4.2,"Sangat Baik",IF(P110&gt;=3.4,"Baik",IF(P110&gt;=2.6,"Cukup",IF(P110&gt;=1.8,"Kurang Baik","Tidak Baik"))))</f>
        <v>#DIV/0!</v>
      </c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</row>
    <row r="111" spans="1:67" ht="18" x14ac:dyDescent="0.25">
      <c r="A111" s="76"/>
      <c r="B111" s="77"/>
      <c r="C111" s="78"/>
      <c r="D111" s="78"/>
      <c r="E111" s="78"/>
      <c r="F111" s="78"/>
      <c r="G111" s="78"/>
      <c r="H111" s="78"/>
      <c r="I111" s="71" t="e">
        <f t="shared" ref="I111:I117" si="225">I110/$N$22</f>
        <v>#DIV/0!</v>
      </c>
      <c r="J111" s="71" t="e">
        <f t="shared" ref="J111:J117" si="226">J110/$N$22</f>
        <v>#DIV/0!</v>
      </c>
      <c r="K111" s="71" t="e">
        <f t="shared" ref="K111:K117" si="227">K110/$N$22</f>
        <v>#DIV/0!</v>
      </c>
      <c r="L111" s="71" t="e">
        <f t="shared" ref="L111:L117" si="228">L110/$N$22</f>
        <v>#DIV/0!</v>
      </c>
      <c r="M111" s="71" t="e">
        <f t="shared" ref="M111:M117" si="229">M110/$N$22</f>
        <v>#DIV/0!</v>
      </c>
      <c r="N111" s="71" t="e">
        <f t="shared" si="193"/>
        <v>#DIV/0!</v>
      </c>
      <c r="O111" s="136"/>
      <c r="P111" s="136"/>
      <c r="Q111" s="138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8"/>
      <c r="BG111" s="47"/>
      <c r="BH111" s="47"/>
      <c r="BI111" s="47"/>
      <c r="BJ111" s="47"/>
      <c r="BK111" s="47"/>
      <c r="BL111" s="47"/>
    </row>
    <row r="112" spans="1:67" ht="18" x14ac:dyDescent="0.25">
      <c r="A112" s="76"/>
      <c r="B112" s="75" t="s">
        <v>133</v>
      </c>
      <c r="C112" s="76" t="s">
        <v>134</v>
      </c>
      <c r="D112" s="76"/>
      <c r="E112" s="76"/>
      <c r="F112" s="76"/>
      <c r="G112" s="76"/>
      <c r="H112" s="76"/>
      <c r="I112" s="126">
        <f t="shared" ref="I112:I117" si="230">COUNTIF(R112:BO112,"1")</f>
        <v>0</v>
      </c>
      <c r="J112" s="126">
        <f t="shared" ref="J112:J117" si="231">COUNTIF(R112:BO112,"2")</f>
        <v>0</v>
      </c>
      <c r="K112" s="126">
        <f t="shared" ref="K112:K117" si="232">COUNTIF(R112:BO112,"3")</f>
        <v>0</v>
      </c>
      <c r="L112" s="126">
        <f t="shared" ref="L112:L117" si="233">COUNTIF(R112:BE112,"4")</f>
        <v>0</v>
      </c>
      <c r="M112" s="126">
        <f t="shared" ref="M112:M117" si="234">COUNTIF(R112:BE112,"5")</f>
        <v>0</v>
      </c>
      <c r="N112" s="70">
        <f t="shared" si="185"/>
        <v>0</v>
      </c>
      <c r="O112" s="136">
        <f t="shared" ref="O112:O117" si="235">SUM(R112:BO112)</f>
        <v>0</v>
      </c>
      <c r="P112" s="137" t="e">
        <f t="shared" ref="P112:P117" si="236">AVERAGE(R112:BO112)</f>
        <v>#DIV/0!</v>
      </c>
      <c r="Q112" s="138" t="e">
        <f>IF(P112&gt;=4.2,"Sangat Baik",IF(P112&gt;=3.4,"Baik",IF(P112&gt;=2.6,"Cukup",IF(P112&gt;=1.8,"Kurang Baik","Tidak Baik"))))</f>
        <v>#DIV/0!</v>
      </c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</row>
    <row r="113" spans="1:67" ht="18" x14ac:dyDescent="0.25">
      <c r="A113" s="76"/>
      <c r="B113" s="77"/>
      <c r="C113" s="78"/>
      <c r="D113" s="78"/>
      <c r="E113" s="78"/>
      <c r="F113" s="78"/>
      <c r="G113" s="78"/>
      <c r="H113" s="78"/>
      <c r="I113" s="71" t="e">
        <f t="shared" ref="I113:I117" si="237">I112/$N$22</f>
        <v>#DIV/0!</v>
      </c>
      <c r="J113" s="71" t="e">
        <f t="shared" ref="J113:J117" si="238">J112/$N$22</f>
        <v>#DIV/0!</v>
      </c>
      <c r="K113" s="71" t="e">
        <f t="shared" ref="K113:K117" si="239">K112/$N$22</f>
        <v>#DIV/0!</v>
      </c>
      <c r="L113" s="71" t="e">
        <f t="shared" ref="L113:L117" si="240">L112/$N$22</f>
        <v>#DIV/0!</v>
      </c>
      <c r="M113" s="71" t="e">
        <f t="shared" ref="M113:M117" si="241">M112/$N$22</f>
        <v>#DIV/0!</v>
      </c>
      <c r="N113" s="71" t="e">
        <f t="shared" si="193"/>
        <v>#DIV/0!</v>
      </c>
      <c r="O113" s="136"/>
      <c r="P113" s="136"/>
      <c r="Q113" s="138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8"/>
      <c r="BG113" s="47"/>
      <c r="BH113" s="47"/>
      <c r="BI113" s="47"/>
      <c r="BJ113" s="47"/>
      <c r="BK113" s="47"/>
      <c r="BL113" s="47"/>
    </row>
    <row r="114" spans="1:67" ht="18" x14ac:dyDescent="0.25">
      <c r="A114" s="76"/>
      <c r="B114" s="75" t="s">
        <v>135</v>
      </c>
      <c r="C114" s="76" t="s">
        <v>136</v>
      </c>
      <c r="D114" s="76"/>
      <c r="E114" s="76"/>
      <c r="F114" s="76"/>
      <c r="G114" s="76"/>
      <c r="H114" s="76"/>
      <c r="I114" s="126">
        <f t="shared" ref="I114:I117" si="242">COUNTIF(R114:BO114,"1")</f>
        <v>0</v>
      </c>
      <c r="J114" s="126">
        <f t="shared" ref="J114:J117" si="243">COUNTIF(R114:BO114,"2")</f>
        <v>0</v>
      </c>
      <c r="K114" s="126">
        <f t="shared" ref="K114:K117" si="244">COUNTIF(R114:BO114,"3")</f>
        <v>0</v>
      </c>
      <c r="L114" s="126">
        <f t="shared" ref="L114:L117" si="245">COUNTIF(R114:BE114,"4")</f>
        <v>0</v>
      </c>
      <c r="M114" s="126">
        <f t="shared" ref="M114:M117" si="246">COUNTIF(R114:BE114,"5")</f>
        <v>0</v>
      </c>
      <c r="N114" s="70">
        <f t="shared" si="185"/>
        <v>0</v>
      </c>
      <c r="O114" s="136">
        <f t="shared" ref="O114:O117" si="247">SUM(R114:BO114)</f>
        <v>0</v>
      </c>
      <c r="P114" s="137" t="e">
        <f t="shared" ref="P114:P117" si="248">AVERAGE(R114:BO114)</f>
        <v>#DIV/0!</v>
      </c>
      <c r="Q114" s="138" t="e">
        <f>IF(P114&gt;=4.2,"Sangat Baik",IF(P114&gt;=3.4,"Baik",IF(P114&gt;=2.6,"Cukup",IF(P114&gt;=1.8,"Kurang Baik","Tidak Baik"))))</f>
        <v>#DIV/0!</v>
      </c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</row>
    <row r="115" spans="1:67" ht="18" x14ac:dyDescent="0.25">
      <c r="A115" s="76"/>
      <c r="B115" s="77"/>
      <c r="C115" s="78"/>
      <c r="D115" s="78"/>
      <c r="E115" s="78"/>
      <c r="F115" s="78"/>
      <c r="G115" s="78"/>
      <c r="H115" s="78"/>
      <c r="I115" s="71" t="e">
        <f t="shared" ref="I115:I117" si="249">I114/$N$22</f>
        <v>#DIV/0!</v>
      </c>
      <c r="J115" s="71" t="e">
        <f t="shared" ref="J115:J117" si="250">J114/$N$22</f>
        <v>#DIV/0!</v>
      </c>
      <c r="K115" s="71" t="e">
        <f t="shared" ref="K115:K117" si="251">K114/$N$22</f>
        <v>#DIV/0!</v>
      </c>
      <c r="L115" s="71" t="e">
        <f t="shared" ref="L115:L117" si="252">L114/$N$22</f>
        <v>#DIV/0!</v>
      </c>
      <c r="M115" s="71" t="e">
        <f t="shared" ref="M115:M117" si="253">M114/$N$22</f>
        <v>#DIV/0!</v>
      </c>
      <c r="N115" s="71" t="e">
        <f t="shared" si="193"/>
        <v>#DIV/0!</v>
      </c>
      <c r="O115" s="136"/>
      <c r="P115" s="136"/>
      <c r="Q115" s="138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8"/>
      <c r="BG115" s="47"/>
      <c r="BH115" s="47"/>
      <c r="BI115" s="47"/>
      <c r="BJ115" s="47"/>
      <c r="BK115" s="47"/>
      <c r="BL115" s="47"/>
    </row>
    <row r="116" spans="1:67" ht="18" x14ac:dyDescent="0.25">
      <c r="A116" s="76"/>
      <c r="B116" s="75" t="s">
        <v>137</v>
      </c>
      <c r="C116" s="76" t="s">
        <v>138</v>
      </c>
      <c r="D116" s="76"/>
      <c r="E116" s="76"/>
      <c r="F116" s="76"/>
      <c r="G116" s="76"/>
      <c r="H116" s="76"/>
      <c r="I116" s="126">
        <f t="shared" ref="I116:I117" si="254">COUNTIF(R116:BO116,"1")</f>
        <v>0</v>
      </c>
      <c r="J116" s="126">
        <f t="shared" ref="J116:J117" si="255">COUNTIF(R116:BO116,"2")</f>
        <v>0</v>
      </c>
      <c r="K116" s="126">
        <f t="shared" ref="K116:K117" si="256">COUNTIF(R116:BO116,"3")</f>
        <v>0</v>
      </c>
      <c r="L116" s="126">
        <f t="shared" ref="L116:L117" si="257">COUNTIF(R116:BE116,"4")</f>
        <v>0</v>
      </c>
      <c r="M116" s="126">
        <f t="shared" ref="M116:M117" si="258">COUNTIF(R116:BE116,"5")</f>
        <v>0</v>
      </c>
      <c r="N116" s="70">
        <f t="shared" si="185"/>
        <v>0</v>
      </c>
      <c r="O116" s="136">
        <f t="shared" ref="O116:O117" si="259">SUM(R116:BO116)</f>
        <v>0</v>
      </c>
      <c r="P116" s="137" t="e">
        <f t="shared" ref="P116:P117" si="260">AVERAGE(R116:BO116)</f>
        <v>#DIV/0!</v>
      </c>
      <c r="Q116" s="138" t="e">
        <f>IF(P116&gt;=4.2,"Sangat Baik",IF(P116&gt;=3.4,"Baik",IF(P116&gt;=2.6,"Cukup",IF(P116&gt;=1.8,"Kurang Baik","Tidak Baik"))))</f>
        <v>#DIV/0!</v>
      </c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</row>
    <row r="117" spans="1:67" ht="18" x14ac:dyDescent="0.25">
      <c r="A117" s="76"/>
      <c r="B117" s="77"/>
      <c r="C117" s="78"/>
      <c r="D117" s="78"/>
      <c r="E117" s="78"/>
      <c r="F117" s="78"/>
      <c r="G117" s="78"/>
      <c r="H117" s="78"/>
      <c r="I117" s="71" t="e">
        <f t="shared" ref="I117" si="261">I116/$N$22</f>
        <v>#DIV/0!</v>
      </c>
      <c r="J117" s="71" t="e">
        <f t="shared" ref="J117" si="262">J116/$N$22</f>
        <v>#DIV/0!</v>
      </c>
      <c r="K117" s="71" t="e">
        <f t="shared" ref="K117" si="263">K116/$N$22</f>
        <v>#DIV/0!</v>
      </c>
      <c r="L117" s="71" t="e">
        <f t="shared" ref="L117" si="264">L116/$N$22</f>
        <v>#DIV/0!</v>
      </c>
      <c r="M117" s="71" t="e">
        <f t="shared" ref="M117" si="265">M116/$N$22</f>
        <v>#DIV/0!</v>
      </c>
      <c r="N117" s="71" t="e">
        <f t="shared" si="193"/>
        <v>#DIV/0!</v>
      </c>
      <c r="O117" s="136"/>
      <c r="P117" s="136"/>
      <c r="Q117" s="138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8"/>
      <c r="BG117" s="47"/>
      <c r="BH117" s="47"/>
      <c r="BI117" s="47"/>
      <c r="BJ117" s="47"/>
      <c r="BK117" s="47"/>
      <c r="BL117" s="47"/>
    </row>
    <row r="118" spans="1:67" ht="7.5" customHeight="1" x14ac:dyDescent="0.25">
      <c r="A118" s="76"/>
      <c r="B118" s="76"/>
      <c r="C118" s="76"/>
      <c r="D118" s="76"/>
      <c r="E118" s="76"/>
      <c r="F118" s="76"/>
      <c r="G118" s="76"/>
      <c r="H118" s="76"/>
      <c r="I118" s="85"/>
      <c r="J118" s="85"/>
      <c r="K118" s="85"/>
      <c r="L118" s="85"/>
      <c r="M118" s="85"/>
      <c r="N118" s="85"/>
      <c r="O118" s="86"/>
      <c r="P118" s="87"/>
      <c r="Q118" s="88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8"/>
      <c r="BG118" s="47"/>
      <c r="BH118" s="47"/>
      <c r="BI118" s="47"/>
      <c r="BJ118" s="47"/>
      <c r="BK118" s="47"/>
      <c r="BL118" s="47"/>
    </row>
    <row r="119" spans="1:67" ht="18" x14ac:dyDescent="0.25">
      <c r="A119" s="76"/>
      <c r="B119" s="89"/>
      <c r="C119" s="90"/>
      <c r="D119" s="133" t="s">
        <v>76</v>
      </c>
      <c r="E119" s="133"/>
      <c r="F119" s="91" t="s">
        <v>77</v>
      </c>
      <c r="G119" s="92" t="s">
        <v>78</v>
      </c>
      <c r="H119" s="93" t="s">
        <v>79</v>
      </c>
      <c r="I119" s="128" t="s">
        <v>181</v>
      </c>
      <c r="J119" s="128" t="s">
        <v>80</v>
      </c>
      <c r="K119" s="93" t="s">
        <v>81</v>
      </c>
      <c r="L119" s="94"/>
      <c r="M119" s="86"/>
      <c r="N119" s="86"/>
      <c r="O119" s="95"/>
      <c r="P119" s="95"/>
      <c r="Q119" s="96"/>
      <c r="R119" s="43">
        <f t="shared" ref="R119:BO119" si="266">SUM(R104:R117)</f>
        <v>0</v>
      </c>
      <c r="S119" s="43">
        <f t="shared" si="266"/>
        <v>0</v>
      </c>
      <c r="T119" s="43">
        <f t="shared" si="266"/>
        <v>0</v>
      </c>
      <c r="U119" s="43">
        <f t="shared" si="266"/>
        <v>0</v>
      </c>
      <c r="V119" s="43">
        <f t="shared" si="266"/>
        <v>0</v>
      </c>
      <c r="W119" s="43">
        <f t="shared" si="266"/>
        <v>0</v>
      </c>
      <c r="X119" s="43">
        <f t="shared" si="266"/>
        <v>0</v>
      </c>
      <c r="Y119" s="43">
        <f t="shared" si="266"/>
        <v>0</v>
      </c>
      <c r="Z119" s="43">
        <f t="shared" si="266"/>
        <v>0</v>
      </c>
      <c r="AA119" s="43">
        <f t="shared" si="266"/>
        <v>0</v>
      </c>
      <c r="AB119" s="43">
        <f t="shared" si="266"/>
        <v>0</v>
      </c>
      <c r="AC119" s="43">
        <f t="shared" si="266"/>
        <v>0</v>
      </c>
      <c r="AD119" s="43">
        <f t="shared" si="266"/>
        <v>0</v>
      </c>
      <c r="AE119" s="43">
        <f t="shared" si="266"/>
        <v>0</v>
      </c>
      <c r="AF119" s="43">
        <f t="shared" si="266"/>
        <v>0</v>
      </c>
      <c r="AG119" s="43">
        <f t="shared" si="266"/>
        <v>0</v>
      </c>
      <c r="AH119" s="43">
        <f t="shared" si="266"/>
        <v>0</v>
      </c>
      <c r="AI119" s="43">
        <f t="shared" si="266"/>
        <v>0</v>
      </c>
      <c r="AJ119" s="43">
        <f t="shared" si="266"/>
        <v>0</v>
      </c>
      <c r="AK119" s="43">
        <f t="shared" si="266"/>
        <v>0</v>
      </c>
      <c r="AL119" s="43">
        <f t="shared" si="266"/>
        <v>0</v>
      </c>
      <c r="AM119" s="43">
        <f t="shared" si="266"/>
        <v>0</v>
      </c>
      <c r="AN119" s="43">
        <f t="shared" si="266"/>
        <v>0</v>
      </c>
      <c r="AO119" s="43">
        <f t="shared" si="266"/>
        <v>0</v>
      </c>
      <c r="AP119" s="43">
        <f t="shared" si="266"/>
        <v>0</v>
      </c>
      <c r="AQ119" s="43">
        <f t="shared" si="266"/>
        <v>0</v>
      </c>
      <c r="AR119" s="43">
        <f t="shared" si="266"/>
        <v>0</v>
      </c>
      <c r="AS119" s="43">
        <f t="shared" si="266"/>
        <v>0</v>
      </c>
      <c r="AT119" s="43">
        <f t="shared" si="266"/>
        <v>0</v>
      </c>
      <c r="AU119" s="43">
        <f t="shared" si="266"/>
        <v>0</v>
      </c>
      <c r="AV119" s="43">
        <f t="shared" si="266"/>
        <v>0</v>
      </c>
      <c r="AW119" s="43">
        <f t="shared" si="266"/>
        <v>0</v>
      </c>
      <c r="AX119" s="43">
        <f t="shared" si="266"/>
        <v>0</v>
      </c>
      <c r="AY119" s="43">
        <f t="shared" si="266"/>
        <v>0</v>
      </c>
      <c r="AZ119" s="43">
        <f t="shared" si="266"/>
        <v>0</v>
      </c>
      <c r="BA119" s="43">
        <f t="shared" si="266"/>
        <v>0</v>
      </c>
      <c r="BB119" s="43">
        <f t="shared" si="266"/>
        <v>0</v>
      </c>
      <c r="BC119" s="43">
        <f t="shared" si="266"/>
        <v>0</v>
      </c>
      <c r="BD119" s="43">
        <f t="shared" si="266"/>
        <v>0</v>
      </c>
      <c r="BE119" s="43">
        <f t="shared" si="266"/>
        <v>0</v>
      </c>
      <c r="BF119" s="43">
        <f t="shared" si="266"/>
        <v>0</v>
      </c>
      <c r="BG119" s="43">
        <f t="shared" si="266"/>
        <v>0</v>
      </c>
      <c r="BH119" s="43">
        <f t="shared" si="266"/>
        <v>0</v>
      </c>
      <c r="BI119" s="43">
        <f t="shared" si="266"/>
        <v>0</v>
      </c>
      <c r="BJ119" s="43">
        <f t="shared" si="266"/>
        <v>0</v>
      </c>
      <c r="BK119" s="43">
        <f t="shared" si="266"/>
        <v>0</v>
      </c>
      <c r="BL119" s="43">
        <f t="shared" si="266"/>
        <v>0</v>
      </c>
      <c r="BM119" s="43">
        <f t="shared" si="266"/>
        <v>0</v>
      </c>
      <c r="BN119" s="43">
        <f t="shared" si="266"/>
        <v>0</v>
      </c>
      <c r="BO119" s="43">
        <f t="shared" si="266"/>
        <v>0</v>
      </c>
    </row>
    <row r="120" spans="1:67" ht="18" x14ac:dyDescent="0.25">
      <c r="A120" s="76"/>
      <c r="B120" s="89"/>
      <c r="C120" s="90"/>
      <c r="D120" s="133" t="s">
        <v>82</v>
      </c>
      <c r="E120" s="133"/>
      <c r="F120" s="97">
        <f>COUNTIF(R120:BO120,F119)</f>
        <v>0</v>
      </c>
      <c r="G120" s="98">
        <f>COUNTIF(R120:BO120,G119)</f>
        <v>0</v>
      </c>
      <c r="H120" s="98">
        <f>COUNTIF(R120:BO120,H119)</f>
        <v>0</v>
      </c>
      <c r="I120" s="98">
        <f>COUNTIF(R120:BO120,I119)</f>
        <v>0</v>
      </c>
      <c r="J120" s="98">
        <f>COUNTIF(R120:BO120,J119)</f>
        <v>0</v>
      </c>
      <c r="K120" s="99">
        <f>SUM(F120:J120)</f>
        <v>0</v>
      </c>
      <c r="L120" s="94"/>
      <c r="M120" s="86" t="s">
        <v>83</v>
      </c>
      <c r="N120" s="86"/>
      <c r="O120" s="98"/>
      <c r="P120" s="100" t="e">
        <f>SUM(R119:BO119)/(COUNT(R119:BO119)-COUNTIF(R119:BO119,"0"))</f>
        <v>#DIV/0!</v>
      </c>
      <c r="Q120" s="94"/>
      <c r="R120" s="43" t="str">
        <f t="shared" ref="R120:BO120" si="267">IF(R119&gt;=30,"SB",IF(R119&gt;=24,"B'",IF(R119&gt;=18,"C",IF(R119&gt;=12,"KB",IF(R119&gt;=7,"TB","-")))))</f>
        <v>-</v>
      </c>
      <c r="S120" s="43" t="str">
        <f t="shared" si="267"/>
        <v>-</v>
      </c>
      <c r="T120" s="43" t="str">
        <f t="shared" si="267"/>
        <v>-</v>
      </c>
      <c r="U120" s="43" t="str">
        <f t="shared" si="267"/>
        <v>-</v>
      </c>
      <c r="V120" s="43" t="str">
        <f t="shared" si="267"/>
        <v>-</v>
      </c>
      <c r="W120" s="43" t="str">
        <f t="shared" si="267"/>
        <v>-</v>
      </c>
      <c r="X120" s="43" t="str">
        <f t="shared" si="267"/>
        <v>-</v>
      </c>
      <c r="Y120" s="43" t="str">
        <f t="shared" si="267"/>
        <v>-</v>
      </c>
      <c r="Z120" s="43" t="str">
        <f t="shared" si="267"/>
        <v>-</v>
      </c>
      <c r="AA120" s="43" t="str">
        <f t="shared" si="267"/>
        <v>-</v>
      </c>
      <c r="AB120" s="43" t="str">
        <f t="shared" si="267"/>
        <v>-</v>
      </c>
      <c r="AC120" s="43" t="str">
        <f t="shared" si="267"/>
        <v>-</v>
      </c>
      <c r="AD120" s="43" t="str">
        <f t="shared" si="267"/>
        <v>-</v>
      </c>
      <c r="AE120" s="43" t="str">
        <f t="shared" si="267"/>
        <v>-</v>
      </c>
      <c r="AF120" s="43" t="str">
        <f t="shared" si="267"/>
        <v>-</v>
      </c>
      <c r="AG120" s="43" t="str">
        <f t="shared" si="267"/>
        <v>-</v>
      </c>
      <c r="AH120" s="43" t="str">
        <f t="shared" si="267"/>
        <v>-</v>
      </c>
      <c r="AI120" s="43" t="str">
        <f t="shared" si="267"/>
        <v>-</v>
      </c>
      <c r="AJ120" s="43" t="str">
        <f t="shared" si="267"/>
        <v>-</v>
      </c>
      <c r="AK120" s="43" t="str">
        <f t="shared" si="267"/>
        <v>-</v>
      </c>
      <c r="AL120" s="43" t="str">
        <f t="shared" si="267"/>
        <v>-</v>
      </c>
      <c r="AM120" s="43" t="str">
        <f t="shared" si="267"/>
        <v>-</v>
      </c>
      <c r="AN120" s="43" t="str">
        <f t="shared" si="267"/>
        <v>-</v>
      </c>
      <c r="AO120" s="43" t="str">
        <f t="shared" si="267"/>
        <v>-</v>
      </c>
      <c r="AP120" s="43" t="str">
        <f t="shared" si="267"/>
        <v>-</v>
      </c>
      <c r="AQ120" s="43" t="str">
        <f t="shared" si="267"/>
        <v>-</v>
      </c>
      <c r="AR120" s="43" t="str">
        <f t="shared" si="267"/>
        <v>-</v>
      </c>
      <c r="AS120" s="43" t="str">
        <f t="shared" si="267"/>
        <v>-</v>
      </c>
      <c r="AT120" s="43" t="str">
        <f t="shared" si="267"/>
        <v>-</v>
      </c>
      <c r="AU120" s="43" t="str">
        <f t="shared" si="267"/>
        <v>-</v>
      </c>
      <c r="AV120" s="43" t="str">
        <f t="shared" si="267"/>
        <v>-</v>
      </c>
      <c r="AW120" s="43" t="str">
        <f t="shared" si="267"/>
        <v>-</v>
      </c>
      <c r="AX120" s="43" t="str">
        <f t="shared" si="267"/>
        <v>-</v>
      </c>
      <c r="AY120" s="43" t="str">
        <f t="shared" si="267"/>
        <v>-</v>
      </c>
      <c r="AZ120" s="43" t="str">
        <f t="shared" si="267"/>
        <v>-</v>
      </c>
      <c r="BA120" s="43" t="str">
        <f t="shared" si="267"/>
        <v>-</v>
      </c>
      <c r="BB120" s="43" t="str">
        <f t="shared" si="267"/>
        <v>-</v>
      </c>
      <c r="BC120" s="43" t="str">
        <f t="shared" si="267"/>
        <v>-</v>
      </c>
      <c r="BD120" s="43" t="str">
        <f t="shared" si="267"/>
        <v>-</v>
      </c>
      <c r="BE120" s="43" t="str">
        <f t="shared" si="267"/>
        <v>-</v>
      </c>
      <c r="BF120" s="43" t="str">
        <f t="shared" si="267"/>
        <v>-</v>
      </c>
      <c r="BG120" s="43" t="str">
        <f t="shared" si="267"/>
        <v>-</v>
      </c>
      <c r="BH120" s="43" t="str">
        <f t="shared" si="267"/>
        <v>-</v>
      </c>
      <c r="BI120" s="43" t="str">
        <f t="shared" si="267"/>
        <v>-</v>
      </c>
      <c r="BJ120" s="43" t="str">
        <f t="shared" si="267"/>
        <v>-</v>
      </c>
      <c r="BK120" s="43" t="str">
        <f t="shared" si="267"/>
        <v>-</v>
      </c>
      <c r="BL120" s="43" t="str">
        <f t="shared" si="267"/>
        <v>-</v>
      </c>
      <c r="BM120" s="43" t="str">
        <f t="shared" si="267"/>
        <v>-</v>
      </c>
      <c r="BN120" s="43" t="str">
        <f t="shared" si="267"/>
        <v>-</v>
      </c>
      <c r="BO120" s="43" t="str">
        <f t="shared" si="267"/>
        <v>-</v>
      </c>
    </row>
    <row r="121" spans="1:67" ht="18" x14ac:dyDescent="0.25">
      <c r="A121" s="76"/>
      <c r="B121" s="89"/>
      <c r="C121" s="90"/>
      <c r="D121" s="133" t="s">
        <v>84</v>
      </c>
      <c r="E121" s="133"/>
      <c r="F121" s="101" t="e">
        <f>F120/$K$38</f>
        <v>#DIV/0!</v>
      </c>
      <c r="G121" s="71" t="e">
        <f>G120/$K$38</f>
        <v>#DIV/0!</v>
      </c>
      <c r="H121" s="71" t="e">
        <f>H120/$K$38</f>
        <v>#DIV/0!</v>
      </c>
      <c r="I121" s="71" t="e">
        <f>I120/$K$38</f>
        <v>#DIV/0!</v>
      </c>
      <c r="J121" s="71" t="e">
        <f>J120/$K$38</f>
        <v>#DIV/0!</v>
      </c>
      <c r="K121" s="127"/>
      <c r="L121" s="94"/>
      <c r="M121" s="86" t="s">
        <v>85</v>
      </c>
      <c r="N121" s="86"/>
      <c r="O121" s="71"/>
      <c r="P121" s="102" t="e">
        <f>IF(P120&gt;=30,"SANGAT BAIK",IF(P120&gt;=24,"BAIK",IF(P120&gt;=18,"CUKUP",IF(P120&gt;=12,"KURANG BAIK",IF(P120&gt;=7,"TIDAK BAIK","-")))))</f>
        <v>#DIV/0!</v>
      </c>
      <c r="Q121" s="94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8"/>
      <c r="BG121" s="47"/>
      <c r="BH121" s="47"/>
      <c r="BI121" s="47"/>
      <c r="BJ121" s="47"/>
      <c r="BK121" s="47"/>
      <c r="BL121" s="47"/>
    </row>
    <row r="122" spans="1:67" ht="10.5" customHeight="1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43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7"/>
      <c r="BH122" s="47"/>
      <c r="BI122" s="47"/>
      <c r="BJ122" s="47"/>
      <c r="BK122" s="47"/>
      <c r="BL122" s="47"/>
    </row>
    <row r="123" spans="1:67" ht="20.100000000000001" customHeight="1" x14ac:dyDescent="0.25">
      <c r="A123" s="68" t="s">
        <v>178</v>
      </c>
      <c r="B123" s="79" t="s">
        <v>177</v>
      </c>
      <c r="C123" s="80"/>
      <c r="D123" s="80"/>
      <c r="E123" s="80"/>
      <c r="F123" s="80"/>
      <c r="G123" s="80"/>
      <c r="H123" s="80"/>
      <c r="I123" s="139" t="s">
        <v>60</v>
      </c>
      <c r="J123" s="139"/>
      <c r="K123" s="139"/>
      <c r="L123" s="139"/>
      <c r="M123" s="139"/>
      <c r="N123" s="140" t="s">
        <v>169</v>
      </c>
      <c r="O123" s="140" t="s">
        <v>170</v>
      </c>
      <c r="P123" s="140" t="s">
        <v>61</v>
      </c>
      <c r="Q123" s="140" t="s">
        <v>8</v>
      </c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8"/>
      <c r="BG123" s="47"/>
      <c r="BH123" s="47"/>
      <c r="BI123" s="47"/>
      <c r="BJ123" s="47"/>
      <c r="BK123" s="47"/>
      <c r="BL123" s="47"/>
    </row>
    <row r="124" spans="1:67" ht="18" x14ac:dyDescent="0.25">
      <c r="A124" s="68"/>
      <c r="B124" s="82"/>
      <c r="C124" s="83"/>
      <c r="D124" s="83"/>
      <c r="E124" s="83"/>
      <c r="F124" s="83"/>
      <c r="G124" s="83"/>
      <c r="H124" s="83"/>
      <c r="I124" s="121">
        <v>1</v>
      </c>
      <c r="J124" s="121">
        <v>2</v>
      </c>
      <c r="K124" s="121">
        <v>3</v>
      </c>
      <c r="L124" s="121">
        <v>4</v>
      </c>
      <c r="M124" s="121">
        <v>5</v>
      </c>
      <c r="N124" s="140"/>
      <c r="O124" s="140"/>
      <c r="P124" s="140"/>
      <c r="Q124" s="140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8"/>
      <c r="BG124" s="47"/>
      <c r="BH124" s="47"/>
      <c r="BI124" s="47"/>
      <c r="BJ124" s="47"/>
      <c r="BK124" s="47"/>
      <c r="BL124" s="47"/>
    </row>
    <row r="125" spans="1:67" ht="18" x14ac:dyDescent="0.25">
      <c r="A125" s="76"/>
      <c r="B125" s="75" t="s">
        <v>176</v>
      </c>
      <c r="C125" s="74" t="s">
        <v>105</v>
      </c>
      <c r="D125" s="74"/>
      <c r="E125" s="74"/>
      <c r="F125" s="74"/>
      <c r="G125" s="74"/>
      <c r="H125" s="74"/>
      <c r="I125" s="126">
        <f t="shared" ref="I125:I132" si="268">COUNTIF(R125:BO125,"1")</f>
        <v>0</v>
      </c>
      <c r="J125" s="126">
        <f t="shared" ref="J125:J132" si="269">COUNTIF(R125:BO125,"2")</f>
        <v>0</v>
      </c>
      <c r="K125" s="126">
        <f t="shared" ref="K125:K132" si="270">COUNTIF(R125:BO125,"3")</f>
        <v>0</v>
      </c>
      <c r="L125" s="126">
        <f t="shared" ref="L125:L132" si="271">COUNTIF(R125:BE125,"4")</f>
        <v>0</v>
      </c>
      <c r="M125" s="126">
        <f t="shared" ref="M125:M132" si="272">COUNTIF(R125:BE125,"5")</f>
        <v>0</v>
      </c>
      <c r="N125" s="70">
        <f>COUNT(R125:BO125)</f>
        <v>0</v>
      </c>
      <c r="O125" s="136">
        <f>SUM(R125:BO125)</f>
        <v>0</v>
      </c>
      <c r="P125" s="137" t="e">
        <f t="shared" ref="P125:P132" si="273">AVERAGE(R125:BO125)</f>
        <v>#DIV/0!</v>
      </c>
      <c r="Q125" s="138" t="e">
        <f>IF(P125&gt;=4.2,"Sangat Baik",IF(P125&gt;=3.4,"Baik",IF(P125&gt;=2.6,"Cukup",IF(P125&gt;=1.8,"Kurang Baik","Tidak Baik"))))</f>
        <v>#DIV/0!</v>
      </c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</row>
    <row r="126" spans="1:67" ht="18" x14ac:dyDescent="0.25">
      <c r="A126" s="76"/>
      <c r="B126" s="77"/>
      <c r="C126" s="76"/>
      <c r="D126" s="76"/>
      <c r="E126" s="76"/>
      <c r="F126" s="76"/>
      <c r="G126" s="76"/>
      <c r="H126" s="76"/>
      <c r="I126" s="71" t="e">
        <f t="shared" ref="I126:I132" si="274">I125/$N$22</f>
        <v>#DIV/0!</v>
      </c>
      <c r="J126" s="71" t="e">
        <f t="shared" ref="J126:J132" si="275">J125/$N$22</f>
        <v>#DIV/0!</v>
      </c>
      <c r="K126" s="71" t="e">
        <f t="shared" ref="K126:K132" si="276">K125/$N$22</f>
        <v>#DIV/0!</v>
      </c>
      <c r="L126" s="71" t="e">
        <f t="shared" ref="L126:L132" si="277">L125/$N$22</f>
        <v>#DIV/0!</v>
      </c>
      <c r="M126" s="71" t="e">
        <f t="shared" ref="M126:M132" si="278">M125/$N$22</f>
        <v>#DIV/0!</v>
      </c>
      <c r="N126" s="71" t="e">
        <f t="shared" ref="N126:N132" si="279">SUM(I126:M126)</f>
        <v>#DIV/0!</v>
      </c>
      <c r="O126" s="136"/>
      <c r="P126" s="136"/>
      <c r="Q126" s="138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8"/>
      <c r="BG126" s="47"/>
      <c r="BH126" s="47"/>
      <c r="BI126" s="47"/>
      <c r="BJ126" s="47"/>
      <c r="BK126" s="47"/>
      <c r="BL126" s="47"/>
    </row>
    <row r="127" spans="1:67" ht="18" x14ac:dyDescent="0.25">
      <c r="A127" s="76"/>
      <c r="B127" s="75" t="s">
        <v>175</v>
      </c>
      <c r="C127" s="74" t="s">
        <v>107</v>
      </c>
      <c r="D127" s="74"/>
      <c r="E127" s="74"/>
      <c r="F127" s="74"/>
      <c r="G127" s="74"/>
      <c r="H127" s="74"/>
      <c r="I127" s="126">
        <f t="shared" ref="I127:I132" si="280">COUNTIF(R127:BO127,"1")</f>
        <v>0</v>
      </c>
      <c r="J127" s="126">
        <f t="shared" ref="J127:J132" si="281">COUNTIF(R127:BO127,"2")</f>
        <v>0</v>
      </c>
      <c r="K127" s="126">
        <f t="shared" ref="K127:K132" si="282">COUNTIF(R127:BO127,"3")</f>
        <v>0</v>
      </c>
      <c r="L127" s="126">
        <f t="shared" ref="L127:L132" si="283">COUNTIF(R127:BE127,"4")</f>
        <v>0</v>
      </c>
      <c r="M127" s="126">
        <f t="shared" ref="M127:M132" si="284">COUNTIF(R127:BE127,"5")</f>
        <v>0</v>
      </c>
      <c r="N127" s="70">
        <f t="shared" ref="N125:N132" si="285">COUNT(R127:BO127)</f>
        <v>0</v>
      </c>
      <c r="O127" s="136">
        <f t="shared" ref="O127:O132" si="286">SUM(R127:BO127)</f>
        <v>0</v>
      </c>
      <c r="P127" s="137" t="e">
        <f t="shared" ref="P127:P132" si="287">AVERAGE(R127:BO127)</f>
        <v>#DIV/0!</v>
      </c>
      <c r="Q127" s="138" t="e">
        <f>IF(P127&gt;=4.2,"Sangat Baik",IF(P127&gt;=3.4,"Baik",IF(P127&gt;=2.6,"Cukup",IF(P127&gt;=1.8,"Kurang Baik","Tidak Baik"))))</f>
        <v>#DIV/0!</v>
      </c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</row>
    <row r="128" spans="1:67" ht="18" x14ac:dyDescent="0.25">
      <c r="A128" s="76"/>
      <c r="B128" s="77"/>
      <c r="C128" s="76"/>
      <c r="D128" s="76"/>
      <c r="E128" s="76"/>
      <c r="F128" s="76"/>
      <c r="G128" s="76"/>
      <c r="H128" s="76"/>
      <c r="I128" s="71" t="e">
        <f t="shared" ref="I128:I132" si="288">I127/$N$22</f>
        <v>#DIV/0!</v>
      </c>
      <c r="J128" s="71" t="e">
        <f t="shared" ref="J128:J132" si="289">J127/$N$22</f>
        <v>#DIV/0!</v>
      </c>
      <c r="K128" s="71" t="e">
        <f t="shared" ref="K128:K132" si="290">K127/$N$22</f>
        <v>#DIV/0!</v>
      </c>
      <c r="L128" s="71" t="e">
        <f t="shared" ref="L128:L132" si="291">L127/$N$22</f>
        <v>#DIV/0!</v>
      </c>
      <c r="M128" s="71" t="e">
        <f t="shared" ref="M128:M132" si="292">M127/$N$22</f>
        <v>#DIV/0!</v>
      </c>
      <c r="N128" s="71" t="e">
        <f t="shared" si="279"/>
        <v>#DIV/0!</v>
      </c>
      <c r="O128" s="136"/>
      <c r="P128" s="136"/>
      <c r="Q128" s="138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8"/>
      <c r="BG128" s="47"/>
      <c r="BH128" s="47"/>
      <c r="BI128" s="47"/>
      <c r="BJ128" s="47"/>
      <c r="BK128" s="47"/>
      <c r="BL128" s="47"/>
    </row>
    <row r="129" spans="1:67" ht="18" x14ac:dyDescent="0.25">
      <c r="A129" s="76"/>
      <c r="B129" s="75" t="s">
        <v>174</v>
      </c>
      <c r="C129" s="74" t="s">
        <v>109</v>
      </c>
      <c r="D129" s="74"/>
      <c r="E129" s="74"/>
      <c r="F129" s="74"/>
      <c r="G129" s="74"/>
      <c r="H129" s="74"/>
      <c r="I129" s="126">
        <f t="shared" ref="I129:I132" si="293">COUNTIF(R129:BO129,"1")</f>
        <v>0</v>
      </c>
      <c r="J129" s="126">
        <f t="shared" ref="J129:J132" si="294">COUNTIF(R129:BO129,"2")</f>
        <v>0</v>
      </c>
      <c r="K129" s="126">
        <f t="shared" ref="K129:K132" si="295">COUNTIF(R129:BO129,"3")</f>
        <v>0</v>
      </c>
      <c r="L129" s="126">
        <f t="shared" ref="L129:L132" si="296">COUNTIF(R129:BE129,"4")</f>
        <v>0</v>
      </c>
      <c r="M129" s="126">
        <f t="shared" ref="M129:M132" si="297">COUNTIF(R129:BE129,"5")</f>
        <v>0</v>
      </c>
      <c r="N129" s="70">
        <f t="shared" si="285"/>
        <v>0</v>
      </c>
      <c r="O129" s="136">
        <f t="shared" ref="O129:O132" si="298">SUM(R129:BO129)</f>
        <v>0</v>
      </c>
      <c r="P129" s="137" t="e">
        <f t="shared" ref="P129:P132" si="299">AVERAGE(R129:BO129)</f>
        <v>#DIV/0!</v>
      </c>
      <c r="Q129" s="138" t="e">
        <f>IF(P129&gt;=4.2,"Sangat Baik",IF(P129&gt;=3.4,"Baik",IF(P129&gt;=2.6,"Cukup",IF(P129&gt;=1.8,"Kurang Baik","Tidak Baik"))))</f>
        <v>#DIV/0!</v>
      </c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</row>
    <row r="130" spans="1:67" ht="18" x14ac:dyDescent="0.25">
      <c r="A130" s="76"/>
      <c r="B130" s="77"/>
      <c r="C130" s="78"/>
      <c r="D130" s="78"/>
      <c r="E130" s="78"/>
      <c r="F130" s="78"/>
      <c r="G130" s="78"/>
      <c r="H130" s="78"/>
      <c r="I130" s="71" t="e">
        <f t="shared" ref="I130:I132" si="300">I129/$N$22</f>
        <v>#DIV/0!</v>
      </c>
      <c r="J130" s="71" t="e">
        <f t="shared" ref="J130:J132" si="301">J129/$N$22</f>
        <v>#DIV/0!</v>
      </c>
      <c r="K130" s="71" t="e">
        <f t="shared" ref="K130:K132" si="302">K129/$N$22</f>
        <v>#DIV/0!</v>
      </c>
      <c r="L130" s="71" t="e">
        <f t="shared" ref="L130:L132" si="303">L129/$N$22</f>
        <v>#DIV/0!</v>
      </c>
      <c r="M130" s="71" t="e">
        <f t="shared" ref="M130:M132" si="304">M129/$N$22</f>
        <v>#DIV/0!</v>
      </c>
      <c r="N130" s="71" t="e">
        <f t="shared" si="279"/>
        <v>#DIV/0!</v>
      </c>
      <c r="O130" s="136"/>
      <c r="P130" s="136"/>
      <c r="Q130" s="138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8"/>
      <c r="BG130" s="47"/>
      <c r="BH130" s="47"/>
      <c r="BI130" s="47"/>
      <c r="BJ130" s="47"/>
      <c r="BK130" s="47"/>
      <c r="BL130" s="47"/>
    </row>
    <row r="131" spans="1:67" ht="18" x14ac:dyDescent="0.25">
      <c r="A131" s="76"/>
      <c r="B131" s="75" t="s">
        <v>173</v>
      </c>
      <c r="C131" s="76" t="s">
        <v>111</v>
      </c>
      <c r="D131" s="76"/>
      <c r="E131" s="76"/>
      <c r="F131" s="76"/>
      <c r="G131" s="76"/>
      <c r="H131" s="76"/>
      <c r="I131" s="126">
        <f t="shared" ref="I131:I132" si="305">COUNTIF(R131:BO131,"1")</f>
        <v>0</v>
      </c>
      <c r="J131" s="126">
        <f t="shared" ref="J131:J132" si="306">COUNTIF(R131:BO131,"2")</f>
        <v>0</v>
      </c>
      <c r="K131" s="126">
        <f t="shared" ref="K131:K132" si="307">COUNTIF(R131:BO131,"3")</f>
        <v>0</v>
      </c>
      <c r="L131" s="126">
        <f t="shared" ref="L131:L132" si="308">COUNTIF(R131:BE131,"4")</f>
        <v>0</v>
      </c>
      <c r="M131" s="126">
        <f t="shared" ref="M131:M132" si="309">COUNTIF(R131:BE131,"5")</f>
        <v>0</v>
      </c>
      <c r="N131" s="70">
        <f t="shared" si="285"/>
        <v>0</v>
      </c>
      <c r="O131" s="136">
        <f>SUM(R131:BO131)</f>
        <v>0</v>
      </c>
      <c r="P131" s="137" t="e">
        <f t="shared" ref="P131:P132" si="310">AVERAGE(R131:BO131)</f>
        <v>#DIV/0!</v>
      </c>
      <c r="Q131" s="138" t="e">
        <f>IF(P131&gt;=4.2,"Sangat Baik",IF(P131&gt;=3.4,"Baik",IF(P131&gt;=2.6,"Cukup",IF(P131&gt;=1.8,"Kurang Baik","Tidak Baik"))))</f>
        <v>#DIV/0!</v>
      </c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</row>
    <row r="132" spans="1:67" ht="18" x14ac:dyDescent="0.25">
      <c r="A132" s="76"/>
      <c r="B132" s="77"/>
      <c r="C132" s="78"/>
      <c r="D132" s="78"/>
      <c r="E132" s="78"/>
      <c r="F132" s="78"/>
      <c r="G132" s="78"/>
      <c r="H132" s="78"/>
      <c r="I132" s="71" t="e">
        <f t="shared" ref="I132" si="311">I131/$N$22</f>
        <v>#DIV/0!</v>
      </c>
      <c r="J132" s="71" t="e">
        <f t="shared" ref="J132" si="312">J131/$N$22</f>
        <v>#DIV/0!</v>
      </c>
      <c r="K132" s="71" t="e">
        <f t="shared" ref="K132" si="313">K131/$N$22</f>
        <v>#DIV/0!</v>
      </c>
      <c r="L132" s="71" t="e">
        <f t="shared" ref="L132" si="314">L131/$N$22</f>
        <v>#DIV/0!</v>
      </c>
      <c r="M132" s="71" t="e">
        <f t="shared" ref="M132" si="315">M131/$N$22</f>
        <v>#DIV/0!</v>
      </c>
      <c r="N132" s="71" t="e">
        <f t="shared" si="279"/>
        <v>#DIV/0!</v>
      </c>
      <c r="O132" s="136"/>
      <c r="P132" s="136"/>
      <c r="Q132" s="138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8"/>
      <c r="BG132" s="47"/>
      <c r="BH132" s="47"/>
      <c r="BI132" s="47"/>
      <c r="BJ132" s="47"/>
      <c r="BK132" s="47"/>
      <c r="BL132" s="47"/>
    </row>
    <row r="133" spans="1:67" ht="7.5" customHeight="1" x14ac:dyDescent="0.25">
      <c r="A133" s="76"/>
      <c r="B133" s="76"/>
      <c r="C133" s="76"/>
      <c r="D133" s="76"/>
      <c r="E133" s="76"/>
      <c r="F133" s="76"/>
      <c r="G133" s="76"/>
      <c r="H133" s="76"/>
      <c r="I133" s="85"/>
      <c r="J133" s="85"/>
      <c r="K133" s="85"/>
      <c r="L133" s="85"/>
      <c r="M133" s="85"/>
      <c r="N133" s="85"/>
      <c r="O133" s="86"/>
      <c r="P133" s="87"/>
      <c r="Q133" s="88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8"/>
      <c r="BG133" s="47"/>
      <c r="BH133" s="47"/>
      <c r="BI133" s="47"/>
      <c r="BJ133" s="47"/>
      <c r="BK133" s="47"/>
      <c r="BL133" s="47"/>
    </row>
    <row r="134" spans="1:67" ht="18" x14ac:dyDescent="0.25">
      <c r="A134" s="76"/>
      <c r="B134" s="89"/>
      <c r="C134" s="90"/>
      <c r="D134" s="133" t="s">
        <v>76</v>
      </c>
      <c r="E134" s="133"/>
      <c r="F134" s="91" t="s">
        <v>77</v>
      </c>
      <c r="G134" s="92" t="s">
        <v>78</v>
      </c>
      <c r="H134" s="93" t="s">
        <v>79</v>
      </c>
      <c r="I134" s="128" t="s">
        <v>181</v>
      </c>
      <c r="J134" s="128" t="s">
        <v>80</v>
      </c>
      <c r="K134" s="93" t="s">
        <v>81</v>
      </c>
      <c r="L134" s="94"/>
      <c r="M134" s="86"/>
      <c r="N134" s="86"/>
      <c r="O134" s="95"/>
      <c r="P134" s="95"/>
      <c r="Q134" s="96"/>
      <c r="R134" s="43">
        <f t="shared" ref="R134:BO134" si="316">SUM(R125:R132)</f>
        <v>0</v>
      </c>
      <c r="S134" s="43">
        <f t="shared" si="316"/>
        <v>0</v>
      </c>
      <c r="T134" s="43">
        <f t="shared" si="316"/>
        <v>0</v>
      </c>
      <c r="U134" s="43">
        <f t="shared" si="316"/>
        <v>0</v>
      </c>
      <c r="V134" s="43">
        <f t="shared" si="316"/>
        <v>0</v>
      </c>
      <c r="W134" s="43">
        <f t="shared" si="316"/>
        <v>0</v>
      </c>
      <c r="X134" s="43">
        <f t="shared" si="316"/>
        <v>0</v>
      </c>
      <c r="Y134" s="43">
        <f t="shared" si="316"/>
        <v>0</v>
      </c>
      <c r="Z134" s="43">
        <f t="shared" si="316"/>
        <v>0</v>
      </c>
      <c r="AA134" s="43">
        <f t="shared" si="316"/>
        <v>0</v>
      </c>
      <c r="AB134" s="43">
        <f t="shared" si="316"/>
        <v>0</v>
      </c>
      <c r="AC134" s="43">
        <f t="shared" si="316"/>
        <v>0</v>
      </c>
      <c r="AD134" s="43">
        <f t="shared" si="316"/>
        <v>0</v>
      </c>
      <c r="AE134" s="43">
        <f t="shared" si="316"/>
        <v>0</v>
      </c>
      <c r="AF134" s="43">
        <f t="shared" si="316"/>
        <v>0</v>
      </c>
      <c r="AG134" s="43">
        <f t="shared" si="316"/>
        <v>0</v>
      </c>
      <c r="AH134" s="43">
        <f t="shared" si="316"/>
        <v>0</v>
      </c>
      <c r="AI134" s="43">
        <f t="shared" si="316"/>
        <v>0</v>
      </c>
      <c r="AJ134" s="43">
        <f t="shared" si="316"/>
        <v>0</v>
      </c>
      <c r="AK134" s="43">
        <f t="shared" si="316"/>
        <v>0</v>
      </c>
      <c r="AL134" s="43">
        <f t="shared" si="316"/>
        <v>0</v>
      </c>
      <c r="AM134" s="43">
        <f t="shared" si="316"/>
        <v>0</v>
      </c>
      <c r="AN134" s="43">
        <f t="shared" si="316"/>
        <v>0</v>
      </c>
      <c r="AO134" s="43">
        <f t="shared" si="316"/>
        <v>0</v>
      </c>
      <c r="AP134" s="43">
        <f t="shared" si="316"/>
        <v>0</v>
      </c>
      <c r="AQ134" s="43">
        <f t="shared" si="316"/>
        <v>0</v>
      </c>
      <c r="AR134" s="43">
        <f t="shared" si="316"/>
        <v>0</v>
      </c>
      <c r="AS134" s="43">
        <f t="shared" si="316"/>
        <v>0</v>
      </c>
      <c r="AT134" s="43">
        <f t="shared" si="316"/>
        <v>0</v>
      </c>
      <c r="AU134" s="43">
        <f t="shared" si="316"/>
        <v>0</v>
      </c>
      <c r="AV134" s="43">
        <f t="shared" si="316"/>
        <v>0</v>
      </c>
      <c r="AW134" s="43">
        <f t="shared" si="316"/>
        <v>0</v>
      </c>
      <c r="AX134" s="43">
        <f t="shared" si="316"/>
        <v>0</v>
      </c>
      <c r="AY134" s="43">
        <f t="shared" si="316"/>
        <v>0</v>
      </c>
      <c r="AZ134" s="43">
        <f t="shared" si="316"/>
        <v>0</v>
      </c>
      <c r="BA134" s="43">
        <f t="shared" si="316"/>
        <v>0</v>
      </c>
      <c r="BB134" s="43">
        <f t="shared" si="316"/>
        <v>0</v>
      </c>
      <c r="BC134" s="43">
        <f t="shared" si="316"/>
        <v>0</v>
      </c>
      <c r="BD134" s="43">
        <f t="shared" si="316"/>
        <v>0</v>
      </c>
      <c r="BE134" s="43">
        <f t="shared" si="316"/>
        <v>0</v>
      </c>
      <c r="BF134" s="43">
        <f t="shared" si="316"/>
        <v>0</v>
      </c>
      <c r="BG134" s="43">
        <f t="shared" si="316"/>
        <v>0</v>
      </c>
      <c r="BH134" s="43">
        <f t="shared" si="316"/>
        <v>0</v>
      </c>
      <c r="BI134" s="43">
        <f t="shared" si="316"/>
        <v>0</v>
      </c>
      <c r="BJ134" s="43">
        <f t="shared" si="316"/>
        <v>0</v>
      </c>
      <c r="BK134" s="43">
        <f t="shared" si="316"/>
        <v>0</v>
      </c>
      <c r="BL134" s="43">
        <f t="shared" si="316"/>
        <v>0</v>
      </c>
      <c r="BM134" s="43">
        <f t="shared" si="316"/>
        <v>0</v>
      </c>
      <c r="BN134" s="43">
        <f t="shared" si="316"/>
        <v>0</v>
      </c>
      <c r="BO134" s="43">
        <f t="shared" si="316"/>
        <v>0</v>
      </c>
    </row>
    <row r="135" spans="1:67" ht="18" x14ac:dyDescent="0.25">
      <c r="A135" s="76"/>
      <c r="B135" s="89"/>
      <c r="C135" s="90"/>
      <c r="D135" s="133" t="s">
        <v>82</v>
      </c>
      <c r="E135" s="133"/>
      <c r="F135" s="97">
        <f>COUNTIF(R135:BO135,F134)</f>
        <v>0</v>
      </c>
      <c r="G135" s="98">
        <f>COUNTIF(R135:BO135,G134)</f>
        <v>0</v>
      </c>
      <c r="H135" s="98">
        <f>COUNTIF(R135:BO135,H134)</f>
        <v>0</v>
      </c>
      <c r="I135" s="98">
        <f>COUNTIF(R135:BO135,I134)</f>
        <v>0</v>
      </c>
      <c r="J135" s="98">
        <f>COUNTIF(R135:BO135,J134)</f>
        <v>0</v>
      </c>
      <c r="K135" s="99">
        <f>SUM(F135:J135)</f>
        <v>0</v>
      </c>
      <c r="L135" s="94"/>
      <c r="M135" s="86" t="s">
        <v>83</v>
      </c>
      <c r="N135" s="86"/>
      <c r="O135" s="98"/>
      <c r="P135" s="100" t="e">
        <f>SUM(R134:BO134)/(COUNT(R134:BO134)-COUNTIF(R134:BO134,"0"))</f>
        <v>#DIV/0!</v>
      </c>
      <c r="Q135" s="94"/>
      <c r="R135" s="43" t="str">
        <f t="shared" ref="R135:BO135" si="317">IF(R134&gt;=17,"SB",IF(R134&gt;=14,"B'",IF(R134&gt;=10,"C",IF(R134&gt;=7,"KB",IF(R134&gt;=4,"TB","-")))))</f>
        <v>-</v>
      </c>
      <c r="S135" s="43" t="str">
        <f t="shared" si="317"/>
        <v>-</v>
      </c>
      <c r="T135" s="43" t="str">
        <f t="shared" si="317"/>
        <v>-</v>
      </c>
      <c r="U135" s="43" t="str">
        <f t="shared" si="317"/>
        <v>-</v>
      </c>
      <c r="V135" s="43" t="str">
        <f t="shared" si="317"/>
        <v>-</v>
      </c>
      <c r="W135" s="43" t="str">
        <f t="shared" si="317"/>
        <v>-</v>
      </c>
      <c r="X135" s="43" t="str">
        <f t="shared" si="317"/>
        <v>-</v>
      </c>
      <c r="Y135" s="43" t="str">
        <f t="shared" si="317"/>
        <v>-</v>
      </c>
      <c r="Z135" s="43" t="str">
        <f t="shared" si="317"/>
        <v>-</v>
      </c>
      <c r="AA135" s="43" t="str">
        <f t="shared" si="317"/>
        <v>-</v>
      </c>
      <c r="AB135" s="43" t="str">
        <f t="shared" si="317"/>
        <v>-</v>
      </c>
      <c r="AC135" s="43" t="str">
        <f t="shared" si="317"/>
        <v>-</v>
      </c>
      <c r="AD135" s="43" t="str">
        <f t="shared" si="317"/>
        <v>-</v>
      </c>
      <c r="AE135" s="43" t="str">
        <f t="shared" si="317"/>
        <v>-</v>
      </c>
      <c r="AF135" s="43" t="str">
        <f t="shared" si="317"/>
        <v>-</v>
      </c>
      <c r="AG135" s="43" t="str">
        <f t="shared" si="317"/>
        <v>-</v>
      </c>
      <c r="AH135" s="43" t="str">
        <f t="shared" si="317"/>
        <v>-</v>
      </c>
      <c r="AI135" s="43" t="str">
        <f t="shared" si="317"/>
        <v>-</v>
      </c>
      <c r="AJ135" s="43" t="str">
        <f t="shared" si="317"/>
        <v>-</v>
      </c>
      <c r="AK135" s="43" t="str">
        <f t="shared" si="317"/>
        <v>-</v>
      </c>
      <c r="AL135" s="43" t="str">
        <f t="shared" si="317"/>
        <v>-</v>
      </c>
      <c r="AM135" s="43" t="str">
        <f t="shared" si="317"/>
        <v>-</v>
      </c>
      <c r="AN135" s="43" t="str">
        <f t="shared" si="317"/>
        <v>-</v>
      </c>
      <c r="AO135" s="43" t="str">
        <f t="shared" si="317"/>
        <v>-</v>
      </c>
      <c r="AP135" s="43" t="str">
        <f t="shared" si="317"/>
        <v>-</v>
      </c>
      <c r="AQ135" s="43" t="str">
        <f t="shared" si="317"/>
        <v>-</v>
      </c>
      <c r="AR135" s="43" t="str">
        <f t="shared" si="317"/>
        <v>-</v>
      </c>
      <c r="AS135" s="43" t="str">
        <f t="shared" si="317"/>
        <v>-</v>
      </c>
      <c r="AT135" s="43" t="str">
        <f t="shared" si="317"/>
        <v>-</v>
      </c>
      <c r="AU135" s="43" t="str">
        <f t="shared" si="317"/>
        <v>-</v>
      </c>
      <c r="AV135" s="43" t="str">
        <f t="shared" si="317"/>
        <v>-</v>
      </c>
      <c r="AW135" s="43" t="str">
        <f t="shared" si="317"/>
        <v>-</v>
      </c>
      <c r="AX135" s="43" t="str">
        <f t="shared" si="317"/>
        <v>-</v>
      </c>
      <c r="AY135" s="43" t="str">
        <f t="shared" si="317"/>
        <v>-</v>
      </c>
      <c r="AZ135" s="43" t="str">
        <f t="shared" si="317"/>
        <v>-</v>
      </c>
      <c r="BA135" s="43" t="str">
        <f t="shared" si="317"/>
        <v>-</v>
      </c>
      <c r="BB135" s="43" t="str">
        <f t="shared" si="317"/>
        <v>-</v>
      </c>
      <c r="BC135" s="43" t="str">
        <f t="shared" si="317"/>
        <v>-</v>
      </c>
      <c r="BD135" s="43" t="str">
        <f t="shared" si="317"/>
        <v>-</v>
      </c>
      <c r="BE135" s="43" t="str">
        <f t="shared" si="317"/>
        <v>-</v>
      </c>
      <c r="BF135" s="43" t="str">
        <f t="shared" si="317"/>
        <v>-</v>
      </c>
      <c r="BG135" s="43" t="str">
        <f t="shared" si="317"/>
        <v>-</v>
      </c>
      <c r="BH135" s="43" t="str">
        <f t="shared" si="317"/>
        <v>-</v>
      </c>
      <c r="BI135" s="43" t="str">
        <f t="shared" si="317"/>
        <v>-</v>
      </c>
      <c r="BJ135" s="43" t="str">
        <f t="shared" si="317"/>
        <v>-</v>
      </c>
      <c r="BK135" s="43" t="str">
        <f t="shared" si="317"/>
        <v>-</v>
      </c>
      <c r="BL135" s="43" t="str">
        <f t="shared" si="317"/>
        <v>-</v>
      </c>
      <c r="BM135" s="43" t="str">
        <f t="shared" si="317"/>
        <v>-</v>
      </c>
      <c r="BN135" s="43" t="str">
        <f t="shared" si="317"/>
        <v>-</v>
      </c>
      <c r="BO135" s="43" t="str">
        <f t="shared" si="317"/>
        <v>-</v>
      </c>
    </row>
    <row r="136" spans="1:67" ht="18" x14ac:dyDescent="0.25">
      <c r="A136" s="76"/>
      <c r="B136" s="89"/>
      <c r="C136" s="90"/>
      <c r="D136" s="133" t="s">
        <v>84</v>
      </c>
      <c r="E136" s="133"/>
      <c r="F136" s="101" t="e">
        <f>F135/$K$38</f>
        <v>#DIV/0!</v>
      </c>
      <c r="G136" s="71" t="e">
        <f>G135/$K$38</f>
        <v>#DIV/0!</v>
      </c>
      <c r="H136" s="71" t="e">
        <f>H135/$K$38</f>
        <v>#DIV/0!</v>
      </c>
      <c r="I136" s="71" t="e">
        <f>I135/$K$38</f>
        <v>#DIV/0!</v>
      </c>
      <c r="J136" s="71" t="e">
        <f>J135/$K$38</f>
        <v>#DIV/0!</v>
      </c>
      <c r="K136" s="127"/>
      <c r="L136" s="94"/>
      <c r="M136" s="86" t="s">
        <v>85</v>
      </c>
      <c r="N136" s="86"/>
      <c r="O136" s="71"/>
      <c r="P136" s="102" t="e">
        <f>IF(P135&gt;=17,"SANGAT BAIK",IF(P135&gt;=14,"BAIK",IF(P135&gt;=10,"CUKUP",IF(P135&gt;=7,"KURANG BAIK",IF(P135&gt;=4,"TIDAK BAIK","-")))))</f>
        <v>#DIV/0!</v>
      </c>
      <c r="Q136" s="94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8"/>
      <c r="BG136" s="47"/>
      <c r="BH136" s="47"/>
      <c r="BI136" s="47"/>
      <c r="BJ136" s="47"/>
      <c r="BK136" s="47"/>
      <c r="BL136" s="47"/>
    </row>
    <row r="137" spans="1:67" ht="10.5" customHeight="1" x14ac:dyDescent="0.25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7"/>
      <c r="BH137" s="47"/>
      <c r="BI137" s="47"/>
      <c r="BJ137" s="47"/>
      <c r="BK137" s="47"/>
      <c r="BL137" s="47"/>
    </row>
    <row r="138" spans="1:67" ht="18" x14ac:dyDescent="0.25">
      <c r="A138" s="94"/>
      <c r="B138" s="104" t="s">
        <v>172</v>
      </c>
      <c r="C138" s="90"/>
      <c r="D138" s="86"/>
      <c r="E138" s="86"/>
      <c r="F138" s="86"/>
      <c r="G138" s="133" t="s">
        <v>76</v>
      </c>
      <c r="H138" s="133"/>
      <c r="I138" s="91" t="s">
        <v>77</v>
      </c>
      <c r="J138" s="92" t="s">
        <v>78</v>
      </c>
      <c r="K138" s="93" t="s">
        <v>79</v>
      </c>
      <c r="L138" s="124" t="s">
        <v>181</v>
      </c>
      <c r="M138" s="124" t="s">
        <v>80</v>
      </c>
      <c r="N138" s="93" t="s">
        <v>81</v>
      </c>
      <c r="O138" s="121"/>
      <c r="P138" s="93" t="s">
        <v>81</v>
      </c>
      <c r="Q138" s="103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7"/>
      <c r="BH138" s="47"/>
      <c r="BI138" s="47"/>
      <c r="BJ138" s="47"/>
      <c r="BK138" s="47"/>
      <c r="BL138" s="47"/>
    </row>
    <row r="139" spans="1:67" ht="18" x14ac:dyDescent="0.25">
      <c r="A139" s="76"/>
      <c r="B139" s="89"/>
      <c r="C139" s="90"/>
      <c r="D139" s="86"/>
      <c r="E139" s="86"/>
      <c r="F139" s="86"/>
      <c r="G139" s="133" t="s">
        <v>82</v>
      </c>
      <c r="H139" s="133"/>
      <c r="I139" s="98">
        <f>COUNTIF(R140:BO140,I138)</f>
        <v>0</v>
      </c>
      <c r="J139" s="98">
        <f>COUNTIF(R140:BO140,J138)</f>
        <v>0</v>
      </c>
      <c r="K139" s="98">
        <f>COUNTIF(R140:BO140,K138)</f>
        <v>0</v>
      </c>
      <c r="L139" s="98">
        <f>COUNTIF(R140:BO140,L138)</f>
        <v>0</v>
      </c>
      <c r="M139" s="122">
        <f>COUNTIF(R139:BO139,"5")</f>
        <v>0</v>
      </c>
      <c r="N139" s="70">
        <f>$N$22</f>
        <v>0</v>
      </c>
      <c r="O139" s="99"/>
      <c r="P139" s="99">
        <f>SUM(I139:M139)</f>
        <v>0</v>
      </c>
      <c r="Q139" s="88"/>
      <c r="R139" s="43">
        <f>R37+R48+R63+R78+R98+R119+R134</f>
        <v>0</v>
      </c>
      <c r="S139" s="43">
        <f t="shared" ref="S139:BO139" si="318">S37+S48+S63+S78+S98+S119+S134</f>
        <v>0</v>
      </c>
      <c r="T139" s="43">
        <f t="shared" si="318"/>
        <v>0</v>
      </c>
      <c r="U139" s="43">
        <f t="shared" si="318"/>
        <v>0</v>
      </c>
      <c r="V139" s="43">
        <f t="shared" si="318"/>
        <v>0</v>
      </c>
      <c r="W139" s="43">
        <f t="shared" si="318"/>
        <v>0</v>
      </c>
      <c r="X139" s="43">
        <f t="shared" si="318"/>
        <v>0</v>
      </c>
      <c r="Y139" s="43">
        <f t="shared" si="318"/>
        <v>0</v>
      </c>
      <c r="Z139" s="43">
        <f t="shared" si="318"/>
        <v>0</v>
      </c>
      <c r="AA139" s="43">
        <f t="shared" si="318"/>
        <v>0</v>
      </c>
      <c r="AB139" s="43">
        <f t="shared" si="318"/>
        <v>0</v>
      </c>
      <c r="AC139" s="43">
        <f t="shared" si="318"/>
        <v>0</v>
      </c>
      <c r="AD139" s="43">
        <f t="shared" si="318"/>
        <v>0</v>
      </c>
      <c r="AE139" s="43">
        <f t="shared" si="318"/>
        <v>0</v>
      </c>
      <c r="AF139" s="43">
        <f t="shared" si="318"/>
        <v>0</v>
      </c>
      <c r="AG139" s="43">
        <f t="shared" si="318"/>
        <v>0</v>
      </c>
      <c r="AH139" s="43">
        <f t="shared" si="318"/>
        <v>0</v>
      </c>
      <c r="AI139" s="43">
        <f t="shared" si="318"/>
        <v>0</v>
      </c>
      <c r="AJ139" s="43">
        <f t="shared" si="318"/>
        <v>0</v>
      </c>
      <c r="AK139" s="43">
        <f t="shared" si="318"/>
        <v>0</v>
      </c>
      <c r="AL139" s="43">
        <f t="shared" si="318"/>
        <v>0</v>
      </c>
      <c r="AM139" s="43">
        <f t="shared" si="318"/>
        <v>0</v>
      </c>
      <c r="AN139" s="43">
        <f t="shared" si="318"/>
        <v>0</v>
      </c>
      <c r="AO139" s="43">
        <f t="shared" si="318"/>
        <v>0</v>
      </c>
      <c r="AP139" s="43">
        <f t="shared" si="318"/>
        <v>0</v>
      </c>
      <c r="AQ139" s="43">
        <f t="shared" si="318"/>
        <v>0</v>
      </c>
      <c r="AR139" s="43">
        <f t="shared" si="318"/>
        <v>0</v>
      </c>
      <c r="AS139" s="43">
        <f t="shared" si="318"/>
        <v>0</v>
      </c>
      <c r="AT139" s="43">
        <f t="shared" si="318"/>
        <v>0</v>
      </c>
      <c r="AU139" s="43">
        <f t="shared" si="318"/>
        <v>0</v>
      </c>
      <c r="AV139" s="43">
        <f t="shared" si="318"/>
        <v>0</v>
      </c>
      <c r="AW139" s="43">
        <f t="shared" si="318"/>
        <v>0</v>
      </c>
      <c r="AX139" s="43">
        <f t="shared" si="318"/>
        <v>0</v>
      </c>
      <c r="AY139" s="43">
        <f t="shared" si="318"/>
        <v>0</v>
      </c>
      <c r="AZ139" s="43">
        <f t="shared" si="318"/>
        <v>0</v>
      </c>
      <c r="BA139" s="43">
        <f t="shared" si="318"/>
        <v>0</v>
      </c>
      <c r="BB139" s="43">
        <f t="shared" si="318"/>
        <v>0</v>
      </c>
      <c r="BC139" s="43">
        <f t="shared" si="318"/>
        <v>0</v>
      </c>
      <c r="BD139" s="43">
        <f t="shared" si="318"/>
        <v>0</v>
      </c>
      <c r="BE139" s="43">
        <f t="shared" si="318"/>
        <v>0</v>
      </c>
      <c r="BF139" s="43">
        <f t="shared" si="318"/>
        <v>0</v>
      </c>
      <c r="BG139" s="43">
        <f t="shared" si="318"/>
        <v>0</v>
      </c>
      <c r="BH139" s="43">
        <f t="shared" si="318"/>
        <v>0</v>
      </c>
      <c r="BI139" s="43">
        <f t="shared" si="318"/>
        <v>0</v>
      </c>
      <c r="BJ139" s="43">
        <f t="shared" si="318"/>
        <v>0</v>
      </c>
      <c r="BK139" s="43">
        <f t="shared" si="318"/>
        <v>0</v>
      </c>
      <c r="BL139" s="43">
        <f t="shared" si="318"/>
        <v>0</v>
      </c>
      <c r="BM139" s="43">
        <f t="shared" si="318"/>
        <v>0</v>
      </c>
      <c r="BN139" s="43">
        <f t="shared" si="318"/>
        <v>0</v>
      </c>
      <c r="BO139" s="43">
        <f t="shared" si="318"/>
        <v>0</v>
      </c>
    </row>
    <row r="140" spans="1:67" ht="18" x14ac:dyDescent="0.25">
      <c r="A140" s="76"/>
      <c r="B140" s="89"/>
      <c r="C140" s="90"/>
      <c r="D140" s="86"/>
      <c r="E140" s="86"/>
      <c r="F140" s="86"/>
      <c r="G140" s="133" t="s">
        <v>84</v>
      </c>
      <c r="H140" s="133"/>
      <c r="I140" s="71" t="e">
        <f>I139/$P$139</f>
        <v>#DIV/0!</v>
      </c>
      <c r="J140" s="71" t="e">
        <f>J139/$P$139</f>
        <v>#DIV/0!</v>
      </c>
      <c r="K140" s="71" t="e">
        <f>K139/$P$139</f>
        <v>#DIV/0!</v>
      </c>
      <c r="L140" s="71" t="e">
        <f>L139/$P$139</f>
        <v>#DIV/0!</v>
      </c>
      <c r="M140" s="71" t="e">
        <f>M139/$N$22</f>
        <v>#DIV/0!</v>
      </c>
      <c r="N140" s="71" t="e">
        <f>N139/$P$139</f>
        <v>#DIV/0!</v>
      </c>
      <c r="O140" s="71" t="e">
        <f>O139/$P$139</f>
        <v>#DIV/0!</v>
      </c>
      <c r="P140" s="123"/>
      <c r="Q140" s="105"/>
      <c r="R140" s="43" t="str">
        <f t="shared" ref="R140:BO140" si="319">IF(R139&gt;=139,"SB",IF(R139&gt;=112,"B'",IF(R139&gt;=85,"C",IF(R139&gt;=59,"KB",IF(R139&gt;=33,"TB","-")))))</f>
        <v>-</v>
      </c>
      <c r="S140" s="43" t="str">
        <f t="shared" si="319"/>
        <v>-</v>
      </c>
      <c r="T140" s="43" t="str">
        <f t="shared" si="319"/>
        <v>-</v>
      </c>
      <c r="U140" s="43" t="str">
        <f t="shared" si="319"/>
        <v>-</v>
      </c>
      <c r="V140" s="43" t="str">
        <f t="shared" si="319"/>
        <v>-</v>
      </c>
      <c r="W140" s="43" t="str">
        <f t="shared" si="319"/>
        <v>-</v>
      </c>
      <c r="X140" s="43" t="str">
        <f t="shared" si="319"/>
        <v>-</v>
      </c>
      <c r="Y140" s="43" t="str">
        <f t="shared" si="319"/>
        <v>-</v>
      </c>
      <c r="Z140" s="43" t="str">
        <f t="shared" si="319"/>
        <v>-</v>
      </c>
      <c r="AA140" s="43" t="str">
        <f t="shared" si="319"/>
        <v>-</v>
      </c>
      <c r="AB140" s="43" t="str">
        <f t="shared" si="319"/>
        <v>-</v>
      </c>
      <c r="AC140" s="43" t="str">
        <f t="shared" si="319"/>
        <v>-</v>
      </c>
      <c r="AD140" s="43" t="str">
        <f t="shared" si="319"/>
        <v>-</v>
      </c>
      <c r="AE140" s="43" t="str">
        <f t="shared" si="319"/>
        <v>-</v>
      </c>
      <c r="AF140" s="43" t="str">
        <f t="shared" si="319"/>
        <v>-</v>
      </c>
      <c r="AG140" s="43" t="str">
        <f t="shared" si="319"/>
        <v>-</v>
      </c>
      <c r="AH140" s="43" t="str">
        <f t="shared" si="319"/>
        <v>-</v>
      </c>
      <c r="AI140" s="43" t="str">
        <f t="shared" si="319"/>
        <v>-</v>
      </c>
      <c r="AJ140" s="43" t="str">
        <f t="shared" si="319"/>
        <v>-</v>
      </c>
      <c r="AK140" s="43" t="str">
        <f t="shared" si="319"/>
        <v>-</v>
      </c>
      <c r="AL140" s="43" t="str">
        <f t="shared" si="319"/>
        <v>-</v>
      </c>
      <c r="AM140" s="43" t="str">
        <f t="shared" si="319"/>
        <v>-</v>
      </c>
      <c r="AN140" s="43" t="str">
        <f t="shared" si="319"/>
        <v>-</v>
      </c>
      <c r="AO140" s="43" t="str">
        <f t="shared" si="319"/>
        <v>-</v>
      </c>
      <c r="AP140" s="43" t="str">
        <f t="shared" si="319"/>
        <v>-</v>
      </c>
      <c r="AQ140" s="43" t="str">
        <f t="shared" si="319"/>
        <v>-</v>
      </c>
      <c r="AR140" s="43" t="str">
        <f t="shared" si="319"/>
        <v>-</v>
      </c>
      <c r="AS140" s="43" t="str">
        <f t="shared" si="319"/>
        <v>-</v>
      </c>
      <c r="AT140" s="43" t="str">
        <f t="shared" si="319"/>
        <v>-</v>
      </c>
      <c r="AU140" s="43" t="str">
        <f t="shared" si="319"/>
        <v>-</v>
      </c>
      <c r="AV140" s="43" t="str">
        <f t="shared" si="319"/>
        <v>-</v>
      </c>
      <c r="AW140" s="43" t="str">
        <f t="shared" si="319"/>
        <v>-</v>
      </c>
      <c r="AX140" s="43" t="str">
        <f t="shared" si="319"/>
        <v>-</v>
      </c>
      <c r="AY140" s="43" t="str">
        <f t="shared" si="319"/>
        <v>-</v>
      </c>
      <c r="AZ140" s="43" t="str">
        <f t="shared" si="319"/>
        <v>-</v>
      </c>
      <c r="BA140" s="43" t="str">
        <f t="shared" si="319"/>
        <v>-</v>
      </c>
      <c r="BB140" s="43" t="str">
        <f t="shared" si="319"/>
        <v>-</v>
      </c>
      <c r="BC140" s="43" t="str">
        <f t="shared" si="319"/>
        <v>-</v>
      </c>
      <c r="BD140" s="43" t="str">
        <f t="shared" si="319"/>
        <v>-</v>
      </c>
      <c r="BE140" s="43" t="str">
        <f t="shared" si="319"/>
        <v>-</v>
      </c>
      <c r="BF140" s="43" t="str">
        <f t="shared" si="319"/>
        <v>-</v>
      </c>
      <c r="BG140" s="43" t="str">
        <f t="shared" si="319"/>
        <v>-</v>
      </c>
      <c r="BH140" s="43" t="str">
        <f t="shared" si="319"/>
        <v>-</v>
      </c>
      <c r="BI140" s="43" t="str">
        <f t="shared" si="319"/>
        <v>-</v>
      </c>
      <c r="BJ140" s="43" t="str">
        <f t="shared" si="319"/>
        <v>-</v>
      </c>
      <c r="BK140" s="43" t="str">
        <f t="shared" si="319"/>
        <v>-</v>
      </c>
      <c r="BL140" s="43" t="str">
        <f t="shared" si="319"/>
        <v>-</v>
      </c>
      <c r="BM140" s="43" t="str">
        <f t="shared" si="319"/>
        <v>-</v>
      </c>
      <c r="BN140" s="43" t="str">
        <f t="shared" si="319"/>
        <v>-</v>
      </c>
      <c r="BO140" s="43" t="str">
        <f t="shared" si="319"/>
        <v>-</v>
      </c>
    </row>
    <row r="141" spans="1:67" ht="8.25" customHeight="1" x14ac:dyDescent="0.25">
      <c r="A141" s="76"/>
      <c r="B141" s="89"/>
      <c r="C141" s="90"/>
      <c r="D141" s="86"/>
      <c r="E141" s="86"/>
      <c r="F141" s="86"/>
      <c r="G141" s="86"/>
      <c r="H141" s="86"/>
      <c r="I141" s="85"/>
      <c r="J141" s="85"/>
      <c r="K141" s="85"/>
      <c r="L141" s="85"/>
      <c r="M141" s="85"/>
      <c r="N141" s="85"/>
      <c r="O141" s="86"/>
      <c r="P141" s="87"/>
      <c r="Q141" s="105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8"/>
      <c r="BG141" s="47"/>
      <c r="BH141" s="47"/>
      <c r="BI141" s="47"/>
      <c r="BJ141" s="47"/>
      <c r="BK141" s="47"/>
      <c r="BL141" s="47"/>
    </row>
    <row r="142" spans="1:67" ht="18" x14ac:dyDescent="0.25">
      <c r="A142" s="76"/>
      <c r="B142" s="89"/>
      <c r="C142" s="90"/>
      <c r="D142" s="86"/>
      <c r="E142" s="86"/>
      <c r="F142" s="86"/>
      <c r="G142" s="86" t="s">
        <v>83</v>
      </c>
      <c r="H142" s="135" t="e">
        <f>SUM(R139:BO139)/(COUNT(R139:BO139)-COUNTIF(R139:BO139,0))</f>
        <v>#DIV/0!</v>
      </c>
      <c r="I142" s="135"/>
      <c r="J142" s="94"/>
      <c r="K142" s="85"/>
      <c r="L142" s="85"/>
      <c r="M142" s="85"/>
      <c r="N142" s="85"/>
      <c r="O142" s="86"/>
      <c r="P142" s="87"/>
      <c r="Q142" s="105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8"/>
      <c r="BG142" s="47"/>
      <c r="BH142" s="47"/>
      <c r="BI142" s="47"/>
      <c r="BJ142" s="47"/>
      <c r="BK142" s="47"/>
      <c r="BL142" s="47"/>
    </row>
    <row r="143" spans="1:67" ht="18" x14ac:dyDescent="0.25">
      <c r="A143" s="76"/>
      <c r="B143" s="89"/>
      <c r="C143" s="90"/>
      <c r="D143" s="86"/>
      <c r="E143" s="86"/>
      <c r="F143" s="86"/>
      <c r="G143" s="86" t="s">
        <v>85</v>
      </c>
      <c r="H143" s="129" t="e">
        <f>IF(H142&gt;=139,"SANGAT BAIK",IF(H142&gt;=112,"BAIK",IF(H142&gt;=85,"CUKUP",IF(H142&gt;=59,"KURANG BAIK",IF(H142&gt;=33,"TIDAK BAIK","-")))))</f>
        <v>#DIV/0!</v>
      </c>
      <c r="I143" s="129"/>
      <c r="J143" s="94"/>
      <c r="K143" s="85"/>
      <c r="L143" s="85"/>
      <c r="M143" s="85"/>
      <c r="N143" s="85"/>
      <c r="O143" s="86"/>
      <c r="P143" s="87"/>
      <c r="Q143" s="105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8"/>
      <c r="BG143" s="47"/>
      <c r="BH143" s="47"/>
      <c r="BI143" s="47"/>
      <c r="BJ143" s="47"/>
      <c r="BK143" s="47"/>
      <c r="BL143" s="47"/>
    </row>
    <row r="144" spans="1:67" ht="7.5" customHeight="1" x14ac:dyDescent="0.25">
      <c r="A144" s="76"/>
      <c r="B144" s="89"/>
      <c r="C144" s="90"/>
      <c r="D144" s="76"/>
      <c r="E144" s="76"/>
      <c r="F144" s="76"/>
      <c r="G144" s="76"/>
      <c r="H144" s="106"/>
      <c r="I144" s="85"/>
      <c r="J144" s="85"/>
      <c r="K144" s="85"/>
      <c r="L144" s="85"/>
      <c r="M144" s="85"/>
      <c r="N144" s="85"/>
      <c r="O144" s="86"/>
      <c r="P144" s="87"/>
      <c r="Q144" s="105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8"/>
      <c r="BG144" s="47"/>
      <c r="BH144" s="47"/>
      <c r="BI144" s="47"/>
      <c r="BJ144" s="47"/>
      <c r="BK144" s="47"/>
      <c r="BL144" s="47"/>
    </row>
    <row r="145" spans="1:67" ht="18" x14ac:dyDescent="0.25">
      <c r="A145" s="94"/>
      <c r="B145" s="107" t="s">
        <v>171</v>
      </c>
      <c r="C145" s="90"/>
      <c r="D145" s="86"/>
      <c r="E145" s="86"/>
      <c r="F145" s="86"/>
      <c r="G145" s="133" t="s">
        <v>76</v>
      </c>
      <c r="H145" s="133"/>
      <c r="I145" s="91" t="s">
        <v>77</v>
      </c>
      <c r="J145" s="92" t="s">
        <v>78</v>
      </c>
      <c r="K145" s="93" t="s">
        <v>79</v>
      </c>
      <c r="L145" s="124" t="s">
        <v>181</v>
      </c>
      <c r="M145" s="124" t="s">
        <v>80</v>
      </c>
      <c r="N145" s="93" t="s">
        <v>81</v>
      </c>
      <c r="O145" s="121"/>
      <c r="P145" s="93" t="s">
        <v>81</v>
      </c>
      <c r="Q145" s="103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7"/>
      <c r="BH145" s="47"/>
      <c r="BI145" s="47"/>
      <c r="BJ145" s="47"/>
      <c r="BK145" s="47"/>
      <c r="BL145" s="47"/>
    </row>
    <row r="146" spans="1:67" ht="18" x14ac:dyDescent="0.25">
      <c r="A146" s="76"/>
      <c r="B146" s="89"/>
      <c r="C146" s="90"/>
      <c r="D146" s="86"/>
      <c r="E146" s="86"/>
      <c r="F146" s="86"/>
      <c r="G146" s="133" t="s">
        <v>82</v>
      </c>
      <c r="H146" s="133"/>
      <c r="I146" s="98">
        <f>COUNTIF(R147:BE147,I145)</f>
        <v>0</v>
      </c>
      <c r="J146" s="98">
        <f>COUNTIF(R147:BE147,J145)</f>
        <v>0</v>
      </c>
      <c r="K146" s="98">
        <f>COUNTIF(R147:BE147,K145)</f>
        <v>0</v>
      </c>
      <c r="L146" s="98">
        <f>COUNTIF(R147:BE147,L145)</f>
        <v>0</v>
      </c>
      <c r="M146" s="98">
        <f>COUNTIF(R147:BF147,M145)</f>
        <v>0</v>
      </c>
      <c r="N146" s="70">
        <f>$N$22</f>
        <v>0</v>
      </c>
      <c r="O146" s="99"/>
      <c r="P146" s="99">
        <f>SUM(I146:M146)</f>
        <v>0</v>
      </c>
      <c r="Q146" s="88"/>
      <c r="R146" s="43">
        <f t="shared" ref="R146:BN146" si="320">R37+R48+R63+R78+R98+R119+R134</f>
        <v>0</v>
      </c>
      <c r="S146" s="43">
        <f t="shared" si="320"/>
        <v>0</v>
      </c>
      <c r="T146" s="43">
        <f t="shared" si="320"/>
        <v>0</v>
      </c>
      <c r="U146" s="43">
        <f t="shared" si="320"/>
        <v>0</v>
      </c>
      <c r="V146" s="43">
        <f t="shared" si="320"/>
        <v>0</v>
      </c>
      <c r="W146" s="43">
        <f t="shared" si="320"/>
        <v>0</v>
      </c>
      <c r="X146" s="43">
        <f t="shared" si="320"/>
        <v>0</v>
      </c>
      <c r="Y146" s="43">
        <f t="shared" si="320"/>
        <v>0</v>
      </c>
      <c r="Z146" s="43">
        <f t="shared" si="320"/>
        <v>0</v>
      </c>
      <c r="AA146" s="43">
        <f t="shared" si="320"/>
        <v>0</v>
      </c>
      <c r="AB146" s="43">
        <f t="shared" si="320"/>
        <v>0</v>
      </c>
      <c r="AC146" s="43">
        <f t="shared" si="320"/>
        <v>0</v>
      </c>
      <c r="AD146" s="43">
        <f t="shared" si="320"/>
        <v>0</v>
      </c>
      <c r="AE146" s="43">
        <f t="shared" si="320"/>
        <v>0</v>
      </c>
      <c r="AF146" s="43">
        <f t="shared" si="320"/>
        <v>0</v>
      </c>
      <c r="AG146" s="43">
        <f t="shared" si="320"/>
        <v>0</v>
      </c>
      <c r="AH146" s="43">
        <f t="shared" si="320"/>
        <v>0</v>
      </c>
      <c r="AI146" s="43">
        <f t="shared" si="320"/>
        <v>0</v>
      </c>
      <c r="AJ146" s="43">
        <f t="shared" si="320"/>
        <v>0</v>
      </c>
      <c r="AK146" s="43">
        <f t="shared" si="320"/>
        <v>0</v>
      </c>
      <c r="AL146" s="43">
        <f t="shared" si="320"/>
        <v>0</v>
      </c>
      <c r="AM146" s="43">
        <f t="shared" si="320"/>
        <v>0</v>
      </c>
      <c r="AN146" s="43">
        <f t="shared" si="320"/>
        <v>0</v>
      </c>
      <c r="AO146" s="43">
        <f t="shared" si="320"/>
        <v>0</v>
      </c>
      <c r="AP146" s="43">
        <f t="shared" si="320"/>
        <v>0</v>
      </c>
      <c r="AQ146" s="43">
        <f t="shared" si="320"/>
        <v>0</v>
      </c>
      <c r="AR146" s="43">
        <f t="shared" si="320"/>
        <v>0</v>
      </c>
      <c r="AS146" s="43">
        <f t="shared" si="320"/>
        <v>0</v>
      </c>
      <c r="AT146" s="43">
        <f t="shared" si="320"/>
        <v>0</v>
      </c>
      <c r="AU146" s="43">
        <f t="shared" si="320"/>
        <v>0</v>
      </c>
      <c r="AV146" s="43">
        <f t="shared" si="320"/>
        <v>0</v>
      </c>
      <c r="AW146" s="43">
        <f t="shared" si="320"/>
        <v>0</v>
      </c>
      <c r="AX146" s="43">
        <f t="shared" si="320"/>
        <v>0</v>
      </c>
      <c r="AY146" s="43">
        <f t="shared" si="320"/>
        <v>0</v>
      </c>
      <c r="AZ146" s="43">
        <f t="shared" si="320"/>
        <v>0</v>
      </c>
      <c r="BA146" s="43">
        <f t="shared" si="320"/>
        <v>0</v>
      </c>
      <c r="BB146" s="43">
        <f t="shared" si="320"/>
        <v>0</v>
      </c>
      <c r="BC146" s="43">
        <f t="shared" si="320"/>
        <v>0</v>
      </c>
      <c r="BD146" s="43">
        <f t="shared" si="320"/>
        <v>0</v>
      </c>
      <c r="BE146" s="43">
        <f t="shared" si="320"/>
        <v>0</v>
      </c>
      <c r="BF146" s="43">
        <f t="shared" si="320"/>
        <v>0</v>
      </c>
      <c r="BG146" s="43">
        <f t="shared" si="320"/>
        <v>0</v>
      </c>
      <c r="BH146" s="43">
        <f t="shared" si="320"/>
        <v>0</v>
      </c>
      <c r="BI146" s="43">
        <f t="shared" si="320"/>
        <v>0</v>
      </c>
      <c r="BJ146" s="43">
        <f t="shared" si="320"/>
        <v>0</v>
      </c>
      <c r="BK146" s="43">
        <f t="shared" si="320"/>
        <v>0</v>
      </c>
      <c r="BL146" s="43">
        <f t="shared" si="320"/>
        <v>0</v>
      </c>
      <c r="BM146" s="43">
        <f t="shared" si="320"/>
        <v>0</v>
      </c>
      <c r="BN146" s="43">
        <f t="shared" si="320"/>
        <v>0</v>
      </c>
      <c r="BO146" s="43">
        <f>BO37+BO48+BO63+BO78+BO98+BO119+BO134</f>
        <v>0</v>
      </c>
    </row>
    <row r="147" spans="1:67" ht="18" x14ac:dyDescent="0.25">
      <c r="A147" s="76"/>
      <c r="B147" s="89"/>
      <c r="C147" s="90"/>
      <c r="D147" s="86"/>
      <c r="E147" s="86"/>
      <c r="F147" s="86"/>
      <c r="G147" s="133" t="s">
        <v>84</v>
      </c>
      <c r="H147" s="133"/>
      <c r="I147" s="71" t="e">
        <f>I146/$P$146</f>
        <v>#DIV/0!</v>
      </c>
      <c r="J147" s="71" t="e">
        <f>J146/$P$146</f>
        <v>#DIV/0!</v>
      </c>
      <c r="K147" s="71" t="e">
        <f>K146/$P$146</f>
        <v>#DIV/0!</v>
      </c>
      <c r="L147" s="71" t="e">
        <f>L146/$P$146</f>
        <v>#DIV/0!</v>
      </c>
      <c r="M147" s="71" t="e">
        <f>M146/$N$22</f>
        <v>#DIV/0!</v>
      </c>
      <c r="N147" s="71" t="e">
        <f>N146/$P$146</f>
        <v>#DIV/0!</v>
      </c>
      <c r="O147" s="71" t="e">
        <f>O146/$P$146</f>
        <v>#DIV/0!</v>
      </c>
      <c r="P147" s="123"/>
      <c r="Q147" s="105"/>
      <c r="R147" s="43" t="str">
        <f t="shared" ref="R147:BO147" si="321">IF(R146&gt;=122,"SB",IF(R146&gt;=99,"B'",IF(R146&gt;=75,"C",IF(R146&gt;=52,"KB",IF(R146&gt;=29,"TB","-")))))</f>
        <v>-</v>
      </c>
      <c r="S147" s="43" t="str">
        <f t="shared" si="321"/>
        <v>-</v>
      </c>
      <c r="T147" s="43" t="str">
        <f>IF(T146&gt;=122,"SB",IF(T146&gt;=99,"B'",IF(T146&gt;=75,"C",IF(T146&gt;=52,"KB",IF(T146&gt;=29,"TB","-")))))</f>
        <v>-</v>
      </c>
      <c r="U147" s="43" t="str">
        <f>IF(U146&gt;=122,"SB",IF(U146&gt;=99,"B'",IF(U146&gt;=75,"C",IF(U146&gt;=52,"KB",IF(U146&gt;=29,"TB","-")))))</f>
        <v>-</v>
      </c>
      <c r="V147" s="43" t="str">
        <f t="shared" si="321"/>
        <v>-</v>
      </c>
      <c r="W147" s="43" t="str">
        <f t="shared" si="321"/>
        <v>-</v>
      </c>
      <c r="X147" s="43" t="str">
        <f t="shared" si="321"/>
        <v>-</v>
      </c>
      <c r="Y147" s="43" t="str">
        <f t="shared" si="321"/>
        <v>-</v>
      </c>
      <c r="Z147" s="43" t="str">
        <f t="shared" si="321"/>
        <v>-</v>
      </c>
      <c r="AA147" s="43" t="str">
        <f t="shared" si="321"/>
        <v>-</v>
      </c>
      <c r="AB147" s="43" t="str">
        <f t="shared" si="321"/>
        <v>-</v>
      </c>
      <c r="AC147" s="43" t="str">
        <f t="shared" si="321"/>
        <v>-</v>
      </c>
      <c r="AD147" s="43" t="str">
        <f t="shared" si="321"/>
        <v>-</v>
      </c>
      <c r="AE147" s="43" t="str">
        <f t="shared" si="321"/>
        <v>-</v>
      </c>
      <c r="AF147" s="43" t="str">
        <f t="shared" si="321"/>
        <v>-</v>
      </c>
      <c r="AG147" s="43" t="str">
        <f t="shared" si="321"/>
        <v>-</v>
      </c>
      <c r="AH147" s="43" t="str">
        <f t="shared" si="321"/>
        <v>-</v>
      </c>
      <c r="AI147" s="43" t="str">
        <f t="shared" si="321"/>
        <v>-</v>
      </c>
      <c r="AJ147" s="43" t="str">
        <f t="shared" si="321"/>
        <v>-</v>
      </c>
      <c r="AK147" s="43" t="str">
        <f t="shared" si="321"/>
        <v>-</v>
      </c>
      <c r="AL147" s="43" t="str">
        <f t="shared" si="321"/>
        <v>-</v>
      </c>
      <c r="AM147" s="43" t="str">
        <f t="shared" si="321"/>
        <v>-</v>
      </c>
      <c r="AN147" s="43" t="str">
        <f t="shared" si="321"/>
        <v>-</v>
      </c>
      <c r="AO147" s="43" t="str">
        <f t="shared" si="321"/>
        <v>-</v>
      </c>
      <c r="AP147" s="43" t="str">
        <f t="shared" si="321"/>
        <v>-</v>
      </c>
      <c r="AQ147" s="43" t="str">
        <f t="shared" si="321"/>
        <v>-</v>
      </c>
      <c r="AR147" s="43" t="str">
        <f t="shared" si="321"/>
        <v>-</v>
      </c>
      <c r="AS147" s="43" t="str">
        <f t="shared" si="321"/>
        <v>-</v>
      </c>
      <c r="AT147" s="43" t="str">
        <f t="shared" si="321"/>
        <v>-</v>
      </c>
      <c r="AU147" s="43" t="str">
        <f t="shared" si="321"/>
        <v>-</v>
      </c>
      <c r="AV147" s="43" t="str">
        <f t="shared" si="321"/>
        <v>-</v>
      </c>
      <c r="AW147" s="43" t="str">
        <f t="shared" si="321"/>
        <v>-</v>
      </c>
      <c r="AX147" s="43" t="str">
        <f t="shared" si="321"/>
        <v>-</v>
      </c>
      <c r="AY147" s="43" t="str">
        <f t="shared" si="321"/>
        <v>-</v>
      </c>
      <c r="AZ147" s="43" t="str">
        <f t="shared" si="321"/>
        <v>-</v>
      </c>
      <c r="BA147" s="43" t="str">
        <f t="shared" si="321"/>
        <v>-</v>
      </c>
      <c r="BB147" s="43" t="str">
        <f t="shared" si="321"/>
        <v>-</v>
      </c>
      <c r="BC147" s="43" t="str">
        <f t="shared" si="321"/>
        <v>-</v>
      </c>
      <c r="BD147" s="43" t="str">
        <f t="shared" si="321"/>
        <v>-</v>
      </c>
      <c r="BE147" s="43" t="str">
        <f t="shared" si="321"/>
        <v>-</v>
      </c>
      <c r="BF147" s="43" t="str">
        <f t="shared" si="321"/>
        <v>-</v>
      </c>
      <c r="BG147" s="43" t="str">
        <f t="shared" si="321"/>
        <v>-</v>
      </c>
      <c r="BH147" s="43" t="str">
        <f t="shared" si="321"/>
        <v>-</v>
      </c>
      <c r="BI147" s="43" t="str">
        <f t="shared" si="321"/>
        <v>-</v>
      </c>
      <c r="BJ147" s="43" t="str">
        <f t="shared" si="321"/>
        <v>-</v>
      </c>
      <c r="BK147" s="43" t="str">
        <f t="shared" si="321"/>
        <v>-</v>
      </c>
      <c r="BL147" s="43" t="str">
        <f t="shared" si="321"/>
        <v>-</v>
      </c>
      <c r="BM147" s="43" t="str">
        <f t="shared" si="321"/>
        <v>-</v>
      </c>
      <c r="BN147" s="43" t="str">
        <f t="shared" si="321"/>
        <v>-</v>
      </c>
      <c r="BO147" s="43" t="str">
        <f t="shared" si="321"/>
        <v>-</v>
      </c>
    </row>
    <row r="148" spans="1:67" ht="9" customHeight="1" x14ac:dyDescent="0.35">
      <c r="A148" s="5"/>
      <c r="B148" s="25"/>
      <c r="C148" s="24"/>
      <c r="D148" s="23"/>
      <c r="E148" s="23"/>
      <c r="F148" s="23"/>
      <c r="G148" s="23"/>
      <c r="H148" s="23"/>
      <c r="I148" s="13"/>
      <c r="J148" s="13"/>
      <c r="K148" s="13"/>
      <c r="L148" s="13"/>
      <c r="M148" s="13"/>
      <c r="N148" s="13"/>
      <c r="O148" s="23"/>
      <c r="P148" s="22"/>
      <c r="Q148" s="26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8"/>
      <c r="BG148" s="47"/>
      <c r="BH148" s="47"/>
      <c r="BI148" s="47"/>
      <c r="BJ148" s="47"/>
      <c r="BK148" s="47"/>
      <c r="BL148" s="47"/>
    </row>
    <row r="149" spans="1:67" ht="21" x14ac:dyDescent="0.35">
      <c r="A149" s="5"/>
      <c r="B149" s="25"/>
      <c r="C149" s="24"/>
      <c r="D149" s="23"/>
      <c r="E149" s="23"/>
      <c r="F149" s="23"/>
      <c r="G149" s="86" t="s">
        <v>83</v>
      </c>
      <c r="H149" s="135" t="e">
        <f>SUM(R146:BO146)/(COUNT(R146:BO146)-COUNTIF(R146:BO146,"0"))</f>
        <v>#DIV/0!</v>
      </c>
      <c r="I149" s="135"/>
      <c r="J149" s="13"/>
      <c r="K149" s="13"/>
      <c r="L149" s="13"/>
      <c r="M149" s="13"/>
      <c r="N149" s="13"/>
      <c r="O149" s="23"/>
      <c r="P149" s="22"/>
      <c r="Q149" s="21">
        <v>5</v>
      </c>
      <c r="R149" s="43">
        <f>COUNTIF(R22:R147,$Q$149)</f>
        <v>0</v>
      </c>
      <c r="S149" s="43">
        <f>COUNTIF(S22:S147,$Q$149)</f>
        <v>0</v>
      </c>
      <c r="T149" s="43">
        <f>COUNTIF(T22:T147,$Q$149)</f>
        <v>0</v>
      </c>
      <c r="U149" s="43">
        <f>COUNTIF(U22:U147,$Q$149)</f>
        <v>0</v>
      </c>
      <c r="V149" s="43">
        <f>COUNTIF(V22:V147,$Q$149)</f>
        <v>0</v>
      </c>
      <c r="W149" s="43">
        <f>COUNTIF(W22:W147,$Q$149)</f>
        <v>0</v>
      </c>
      <c r="X149" s="43">
        <f>COUNTIF(X22:X147,$Q$149)</f>
        <v>0</v>
      </c>
      <c r="Y149" s="43">
        <f>COUNTIF(Y22:Y147,$Q$149)</f>
        <v>0</v>
      </c>
      <c r="Z149" s="43">
        <f>COUNTIF(Z22:Z147,$Q$149)</f>
        <v>0</v>
      </c>
      <c r="AA149" s="43">
        <f>COUNTIF(AA22:AA147,$Q$149)</f>
        <v>0</v>
      </c>
      <c r="AB149" s="43">
        <f>COUNTIF(AB22:AB147,$Q$149)</f>
        <v>0</v>
      </c>
      <c r="AC149" s="43">
        <f>COUNTIF(AC22:AC147,$Q$149)</f>
        <v>0</v>
      </c>
      <c r="AD149" s="43">
        <f>COUNTIF(AD22:AD147,$Q$149)</f>
        <v>0</v>
      </c>
      <c r="AE149" s="43">
        <f>COUNTIF(AE22:AE147,$Q$149)</f>
        <v>0</v>
      </c>
      <c r="AF149" s="43">
        <f>COUNTIF(AF22:AF147,$Q$149)</f>
        <v>0</v>
      </c>
      <c r="AG149" s="43">
        <f>COUNTIF(AG22:AG147,$Q$149)</f>
        <v>0</v>
      </c>
      <c r="AH149" s="43">
        <f>COUNTIF(AH22:AH147,$Q$149)</f>
        <v>0</v>
      </c>
      <c r="AI149" s="43">
        <f>COUNTIF(AI22:AI147,$Q$149)</f>
        <v>0</v>
      </c>
      <c r="AJ149" s="43">
        <f>COUNTIF(AJ22:AJ147,$Q$149)</f>
        <v>0</v>
      </c>
      <c r="AK149" s="43">
        <f>COUNTIF(AK22:AK147,$Q$149)</f>
        <v>0</v>
      </c>
      <c r="AL149" s="43">
        <f>COUNTIF(AL22:AL147,$Q$149)</f>
        <v>0</v>
      </c>
      <c r="AM149" s="43">
        <f>COUNTIF(AM22:AM147,$Q$149)</f>
        <v>0</v>
      </c>
      <c r="AN149" s="43">
        <f>COUNTIF(AN22:AN147,$Q$149)</f>
        <v>0</v>
      </c>
      <c r="AO149" s="43">
        <f>COUNTIF(AO22:AO147,$Q$149)</f>
        <v>0</v>
      </c>
      <c r="AP149" s="43">
        <f>COUNTIF(AP22:AP147,$Q$149)</f>
        <v>0</v>
      </c>
      <c r="AQ149" s="43">
        <f>COUNTIF(AQ22:AQ147,$Q$149)</f>
        <v>0</v>
      </c>
      <c r="AR149" s="43">
        <f>COUNTIF(AR22:AR147,$Q$149)</f>
        <v>0</v>
      </c>
      <c r="AS149" s="43">
        <f>COUNTIF(AS22:AS147,$Q$149)</f>
        <v>0</v>
      </c>
      <c r="AT149" s="43">
        <f>COUNTIF(AT22:AT147,$Q$149)</f>
        <v>0</v>
      </c>
      <c r="AU149" s="43">
        <f>COUNTIF(AU22:AU147,$Q$149)</f>
        <v>0</v>
      </c>
      <c r="AV149" s="43">
        <f>COUNTIF(AV22:AV147,$Q$149)</f>
        <v>0</v>
      </c>
      <c r="AW149" s="43">
        <f>COUNTIF(AW22:AW147,$Q$149)</f>
        <v>0</v>
      </c>
      <c r="AX149" s="43">
        <f>COUNTIF(AX22:AX147,$Q$149)</f>
        <v>0</v>
      </c>
      <c r="AY149" s="43">
        <f>COUNTIF(AY22:AY147,$Q$149)</f>
        <v>0</v>
      </c>
      <c r="AZ149" s="43">
        <f>COUNTIF(AZ22:AZ147,$Q$149)</f>
        <v>0</v>
      </c>
      <c r="BA149" s="43">
        <f>COUNTIF(BA22:BA147,$Q$149)</f>
        <v>0</v>
      </c>
      <c r="BB149" s="43">
        <f>COUNTIF(BB22:BB147,$Q$149)</f>
        <v>0</v>
      </c>
      <c r="BC149" s="43">
        <f>COUNTIF(BC22:BC147,$Q$149)</f>
        <v>0</v>
      </c>
      <c r="BD149" s="43">
        <f>COUNTIF(BD22:BD147,$Q$149)</f>
        <v>0</v>
      </c>
      <c r="BE149" s="43">
        <f>COUNTIF(BE22:BE147,$Q$149)</f>
        <v>0</v>
      </c>
      <c r="BF149" s="43">
        <f t="shared" ref="BF149:BO149" si="322">COUNTIF(BF22:BF147,$Q$149)</f>
        <v>0</v>
      </c>
      <c r="BG149" s="43">
        <f t="shared" si="322"/>
        <v>0</v>
      </c>
      <c r="BH149" s="43">
        <f t="shared" si="322"/>
        <v>0</v>
      </c>
      <c r="BI149" s="43">
        <f t="shared" si="322"/>
        <v>0</v>
      </c>
      <c r="BJ149" s="43">
        <f t="shared" si="322"/>
        <v>0</v>
      </c>
      <c r="BK149" s="43">
        <f t="shared" si="322"/>
        <v>0</v>
      </c>
      <c r="BL149" s="43">
        <f t="shared" si="322"/>
        <v>0</v>
      </c>
      <c r="BM149" s="43">
        <f t="shared" si="322"/>
        <v>0</v>
      </c>
      <c r="BN149" s="43">
        <f t="shared" si="322"/>
        <v>0</v>
      </c>
      <c r="BO149" s="43">
        <f t="shared" si="322"/>
        <v>0</v>
      </c>
    </row>
    <row r="150" spans="1:67" ht="21" x14ac:dyDescent="0.35">
      <c r="A150" s="5"/>
      <c r="B150" s="25"/>
      <c r="C150" s="24"/>
      <c r="D150" s="23"/>
      <c r="E150" s="23"/>
      <c r="F150" s="23"/>
      <c r="G150" s="86" t="s">
        <v>85</v>
      </c>
      <c r="H150" s="129" t="e">
        <f>IF(H149&gt;=122,"SANGAT BAIK",IF(H149&gt;=99,"BAIK",IF(H149&gt;=75,"CUKUP",IF(H149&gt;=52,"KURANG BAIK",IF(H149&gt;=29,"TIDAK BAIK","-")))))</f>
        <v>#DIV/0!</v>
      </c>
      <c r="I150" s="106"/>
      <c r="J150" s="13"/>
      <c r="K150" s="13"/>
      <c r="L150" s="13"/>
      <c r="M150" s="13"/>
      <c r="N150" s="13"/>
      <c r="O150" s="23"/>
      <c r="P150" s="22"/>
      <c r="Q150" s="21">
        <v>4</v>
      </c>
      <c r="R150" s="43">
        <f>COUNTIF(R22:R147,$Q$150)</f>
        <v>0</v>
      </c>
      <c r="S150" s="43">
        <f>COUNTIF(S22:S147,$Q$150)</f>
        <v>0</v>
      </c>
      <c r="T150" s="43">
        <f>COUNTIF(T22:T147,$Q$150)</f>
        <v>0</v>
      </c>
      <c r="U150" s="43">
        <f>COUNTIF(U22:U147,$Q$150)</f>
        <v>0</v>
      </c>
      <c r="V150" s="43">
        <f>COUNTIF(V22:V147,$Q$150)</f>
        <v>0</v>
      </c>
      <c r="W150" s="43">
        <f>COUNTIF(W22:W147,$Q$150)</f>
        <v>0</v>
      </c>
      <c r="X150" s="43">
        <f>COUNTIF(X22:X147,$Q$150)</f>
        <v>0</v>
      </c>
      <c r="Y150" s="43">
        <f>COUNTIF(Y22:Y147,$Q$150)</f>
        <v>0</v>
      </c>
      <c r="Z150" s="43">
        <f>COUNTIF(Z22:Z147,$Q$150)</f>
        <v>0</v>
      </c>
      <c r="AA150" s="43">
        <f>COUNTIF(AA22:AA147,$Q$150)</f>
        <v>0</v>
      </c>
      <c r="AB150" s="43">
        <f>COUNTIF(AB22:AB147,$Q$150)</f>
        <v>0</v>
      </c>
      <c r="AC150" s="43">
        <f>COUNTIF(AC22:AC147,$Q$150)</f>
        <v>0</v>
      </c>
      <c r="AD150" s="43">
        <f>COUNTIF(AD22:AD147,$Q$150)</f>
        <v>0</v>
      </c>
      <c r="AE150" s="43">
        <f>COUNTIF(AE22:AE147,$Q$150)</f>
        <v>0</v>
      </c>
      <c r="AF150" s="43">
        <f>COUNTIF(AF22:AF147,$Q$150)</f>
        <v>0</v>
      </c>
      <c r="AG150" s="43">
        <f>COUNTIF(AG22:AG147,$Q$150)</f>
        <v>0</v>
      </c>
      <c r="AH150" s="43">
        <f>COUNTIF(AH22:AH147,$Q$150)</f>
        <v>0</v>
      </c>
      <c r="AI150" s="43">
        <f>COUNTIF(AI22:AI147,$Q$150)</f>
        <v>0</v>
      </c>
      <c r="AJ150" s="43">
        <f>COUNTIF(AJ22:AJ147,$Q$150)</f>
        <v>0</v>
      </c>
      <c r="AK150" s="43">
        <f>COUNTIF(AK22:AK147,$Q$150)</f>
        <v>0</v>
      </c>
      <c r="AL150" s="43">
        <f>COUNTIF(AL22:AL147,$Q$150)</f>
        <v>0</v>
      </c>
      <c r="AM150" s="43">
        <f>COUNTIF(AM22:AM147,$Q$150)</f>
        <v>0</v>
      </c>
      <c r="AN150" s="43">
        <f>COUNTIF(AN22:AN147,$Q$150)</f>
        <v>0</v>
      </c>
      <c r="AO150" s="43">
        <f>COUNTIF(AO22:AO147,$Q$150)</f>
        <v>0</v>
      </c>
      <c r="AP150" s="43">
        <f>COUNTIF(AP22:AP147,$Q$150)</f>
        <v>0</v>
      </c>
      <c r="AQ150" s="43">
        <f>COUNTIF(AQ22:AQ147,$Q$150)</f>
        <v>0</v>
      </c>
      <c r="AR150" s="43">
        <f>COUNTIF(AR22:AR147,$Q$150)</f>
        <v>0</v>
      </c>
      <c r="AS150" s="43">
        <f>COUNTIF(AS22:AS147,$Q$150)</f>
        <v>0</v>
      </c>
      <c r="AT150" s="43">
        <f>COUNTIF(AT22:AT147,$Q$150)</f>
        <v>0</v>
      </c>
      <c r="AU150" s="43">
        <f>COUNTIF(AU22:AU147,$Q$150)</f>
        <v>0</v>
      </c>
      <c r="AV150" s="43">
        <f>COUNTIF(AV22:AV147,$Q$150)</f>
        <v>0</v>
      </c>
      <c r="AW150" s="43">
        <f>COUNTIF(AW22:AW147,$Q$150)</f>
        <v>0</v>
      </c>
      <c r="AX150" s="43">
        <f>COUNTIF(AX22:AX147,$Q$150)</f>
        <v>0</v>
      </c>
      <c r="AY150" s="43">
        <f>COUNTIF(AY22:AY147,$Q$150)</f>
        <v>0</v>
      </c>
      <c r="AZ150" s="43">
        <f>COUNTIF(AZ22:AZ147,$Q$150)</f>
        <v>0</v>
      </c>
      <c r="BA150" s="43">
        <f>COUNTIF(BA22:BA147,$Q$150)</f>
        <v>0</v>
      </c>
      <c r="BB150" s="43">
        <f>COUNTIF(BB22:BB147,$Q$150)</f>
        <v>0</v>
      </c>
      <c r="BC150" s="43">
        <f>COUNTIF(BC22:BC147,$Q$150)</f>
        <v>0</v>
      </c>
      <c r="BD150" s="43">
        <f>COUNTIF(BD22:BD147,$Q$150)</f>
        <v>0</v>
      </c>
      <c r="BE150" s="43">
        <f>COUNTIF(BE22:BE147,$Q$150)</f>
        <v>0</v>
      </c>
      <c r="BF150" s="43">
        <f t="shared" ref="BF150:BO150" si="323">COUNTIF(BF22:BF147,$Q$150)</f>
        <v>0</v>
      </c>
      <c r="BG150" s="43">
        <f t="shared" si="323"/>
        <v>0</v>
      </c>
      <c r="BH150" s="43">
        <f t="shared" si="323"/>
        <v>0</v>
      </c>
      <c r="BI150" s="43">
        <f t="shared" si="323"/>
        <v>0</v>
      </c>
      <c r="BJ150" s="43">
        <f t="shared" si="323"/>
        <v>0</v>
      </c>
      <c r="BK150" s="43">
        <f t="shared" si="323"/>
        <v>0</v>
      </c>
      <c r="BL150" s="43">
        <f t="shared" si="323"/>
        <v>0</v>
      </c>
      <c r="BM150" s="43">
        <f t="shared" si="323"/>
        <v>0</v>
      </c>
      <c r="BN150" s="43">
        <f t="shared" si="323"/>
        <v>0</v>
      </c>
      <c r="BO150" s="43">
        <f t="shared" si="323"/>
        <v>0</v>
      </c>
    </row>
    <row r="151" spans="1:67" ht="21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21">
        <v>3</v>
      </c>
      <c r="R151" s="43">
        <f>COUNTIF(R22:R147,$Q$151)</f>
        <v>0</v>
      </c>
      <c r="S151" s="43">
        <f>COUNTIF(S22:S147,$Q$151)</f>
        <v>0</v>
      </c>
      <c r="T151" s="43">
        <f>COUNTIF(T22:T147,$Q$151)</f>
        <v>0</v>
      </c>
      <c r="U151" s="43">
        <f>COUNTIF(U22:U147,$Q$151)</f>
        <v>0</v>
      </c>
      <c r="V151" s="43">
        <f>COUNTIF(V22:V147,$Q$151)</f>
        <v>0</v>
      </c>
      <c r="W151" s="43">
        <f>COUNTIF(W22:W147,$Q$151)</f>
        <v>0</v>
      </c>
      <c r="X151" s="43">
        <f>COUNTIF(X22:X147,$Q$151)</f>
        <v>0</v>
      </c>
      <c r="Y151" s="43">
        <f>COUNTIF(Y22:Y147,$Q$151)</f>
        <v>0</v>
      </c>
      <c r="Z151" s="43">
        <f>COUNTIF(Z22:Z147,$Q$151)</f>
        <v>0</v>
      </c>
      <c r="AA151" s="43">
        <f>COUNTIF(AA22:AA147,$Q$151)</f>
        <v>0</v>
      </c>
      <c r="AB151" s="43">
        <f>COUNTIF(AB22:AB147,$Q$151)</f>
        <v>0</v>
      </c>
      <c r="AC151" s="43">
        <f>COUNTIF(AC22:AC147,$Q$151)</f>
        <v>0</v>
      </c>
      <c r="AD151" s="43">
        <f>COUNTIF(AD22:AD147,$Q$151)</f>
        <v>0</v>
      </c>
      <c r="AE151" s="43">
        <f>COUNTIF(AE22:AE147,$Q$151)</f>
        <v>0</v>
      </c>
      <c r="AF151" s="43">
        <f>COUNTIF(AF22:AF147,$Q$151)</f>
        <v>0</v>
      </c>
      <c r="AG151" s="43">
        <f>COUNTIF(AG22:AG147,$Q$151)</f>
        <v>0</v>
      </c>
      <c r="AH151" s="43">
        <f>COUNTIF(AH22:AH147,$Q$151)</f>
        <v>0</v>
      </c>
      <c r="AI151" s="43">
        <f>COUNTIF(AI22:AI147,$Q$151)</f>
        <v>0</v>
      </c>
      <c r="AJ151" s="43">
        <f>COUNTIF(AJ22:AJ147,$Q$151)</f>
        <v>0</v>
      </c>
      <c r="AK151" s="43">
        <f>COUNTIF(AK22:AK147,$Q$151)</f>
        <v>0</v>
      </c>
      <c r="AL151" s="43">
        <f>COUNTIF(AL22:AL147,$Q$151)</f>
        <v>0</v>
      </c>
      <c r="AM151" s="43">
        <f>COUNTIF(AM22:AM147,$Q$151)</f>
        <v>0</v>
      </c>
      <c r="AN151" s="43">
        <f>COUNTIF(AN22:AN147,$Q$151)</f>
        <v>0</v>
      </c>
      <c r="AO151" s="43">
        <f>COUNTIF(AO22:AO147,$Q$151)</f>
        <v>0</v>
      </c>
      <c r="AP151" s="43">
        <f>COUNTIF(AP22:AP147,$Q$151)</f>
        <v>0</v>
      </c>
      <c r="AQ151" s="43">
        <f>COUNTIF(AQ22:AQ147,$Q$151)</f>
        <v>0</v>
      </c>
      <c r="AR151" s="43">
        <f>COUNTIF(AR22:AR147,$Q$151)</f>
        <v>0</v>
      </c>
      <c r="AS151" s="43">
        <f>COUNTIF(AS22:AS147,$Q$151)</f>
        <v>0</v>
      </c>
      <c r="AT151" s="43">
        <f>COUNTIF(AT22:AT147,$Q$151)</f>
        <v>0</v>
      </c>
      <c r="AU151" s="43">
        <f>COUNTIF(AU22:AU147,$Q$151)</f>
        <v>0</v>
      </c>
      <c r="AV151" s="43">
        <f>COUNTIF(AV22:AV147,$Q$151)</f>
        <v>0</v>
      </c>
      <c r="AW151" s="43">
        <f>COUNTIF(AW22:AW147,$Q$151)</f>
        <v>0</v>
      </c>
      <c r="AX151" s="43">
        <f>COUNTIF(AX22:AX147,$Q$151)</f>
        <v>0</v>
      </c>
      <c r="AY151" s="43">
        <f>COUNTIF(AY22:AY147,$Q$151)</f>
        <v>0</v>
      </c>
      <c r="AZ151" s="43">
        <f>COUNTIF(AZ22:AZ147,$Q$151)</f>
        <v>0</v>
      </c>
      <c r="BA151" s="43">
        <f>COUNTIF(BA22:BA147,$Q$151)</f>
        <v>0</v>
      </c>
      <c r="BB151" s="43">
        <f>COUNTIF(BB22:BB147,$Q$151)</f>
        <v>0</v>
      </c>
      <c r="BC151" s="43">
        <f>COUNTIF(BC22:BC147,$Q$151)</f>
        <v>0</v>
      </c>
      <c r="BD151" s="43">
        <f>COUNTIF(BD22:BD147,$Q$151)</f>
        <v>0</v>
      </c>
      <c r="BE151" s="43">
        <f>COUNTIF(BE22:BE147,$Q$151)</f>
        <v>0</v>
      </c>
      <c r="BF151" s="43">
        <f>COUNTIF(BF22:BF147,$Q$151)</f>
        <v>0</v>
      </c>
      <c r="BG151" s="43">
        <f>COUNTIF(BG22:BG147,$Q$151)</f>
        <v>0</v>
      </c>
      <c r="BH151" s="43">
        <f>COUNTIF(BH22:BH147,$Q$151)</f>
        <v>0</v>
      </c>
      <c r="BI151" s="43">
        <f>COUNTIF(BI22:BI147,$Q$151)</f>
        <v>0</v>
      </c>
      <c r="BJ151" s="43">
        <f>COUNTIF(BJ22:BJ147,$Q$151)</f>
        <v>0</v>
      </c>
      <c r="BK151" s="43">
        <f>COUNTIF(BK22:BK147,$Q$151)</f>
        <v>0</v>
      </c>
      <c r="BL151" s="43">
        <f>COUNTIF(BL22:BL147,$Q$151)</f>
        <v>0</v>
      </c>
      <c r="BM151" s="43">
        <f>COUNTIF(BM22:BM147,$Q$151)</f>
        <v>0</v>
      </c>
      <c r="BN151" s="43">
        <f>COUNTIF(BN22:BN147,$Q$151)</f>
        <v>0</v>
      </c>
      <c r="BO151" s="43">
        <f>COUNTIF(BO22:BO147,$Q$151)</f>
        <v>0</v>
      </c>
    </row>
    <row r="152" spans="1:67" ht="21" x14ac:dyDescent="0.35">
      <c r="A152" s="14"/>
      <c r="B152" s="14"/>
      <c r="C152" s="14"/>
      <c r="E152" s="18" t="s">
        <v>139</v>
      </c>
      <c r="F152" s="20">
        <f>$N$22</f>
        <v>0</v>
      </c>
      <c r="G152" s="18" t="s">
        <v>140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7">
        <v>2</v>
      </c>
      <c r="R152" s="43">
        <f>COUNTIF(R22:R147,$Q$152)</f>
        <v>0</v>
      </c>
      <c r="S152" s="43">
        <f>COUNTIF(S22:S147,$Q$152)</f>
        <v>0</v>
      </c>
      <c r="T152" s="43">
        <f>COUNTIF(T22:T147,$Q$152)</f>
        <v>0</v>
      </c>
      <c r="U152" s="43">
        <f>COUNTIF(U22:U147,$Q$152)</f>
        <v>0</v>
      </c>
      <c r="V152" s="43">
        <f>COUNTIF(V22:V147,$Q$152)</f>
        <v>0</v>
      </c>
      <c r="W152" s="43">
        <f>COUNTIF(W22:W147,$Q$152)</f>
        <v>0</v>
      </c>
      <c r="X152" s="43">
        <f>COUNTIF(X22:X147,$Q$152)</f>
        <v>0</v>
      </c>
      <c r="Y152" s="43">
        <f>COUNTIF(Y22:Y147,$Q$152)</f>
        <v>0</v>
      </c>
      <c r="Z152" s="43">
        <f>COUNTIF(Z22:Z147,$Q$152)</f>
        <v>0</v>
      </c>
      <c r="AA152" s="43">
        <f>COUNTIF(AA22:AA147,$Q$152)</f>
        <v>0</v>
      </c>
      <c r="AB152" s="43">
        <f>COUNTIF(AB22:AB147,$Q$152)</f>
        <v>0</v>
      </c>
      <c r="AC152" s="43">
        <f>COUNTIF(AC22:AC147,$Q$152)</f>
        <v>0</v>
      </c>
      <c r="AD152" s="43">
        <f>COUNTIF(AD22:AD147,$Q$152)</f>
        <v>0</v>
      </c>
      <c r="AE152" s="43">
        <f>COUNTIF(AE22:AE147,$Q$152)</f>
        <v>0</v>
      </c>
      <c r="AF152" s="43">
        <f>COUNTIF(AF22:AF147,$Q$152)</f>
        <v>0</v>
      </c>
      <c r="AG152" s="43">
        <f>COUNTIF(AG22:AG147,$Q$152)</f>
        <v>0</v>
      </c>
      <c r="AH152" s="43">
        <f>COUNTIF(AH22:AH147,$Q$152)</f>
        <v>0</v>
      </c>
      <c r="AI152" s="43">
        <f>COUNTIF(AI22:AI147,$Q$152)</f>
        <v>0</v>
      </c>
      <c r="AJ152" s="43">
        <f>COUNTIF(AJ22:AJ147,$Q$152)</f>
        <v>0</v>
      </c>
      <c r="AK152" s="43">
        <f>COUNTIF(AK22:AK147,$Q$152)</f>
        <v>0</v>
      </c>
      <c r="AL152" s="43">
        <f>COUNTIF(AL22:AL147,$Q$152)</f>
        <v>0</v>
      </c>
      <c r="AM152" s="43">
        <f>COUNTIF(AM22:AM147,$Q$152)</f>
        <v>0</v>
      </c>
      <c r="AN152" s="43">
        <f>COUNTIF(AN22:AN147,$Q$152)</f>
        <v>0</v>
      </c>
      <c r="AO152" s="43">
        <f>COUNTIF(AO22:AO147,$Q$152)</f>
        <v>0</v>
      </c>
      <c r="AP152" s="43">
        <f>COUNTIF(AP22:AP147,$Q$152)</f>
        <v>0</v>
      </c>
      <c r="AQ152" s="43">
        <f>COUNTIF(AQ22:AQ147,$Q$152)</f>
        <v>0</v>
      </c>
      <c r="AR152" s="43">
        <f>COUNTIF(AR22:AR147,$Q$152)</f>
        <v>0</v>
      </c>
      <c r="AS152" s="43">
        <f>COUNTIF(AS22:AS147,$Q$152)</f>
        <v>0</v>
      </c>
      <c r="AT152" s="43">
        <f>COUNTIF(AT22:AT147,$Q$152)</f>
        <v>0</v>
      </c>
      <c r="AU152" s="43">
        <f>COUNTIF(AU22:AU147,$Q$152)</f>
        <v>0</v>
      </c>
      <c r="AV152" s="43">
        <f>COUNTIF(AV22:AV147,$Q$152)</f>
        <v>0</v>
      </c>
      <c r="AW152" s="43">
        <f>COUNTIF(AW22:AW147,$Q$152)</f>
        <v>0</v>
      </c>
      <c r="AX152" s="43">
        <f>COUNTIF(AX22:AX147,$Q$152)</f>
        <v>0</v>
      </c>
      <c r="AY152" s="43">
        <f>COUNTIF(AY22:AY147,$Q$152)</f>
        <v>0</v>
      </c>
      <c r="AZ152" s="43">
        <f>COUNTIF(AZ22:AZ147,$Q$152)</f>
        <v>0</v>
      </c>
      <c r="BA152" s="43">
        <f>COUNTIF(BA22:BA147,$Q$152)</f>
        <v>0</v>
      </c>
      <c r="BB152" s="43">
        <f>COUNTIF(BB22:BB147,$Q$152)</f>
        <v>0</v>
      </c>
      <c r="BC152" s="43">
        <f>COUNTIF(BC22:BC147,$Q$152)</f>
        <v>0</v>
      </c>
      <c r="BD152" s="43">
        <f>COUNTIF(BD22:BD147,$Q$152)</f>
        <v>0</v>
      </c>
      <c r="BE152" s="43">
        <f>COUNTIF(BE22:BE147,$Q$152)</f>
        <v>0</v>
      </c>
      <c r="BF152" s="43">
        <f>COUNTIF(BF22:BF147,$Q$152)</f>
        <v>0</v>
      </c>
      <c r="BG152" s="43">
        <f>COUNTIF(BG22:BG147,$Q$152)</f>
        <v>0</v>
      </c>
      <c r="BH152" s="43">
        <f>COUNTIF(BH22:BH147,$Q$152)</f>
        <v>0</v>
      </c>
      <c r="BI152" s="43">
        <f>COUNTIF(BI22:BI147,$Q$152)</f>
        <v>0</v>
      </c>
      <c r="BJ152" s="43">
        <f>COUNTIF(BJ22:BJ147,$Q$152)</f>
        <v>0</v>
      </c>
      <c r="BK152" s="43">
        <f>COUNTIF(BK22:BK147,$Q$152)</f>
        <v>0</v>
      </c>
      <c r="BL152" s="43">
        <f>COUNTIF(BL22:BL147,$Q$152)</f>
        <v>0</v>
      </c>
      <c r="BM152" s="43">
        <f>COUNTIF(BM22:BM147,$Q$152)</f>
        <v>0</v>
      </c>
      <c r="BN152" s="43">
        <f>COUNTIF(BN22:BN147,$Q$152)</f>
        <v>0</v>
      </c>
      <c r="BO152" s="43">
        <f>COUNTIF(BO22:BO147,$Q$152)</f>
        <v>0</v>
      </c>
    </row>
    <row r="153" spans="1:67" ht="21" x14ac:dyDescent="0.35">
      <c r="A153" s="14"/>
      <c r="B153" s="14"/>
      <c r="C153" s="14"/>
      <c r="E153" s="18" t="s">
        <v>141</v>
      </c>
      <c r="F153" s="19">
        <f>L146+M146</f>
        <v>0</v>
      </c>
      <c r="G153" s="18" t="s">
        <v>142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7">
        <v>1</v>
      </c>
      <c r="R153" s="43">
        <f>COUNTIF(R22:R147,$Q$153)</f>
        <v>0</v>
      </c>
      <c r="S153" s="43">
        <f>COUNTIF(S22:S147,$Q$153)</f>
        <v>0</v>
      </c>
      <c r="T153" s="43">
        <f>COUNTIF(T22:T147,$Q$153)</f>
        <v>0</v>
      </c>
      <c r="U153" s="43">
        <f>COUNTIF(U22:U147,$Q$153)</f>
        <v>0</v>
      </c>
      <c r="V153" s="43">
        <f>COUNTIF(V22:V147,$Q$153)</f>
        <v>0</v>
      </c>
      <c r="W153" s="43">
        <f>COUNTIF(W22:W147,$Q$153)</f>
        <v>0</v>
      </c>
      <c r="X153" s="43">
        <f>COUNTIF(X22:X147,$Q$153)</f>
        <v>0</v>
      </c>
      <c r="Y153" s="43">
        <f>COUNTIF(Y22:Y147,$Q$153)</f>
        <v>0</v>
      </c>
      <c r="Z153" s="43">
        <f>COUNTIF(Z22:Z147,$Q$153)</f>
        <v>0</v>
      </c>
      <c r="AA153" s="43">
        <f>COUNTIF(AA22:AA147,$Q$153)</f>
        <v>0</v>
      </c>
      <c r="AB153" s="43">
        <f>COUNTIF(AB22:AB147,$Q$153)</f>
        <v>0</v>
      </c>
      <c r="AC153" s="43">
        <f>COUNTIF(AC22:AC147,$Q$153)</f>
        <v>0</v>
      </c>
      <c r="AD153" s="43">
        <f>COUNTIF(AD22:AD147,$Q$153)</f>
        <v>0</v>
      </c>
      <c r="AE153" s="43">
        <f>COUNTIF(AE22:AE147,$Q$153)</f>
        <v>0</v>
      </c>
      <c r="AF153" s="43">
        <f>COUNTIF(AF22:AF147,$Q$153)</f>
        <v>0</v>
      </c>
      <c r="AG153" s="43">
        <f>COUNTIF(AG22:AG147,$Q$153)</f>
        <v>0</v>
      </c>
      <c r="AH153" s="43">
        <f>COUNTIF(AH22:AH147,$Q$153)</f>
        <v>0</v>
      </c>
      <c r="AI153" s="43">
        <f>COUNTIF(AI22:AI147,$Q$153)</f>
        <v>0</v>
      </c>
      <c r="AJ153" s="43">
        <f>COUNTIF(AJ22:AJ147,$Q$153)</f>
        <v>0</v>
      </c>
      <c r="AK153" s="43">
        <f>COUNTIF(AK22:AK147,$Q$153)</f>
        <v>0</v>
      </c>
      <c r="AL153" s="43">
        <f>COUNTIF(AL22:AL147,$Q$153)</f>
        <v>0</v>
      </c>
      <c r="AM153" s="43">
        <f>COUNTIF(AM22:AM147,$Q$153)</f>
        <v>0</v>
      </c>
      <c r="AN153" s="43">
        <f>COUNTIF(AN22:AN147,$Q$153)</f>
        <v>0</v>
      </c>
      <c r="AO153" s="43">
        <f>COUNTIF(AO22:AO147,$Q$153)</f>
        <v>0</v>
      </c>
      <c r="AP153" s="43">
        <f>COUNTIF(AP22:AP147,$Q$153)</f>
        <v>0</v>
      </c>
      <c r="AQ153" s="43">
        <f>COUNTIF(AQ22:AQ147,$Q$153)</f>
        <v>0</v>
      </c>
      <c r="AR153" s="43">
        <f>COUNTIF(AR22:AR147,$Q$153)</f>
        <v>0</v>
      </c>
      <c r="AS153" s="43">
        <f>COUNTIF(AS22:AS147,$Q$153)</f>
        <v>0</v>
      </c>
      <c r="AT153" s="43">
        <f>COUNTIF(AT22:AT147,$Q$153)</f>
        <v>0</v>
      </c>
      <c r="AU153" s="43">
        <f>COUNTIF(AU22:AU147,$Q$153)</f>
        <v>0</v>
      </c>
      <c r="AV153" s="43">
        <f>COUNTIF(AV22:AV147,$Q$153)</f>
        <v>0</v>
      </c>
      <c r="AW153" s="43">
        <f>COUNTIF(AW22:AW147,$Q$153)</f>
        <v>0</v>
      </c>
      <c r="AX153" s="43">
        <f>COUNTIF(AX22:AX147,$Q$153)</f>
        <v>0</v>
      </c>
      <c r="AY153" s="43">
        <f>COUNTIF(AY22:AY147,$Q$153)</f>
        <v>0</v>
      </c>
      <c r="AZ153" s="43">
        <f>COUNTIF(AZ22:AZ147,$Q$153)</f>
        <v>0</v>
      </c>
      <c r="BA153" s="43">
        <f>COUNTIF(BA22:BA147,$Q$153)</f>
        <v>0</v>
      </c>
      <c r="BB153" s="43">
        <f>COUNTIF(BB22:BB147,$Q$153)</f>
        <v>0</v>
      </c>
      <c r="BC153" s="43">
        <f>COUNTIF(BC22:BC147,$Q$153)</f>
        <v>0</v>
      </c>
      <c r="BD153" s="43">
        <f>COUNTIF(BD22:BD147,$Q$153)</f>
        <v>0</v>
      </c>
      <c r="BE153" s="43">
        <f>COUNTIF(BE22:BE147,$Q$153)</f>
        <v>0</v>
      </c>
      <c r="BF153" s="43">
        <f>COUNTIF(BF22:BF147,$Q$153)</f>
        <v>0</v>
      </c>
      <c r="BG153" s="43">
        <f>COUNTIF(BG22:BG147,$Q$153)</f>
        <v>0</v>
      </c>
      <c r="BH153" s="43">
        <f>COUNTIF(BH22:BH147,$Q$153)</f>
        <v>0</v>
      </c>
      <c r="BI153" s="43">
        <f>COUNTIF(BI22:BI147,$Q$153)</f>
        <v>0</v>
      </c>
      <c r="BJ153" s="43">
        <f>COUNTIF(BJ22:BJ147,$Q$153)</f>
        <v>0</v>
      </c>
      <c r="BK153" s="43">
        <f>COUNTIF(BK22:BK147,$Q$153)</f>
        <v>0</v>
      </c>
      <c r="BL153" s="43">
        <f>COUNTIF(BL22:BL147,$Q$153)</f>
        <v>0</v>
      </c>
      <c r="BM153" s="43">
        <f>COUNTIF(BM22:BM147,$Q$153)</f>
        <v>0</v>
      </c>
      <c r="BN153" s="43">
        <f>COUNTIF(BN22:BN147,$Q$153)</f>
        <v>0</v>
      </c>
      <c r="BO153" s="43">
        <f>COUNTIF(BO22:BO147,$Q$153)</f>
        <v>0</v>
      </c>
    </row>
    <row r="154" spans="1:67" ht="21" x14ac:dyDescent="0.35">
      <c r="A154" s="14"/>
      <c r="B154" s="14"/>
      <c r="C154" s="14"/>
      <c r="E154" s="9" t="s">
        <v>143</v>
      </c>
      <c r="F154" s="16"/>
      <c r="G154" s="16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43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7"/>
      <c r="BH154" s="47"/>
      <c r="BI154" s="47"/>
      <c r="BJ154" s="47"/>
      <c r="BK154" s="47"/>
      <c r="BL154" s="47"/>
    </row>
    <row r="155" spans="1:67" ht="21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7"/>
      <c r="BH155" s="47"/>
      <c r="BI155" s="47"/>
      <c r="BJ155" s="47"/>
      <c r="BK155" s="47"/>
      <c r="BL155" s="47"/>
    </row>
    <row r="156" spans="1:67" ht="7.5" customHeight="1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48"/>
      <c r="BG156" s="47"/>
      <c r="BH156" s="47"/>
      <c r="BI156" s="47"/>
      <c r="BJ156" s="47"/>
      <c r="BK156" s="47"/>
      <c r="BL156" s="47"/>
    </row>
    <row r="157" spans="1:67" ht="21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5" t="s">
        <v>180</v>
      </c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48"/>
      <c r="BG157" s="47"/>
      <c r="BH157" s="47"/>
      <c r="BI157" s="47"/>
      <c r="BJ157" s="47"/>
      <c r="BK157" s="47"/>
      <c r="BL157" s="47"/>
    </row>
    <row r="158" spans="1:67" ht="7.5" customHeight="1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48"/>
      <c r="BG158" s="47"/>
      <c r="BH158" s="47"/>
      <c r="BI158" s="47"/>
      <c r="BJ158" s="47"/>
      <c r="BK158" s="47"/>
      <c r="BL158" s="47"/>
    </row>
    <row r="159" spans="1:67" ht="18" x14ac:dyDescent="0.25">
      <c r="A159" s="103"/>
      <c r="B159" s="103"/>
      <c r="C159" s="103"/>
      <c r="D159" s="103"/>
      <c r="E159" s="103"/>
      <c r="F159" s="103"/>
      <c r="G159" s="103"/>
      <c r="H159" s="103"/>
      <c r="I159" s="103"/>
      <c r="J159" s="108" t="s">
        <v>139</v>
      </c>
      <c r="K159" s="103">
        <f>F152</f>
        <v>0</v>
      </c>
      <c r="L159" s="109" t="s">
        <v>144</v>
      </c>
      <c r="M159" s="109"/>
      <c r="N159" s="103"/>
      <c r="O159" s="103"/>
      <c r="P159" s="110"/>
      <c r="Q159" s="134" t="s">
        <v>145</v>
      </c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48"/>
      <c r="BG159" s="47"/>
      <c r="BH159" s="47"/>
      <c r="BI159" s="47"/>
      <c r="BJ159" s="47"/>
      <c r="BK159" s="47"/>
      <c r="BL159" s="47"/>
    </row>
    <row r="160" spans="1:67" ht="18" x14ac:dyDescent="0.25">
      <c r="A160" s="68" t="s">
        <v>146</v>
      </c>
      <c r="B160" s="68"/>
      <c r="C160" s="68"/>
      <c r="D160" s="76"/>
      <c r="E160" s="76"/>
      <c r="F160" s="76"/>
      <c r="G160" s="76"/>
      <c r="H160" s="111"/>
      <c r="I160" s="94"/>
      <c r="J160" s="78"/>
      <c r="K160" s="112" t="s">
        <v>147</v>
      </c>
      <c r="L160" s="113"/>
      <c r="M160" s="113"/>
      <c r="N160" s="113"/>
      <c r="O160" s="113"/>
      <c r="P160" s="114"/>
      <c r="Q160" s="134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48"/>
      <c r="BG160" s="47"/>
      <c r="BH160" s="47"/>
      <c r="BI160" s="47"/>
      <c r="BJ160" s="47"/>
      <c r="BK160" s="47"/>
      <c r="BL160" s="47"/>
    </row>
    <row r="161" spans="1:67" ht="18" x14ac:dyDescent="0.25">
      <c r="A161" s="76" t="s">
        <v>148</v>
      </c>
      <c r="B161" s="76" t="s">
        <v>149</v>
      </c>
      <c r="C161" s="76"/>
      <c r="D161" s="76"/>
      <c r="E161" s="76"/>
      <c r="F161" s="76"/>
      <c r="G161" s="76"/>
      <c r="H161" s="111"/>
      <c r="I161" s="111"/>
      <c r="J161" s="94"/>
      <c r="K161" s="94"/>
      <c r="L161" s="94"/>
      <c r="M161" s="94"/>
      <c r="N161" s="94"/>
      <c r="O161" s="94"/>
      <c r="P161" s="110"/>
      <c r="Q161" s="94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48"/>
      <c r="BG161" s="47"/>
      <c r="BH161" s="47"/>
      <c r="BI161" s="47"/>
      <c r="BJ161" s="47"/>
      <c r="BK161" s="47"/>
      <c r="BL161" s="47"/>
    </row>
    <row r="162" spans="1:67" ht="18" x14ac:dyDescent="0.25">
      <c r="A162" s="76"/>
      <c r="B162" s="76"/>
      <c r="C162" s="76" t="s">
        <v>150</v>
      </c>
      <c r="D162" s="76" t="s">
        <v>183</v>
      </c>
      <c r="E162" s="76"/>
      <c r="F162" s="76"/>
      <c r="G162" s="76"/>
      <c r="H162" s="94"/>
      <c r="I162" s="111"/>
      <c r="J162" s="94"/>
      <c r="K162" s="76"/>
      <c r="L162" s="115">
        <f>SUM(R162:BE162)</f>
        <v>0</v>
      </c>
      <c r="M162" s="115"/>
      <c r="N162" s="85"/>
      <c r="O162" s="85"/>
      <c r="P162" s="116" t="s">
        <v>151</v>
      </c>
      <c r="Q162" s="85" t="e">
        <f>L162/$K$159</f>
        <v>#DIV/0!</v>
      </c>
      <c r="R162" s="48"/>
      <c r="S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7"/>
      <c r="BH162" s="47"/>
      <c r="BI162" s="47"/>
      <c r="BJ162" s="47"/>
      <c r="BK162" s="47"/>
      <c r="BL162" s="47"/>
      <c r="BM162"/>
      <c r="BN162"/>
      <c r="BO162"/>
    </row>
    <row r="163" spans="1:67" ht="18" x14ac:dyDescent="0.25">
      <c r="A163" s="76"/>
      <c r="B163" s="76"/>
      <c r="C163" s="76" t="s">
        <v>184</v>
      </c>
      <c r="D163" s="76" t="s">
        <v>183</v>
      </c>
      <c r="E163" s="76"/>
      <c r="F163" s="76"/>
      <c r="G163" s="76"/>
      <c r="H163" s="94"/>
      <c r="I163" s="111"/>
      <c r="J163" s="94"/>
      <c r="K163" s="76"/>
      <c r="L163" s="115">
        <f>SUM(R163:BE163)</f>
        <v>0</v>
      </c>
      <c r="M163" s="115"/>
      <c r="N163" s="85"/>
      <c r="O163" s="85"/>
      <c r="P163" s="116" t="s">
        <v>151</v>
      </c>
      <c r="Q163" s="85" t="e">
        <f t="shared" ref="Q162:Q164" si="324">L163/$K$159</f>
        <v>#DIV/0!</v>
      </c>
      <c r="R163" s="48"/>
      <c r="S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7"/>
      <c r="BH163" s="47"/>
      <c r="BI163" s="47"/>
      <c r="BJ163" s="47"/>
      <c r="BK163" s="47"/>
      <c r="BL163" s="47"/>
      <c r="BM163"/>
      <c r="BN163"/>
      <c r="BO163"/>
    </row>
    <row r="164" spans="1:67" ht="18" x14ac:dyDescent="0.25">
      <c r="A164" s="76"/>
      <c r="B164" s="76"/>
      <c r="C164" s="76" t="s">
        <v>185</v>
      </c>
      <c r="D164" s="76" t="s">
        <v>183</v>
      </c>
      <c r="E164" s="76"/>
      <c r="F164" s="76"/>
      <c r="G164" s="76"/>
      <c r="H164" s="94"/>
      <c r="I164" s="111"/>
      <c r="J164" s="94"/>
      <c r="K164" s="76"/>
      <c r="L164" s="115">
        <f>SUM(R164:BE164)</f>
        <v>0</v>
      </c>
      <c r="M164" s="115"/>
      <c r="N164" s="85"/>
      <c r="O164" s="85"/>
      <c r="P164" s="116" t="s">
        <v>151</v>
      </c>
      <c r="Q164" s="85" t="e">
        <f t="shared" si="324"/>
        <v>#DIV/0!</v>
      </c>
      <c r="R164" s="48"/>
      <c r="S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7"/>
      <c r="BH164" s="47"/>
      <c r="BI164" s="47"/>
      <c r="BJ164" s="47"/>
      <c r="BK164" s="47"/>
      <c r="BL164" s="47"/>
      <c r="BM164"/>
      <c r="BN164"/>
      <c r="BO164"/>
    </row>
    <row r="165" spans="1:67" ht="18" x14ac:dyDescent="0.25">
      <c r="A165" s="76"/>
      <c r="B165" s="76"/>
      <c r="C165" s="76" t="s">
        <v>186</v>
      </c>
      <c r="D165" s="76" t="s">
        <v>183</v>
      </c>
      <c r="E165" s="76"/>
      <c r="F165" s="76"/>
      <c r="G165" s="76"/>
      <c r="H165" s="94"/>
      <c r="I165" s="111"/>
      <c r="J165" s="94"/>
      <c r="K165" s="76"/>
      <c r="L165" s="115">
        <f>SUM(R165:BE165)</f>
        <v>0</v>
      </c>
      <c r="M165" s="115"/>
      <c r="N165" s="85"/>
      <c r="O165" s="85"/>
      <c r="P165" s="116" t="s">
        <v>151</v>
      </c>
      <c r="Q165" s="85" t="e">
        <f t="shared" ref="Q165" si="325">L165/$K$159</f>
        <v>#DIV/0!</v>
      </c>
      <c r="R165" s="48"/>
      <c r="S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7"/>
      <c r="BH165" s="47"/>
      <c r="BI165" s="47"/>
      <c r="BJ165" s="47"/>
      <c r="BK165" s="47"/>
      <c r="BL165" s="47"/>
      <c r="BM165"/>
      <c r="BN165"/>
      <c r="BO165"/>
    </row>
    <row r="166" spans="1:67" ht="18" x14ac:dyDescent="0.25">
      <c r="A166" s="76"/>
      <c r="B166" s="76"/>
      <c r="C166" s="76" t="s">
        <v>187</v>
      </c>
      <c r="D166" s="76" t="s">
        <v>183</v>
      </c>
      <c r="E166" s="76"/>
      <c r="F166" s="76"/>
      <c r="G166" s="76"/>
      <c r="H166" s="94"/>
      <c r="I166" s="111"/>
      <c r="J166" s="94"/>
      <c r="K166" s="76"/>
      <c r="L166" s="115">
        <f>SUM(R166:BE166)</f>
        <v>0</v>
      </c>
      <c r="M166" s="115"/>
      <c r="N166" s="85"/>
      <c r="O166" s="85"/>
      <c r="P166" s="116" t="s">
        <v>151</v>
      </c>
      <c r="Q166" s="85" t="e">
        <f t="shared" ref="Q166" si="326">L166/$K$159</f>
        <v>#DIV/0!</v>
      </c>
      <c r="R166" s="48"/>
      <c r="S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7"/>
      <c r="BH166" s="47"/>
      <c r="BI166" s="47"/>
      <c r="BJ166" s="47"/>
      <c r="BK166" s="47"/>
      <c r="BL166" s="47"/>
      <c r="BM166"/>
      <c r="BN166"/>
      <c r="BO166"/>
    </row>
    <row r="167" spans="1:67" ht="18" x14ac:dyDescent="0.25">
      <c r="A167" s="76"/>
      <c r="B167" s="76"/>
      <c r="C167" s="76" t="s">
        <v>188</v>
      </c>
      <c r="D167" s="76" t="s">
        <v>183</v>
      </c>
      <c r="E167" s="76"/>
      <c r="F167" s="76"/>
      <c r="G167" s="76"/>
      <c r="H167" s="94"/>
      <c r="I167" s="111"/>
      <c r="J167" s="94"/>
      <c r="K167" s="76"/>
      <c r="L167" s="115">
        <f>SUM(R167:BE167)</f>
        <v>0</v>
      </c>
      <c r="M167" s="115"/>
      <c r="N167" s="85"/>
      <c r="O167" s="85"/>
      <c r="P167" s="116" t="s">
        <v>151</v>
      </c>
      <c r="Q167" s="85" t="e">
        <f t="shared" ref="Q167" si="327">L167/$K$159</f>
        <v>#DIV/0!</v>
      </c>
      <c r="R167" s="48"/>
      <c r="S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7"/>
      <c r="BH167" s="47"/>
      <c r="BI167" s="47"/>
      <c r="BJ167" s="47"/>
      <c r="BK167" s="47"/>
      <c r="BL167" s="47"/>
      <c r="BM167"/>
      <c r="BN167"/>
      <c r="BO167"/>
    </row>
    <row r="168" spans="1:67" ht="18" x14ac:dyDescent="0.25">
      <c r="A168" s="76" t="s">
        <v>152</v>
      </c>
      <c r="B168" s="76" t="s">
        <v>153</v>
      </c>
      <c r="C168" s="76"/>
      <c r="D168" s="76"/>
      <c r="E168" s="76"/>
      <c r="F168" s="76"/>
      <c r="G168" s="76"/>
      <c r="H168" s="111"/>
      <c r="I168" s="111"/>
      <c r="J168" s="76"/>
      <c r="K168" s="76"/>
      <c r="L168" s="115"/>
      <c r="M168" s="118"/>
      <c r="N168" s="117"/>
      <c r="O168" s="117"/>
      <c r="P168" s="116"/>
      <c r="Q168" s="85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7"/>
      <c r="BH168" s="47"/>
      <c r="BI168" s="47"/>
      <c r="BJ168" s="47"/>
      <c r="BK168" s="47"/>
      <c r="BL168" s="47"/>
      <c r="BM168"/>
      <c r="BN168"/>
      <c r="BO168"/>
    </row>
    <row r="169" spans="1:67" ht="18" x14ac:dyDescent="0.25">
      <c r="A169" s="76"/>
      <c r="B169" s="76"/>
      <c r="C169" s="76" t="s">
        <v>150</v>
      </c>
      <c r="D169" s="76" t="s">
        <v>183</v>
      </c>
      <c r="E169" s="76"/>
      <c r="F169" s="76"/>
      <c r="G169" s="76"/>
      <c r="H169" s="94"/>
      <c r="I169" s="111"/>
      <c r="J169" s="94"/>
      <c r="K169" s="76"/>
      <c r="L169" s="115">
        <f>SUM(R169:BE169)</f>
        <v>0</v>
      </c>
      <c r="M169" s="115"/>
      <c r="N169" s="85"/>
      <c r="O169" s="85"/>
      <c r="P169" s="116" t="s">
        <v>151</v>
      </c>
      <c r="Q169" s="85" t="e">
        <f t="shared" ref="Q169:Q174" si="328">L169/$K$159</f>
        <v>#DIV/0!</v>
      </c>
      <c r="R169" s="48"/>
      <c r="S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7"/>
      <c r="BH169" s="47"/>
      <c r="BI169" s="47"/>
      <c r="BJ169" s="47"/>
      <c r="BK169" s="47"/>
      <c r="BL169" s="47"/>
      <c r="BM169"/>
      <c r="BN169"/>
      <c r="BO169"/>
    </row>
    <row r="170" spans="1:67" ht="18" x14ac:dyDescent="0.25">
      <c r="A170" s="76"/>
      <c r="B170" s="76"/>
      <c r="C170" s="76" t="s">
        <v>184</v>
      </c>
      <c r="D170" s="76" t="s">
        <v>183</v>
      </c>
      <c r="E170" s="76"/>
      <c r="F170" s="76"/>
      <c r="G170" s="76"/>
      <c r="H170" s="94"/>
      <c r="I170" s="111"/>
      <c r="J170" s="94"/>
      <c r="K170" s="76"/>
      <c r="L170" s="115">
        <f>SUM(R170:BE170)</f>
        <v>0</v>
      </c>
      <c r="M170" s="115"/>
      <c r="N170" s="85"/>
      <c r="O170" s="85"/>
      <c r="P170" s="116" t="s">
        <v>151</v>
      </c>
      <c r="Q170" s="85" t="e">
        <f t="shared" si="328"/>
        <v>#DIV/0!</v>
      </c>
      <c r="R170" s="48"/>
      <c r="S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7"/>
      <c r="BH170" s="47"/>
      <c r="BI170" s="47"/>
      <c r="BJ170" s="47"/>
      <c r="BK170" s="47"/>
      <c r="BL170" s="47"/>
      <c r="BM170"/>
      <c r="BN170"/>
      <c r="BO170"/>
    </row>
    <row r="171" spans="1:67" ht="18" x14ac:dyDescent="0.25">
      <c r="A171" s="76"/>
      <c r="B171" s="76"/>
      <c r="C171" s="76" t="s">
        <v>185</v>
      </c>
      <c r="D171" s="76" t="s">
        <v>183</v>
      </c>
      <c r="E171" s="76"/>
      <c r="F171" s="76"/>
      <c r="G171" s="76"/>
      <c r="H171" s="94"/>
      <c r="I171" s="111"/>
      <c r="J171" s="94"/>
      <c r="K171" s="76"/>
      <c r="L171" s="115">
        <f>SUM(R171:BE171)</f>
        <v>0</v>
      </c>
      <c r="M171" s="115"/>
      <c r="N171" s="85"/>
      <c r="O171" s="85"/>
      <c r="P171" s="116" t="s">
        <v>151</v>
      </c>
      <c r="Q171" s="85" t="e">
        <f t="shared" si="328"/>
        <v>#DIV/0!</v>
      </c>
      <c r="R171" s="48"/>
      <c r="S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7"/>
      <c r="BH171" s="47"/>
      <c r="BI171" s="47"/>
      <c r="BJ171" s="47"/>
      <c r="BK171" s="47"/>
      <c r="BL171" s="47"/>
      <c r="BM171"/>
      <c r="BN171"/>
      <c r="BO171"/>
    </row>
    <row r="172" spans="1:67" ht="18" x14ac:dyDescent="0.25">
      <c r="A172" s="76"/>
      <c r="B172" s="76"/>
      <c r="C172" s="76" t="s">
        <v>186</v>
      </c>
      <c r="D172" s="76" t="s">
        <v>183</v>
      </c>
      <c r="E172" s="76"/>
      <c r="F172" s="76"/>
      <c r="G172" s="76"/>
      <c r="H172" s="94"/>
      <c r="I172" s="111"/>
      <c r="J172" s="94"/>
      <c r="K172" s="76"/>
      <c r="L172" s="115">
        <f>SUM(R172:BE172)</f>
        <v>0</v>
      </c>
      <c r="M172" s="115"/>
      <c r="N172" s="85"/>
      <c r="O172" s="85"/>
      <c r="P172" s="116" t="s">
        <v>151</v>
      </c>
      <c r="Q172" s="85" t="e">
        <f t="shared" si="328"/>
        <v>#DIV/0!</v>
      </c>
      <c r="R172" s="48"/>
      <c r="S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7"/>
      <c r="BH172" s="47"/>
      <c r="BI172" s="47"/>
      <c r="BJ172" s="47"/>
      <c r="BK172" s="47"/>
      <c r="BL172" s="47"/>
      <c r="BM172"/>
      <c r="BN172"/>
      <c r="BO172"/>
    </row>
    <row r="173" spans="1:67" ht="18" x14ac:dyDescent="0.25">
      <c r="A173" s="76"/>
      <c r="B173" s="76"/>
      <c r="C173" s="76" t="s">
        <v>187</v>
      </c>
      <c r="D173" s="76" t="s">
        <v>183</v>
      </c>
      <c r="E173" s="76"/>
      <c r="F173" s="76"/>
      <c r="G173" s="76"/>
      <c r="H173" s="94"/>
      <c r="I173" s="111"/>
      <c r="J173" s="94"/>
      <c r="K173" s="76"/>
      <c r="L173" s="115">
        <f>SUM(R173:BE173)</f>
        <v>0</v>
      </c>
      <c r="M173" s="115"/>
      <c r="N173" s="85"/>
      <c r="O173" s="85"/>
      <c r="P173" s="116" t="s">
        <v>151</v>
      </c>
      <c r="Q173" s="85" t="e">
        <f t="shared" si="328"/>
        <v>#DIV/0!</v>
      </c>
      <c r="R173" s="48"/>
      <c r="S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7"/>
      <c r="BH173" s="47"/>
      <c r="BI173" s="47"/>
      <c r="BJ173" s="47"/>
      <c r="BK173" s="47"/>
      <c r="BL173" s="47"/>
      <c r="BM173"/>
      <c r="BN173"/>
      <c r="BO173"/>
    </row>
    <row r="174" spans="1:67" ht="18" x14ac:dyDescent="0.25">
      <c r="A174" s="76"/>
      <c r="B174" s="76"/>
      <c r="C174" s="76" t="s">
        <v>188</v>
      </c>
      <c r="D174" s="76" t="s">
        <v>183</v>
      </c>
      <c r="E174" s="76"/>
      <c r="F174" s="76"/>
      <c r="G174" s="76"/>
      <c r="H174" s="94"/>
      <c r="I174" s="111"/>
      <c r="J174" s="94"/>
      <c r="K174" s="76"/>
      <c r="L174" s="115">
        <f>SUM(R174:BE174)</f>
        <v>0</v>
      </c>
      <c r="M174" s="115"/>
      <c r="N174" s="85"/>
      <c r="O174" s="85"/>
      <c r="P174" s="116" t="s">
        <v>151</v>
      </c>
      <c r="Q174" s="85" t="e">
        <f t="shared" si="328"/>
        <v>#DIV/0!</v>
      </c>
      <c r="R174" s="48"/>
      <c r="S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7"/>
      <c r="BH174" s="47"/>
      <c r="BI174" s="47"/>
      <c r="BJ174" s="47"/>
      <c r="BK174" s="47"/>
      <c r="BL174" s="47"/>
      <c r="BM174"/>
      <c r="BN174"/>
      <c r="BO174"/>
    </row>
    <row r="175" spans="1:67" ht="18" x14ac:dyDescent="0.25">
      <c r="A175" s="76" t="s">
        <v>154</v>
      </c>
      <c r="B175" s="76" t="s">
        <v>155</v>
      </c>
      <c r="C175" s="76"/>
      <c r="D175" s="76"/>
      <c r="E175" s="76"/>
      <c r="F175" s="76"/>
      <c r="G175" s="76"/>
      <c r="H175" s="111"/>
      <c r="I175" s="111"/>
      <c r="J175" s="76"/>
      <c r="K175" s="76"/>
      <c r="L175" s="118"/>
      <c r="M175" s="118"/>
      <c r="N175" s="117"/>
      <c r="O175" s="117"/>
      <c r="P175" s="110"/>
      <c r="Q175" s="117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7"/>
      <c r="BH175" s="47"/>
      <c r="BI175" s="47"/>
      <c r="BJ175" s="47"/>
      <c r="BK175" s="47"/>
      <c r="BL175" s="47"/>
      <c r="BM175"/>
      <c r="BN175"/>
      <c r="BO175"/>
    </row>
    <row r="176" spans="1:67" ht="18" x14ac:dyDescent="0.25">
      <c r="A176" s="76"/>
      <c r="B176" s="76"/>
      <c r="C176" s="76" t="s">
        <v>150</v>
      </c>
      <c r="D176" s="76" t="s">
        <v>183</v>
      </c>
      <c r="E176" s="76"/>
      <c r="F176" s="76"/>
      <c r="G176" s="76"/>
      <c r="H176" s="94"/>
      <c r="I176" s="111"/>
      <c r="J176" s="94"/>
      <c r="K176" s="76"/>
      <c r="L176" s="115">
        <f>SUM(R176:BE176)</f>
        <v>0</v>
      </c>
      <c r="M176" s="115"/>
      <c r="N176" s="85"/>
      <c r="O176" s="85"/>
      <c r="P176" s="116" t="s">
        <v>151</v>
      </c>
      <c r="Q176" s="85" t="e">
        <f t="shared" ref="Q176:Q181" si="329">L176/$K$159</f>
        <v>#DIV/0!</v>
      </c>
      <c r="R176" s="48"/>
      <c r="S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7"/>
      <c r="BH176" s="47"/>
      <c r="BI176" s="47"/>
      <c r="BJ176" s="47"/>
      <c r="BK176" s="47"/>
      <c r="BL176" s="47"/>
      <c r="BM176"/>
      <c r="BN176"/>
      <c r="BO176"/>
    </row>
    <row r="177" spans="1:67" ht="18" x14ac:dyDescent="0.25">
      <c r="A177" s="76"/>
      <c r="B177" s="76"/>
      <c r="C177" s="76" t="s">
        <v>184</v>
      </c>
      <c r="D177" s="76" t="s">
        <v>183</v>
      </c>
      <c r="E177" s="76"/>
      <c r="F177" s="76"/>
      <c r="G177" s="76"/>
      <c r="H177" s="94"/>
      <c r="I177" s="111"/>
      <c r="J177" s="94"/>
      <c r="K177" s="76"/>
      <c r="L177" s="115">
        <f>SUM(R177:BE177)</f>
        <v>0</v>
      </c>
      <c r="M177" s="115"/>
      <c r="N177" s="85"/>
      <c r="O177" s="85"/>
      <c r="P177" s="116" t="s">
        <v>151</v>
      </c>
      <c r="Q177" s="85" t="e">
        <f t="shared" si="329"/>
        <v>#DIV/0!</v>
      </c>
      <c r="R177" s="48"/>
      <c r="S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7"/>
      <c r="BH177" s="47"/>
      <c r="BI177" s="47"/>
      <c r="BJ177" s="47"/>
      <c r="BK177" s="47"/>
      <c r="BL177" s="47"/>
      <c r="BM177"/>
      <c r="BN177"/>
      <c r="BO177"/>
    </row>
    <row r="178" spans="1:67" ht="18" x14ac:dyDescent="0.25">
      <c r="A178" s="76"/>
      <c r="B178" s="76"/>
      <c r="C178" s="76" t="s">
        <v>185</v>
      </c>
      <c r="D178" s="76" t="s">
        <v>183</v>
      </c>
      <c r="E178" s="76"/>
      <c r="F178" s="76"/>
      <c r="G178" s="76"/>
      <c r="H178" s="94"/>
      <c r="I178" s="111"/>
      <c r="J178" s="94"/>
      <c r="K178" s="76"/>
      <c r="L178" s="115">
        <f>SUM(R178:BE178)</f>
        <v>0</v>
      </c>
      <c r="M178" s="115"/>
      <c r="N178" s="85"/>
      <c r="O178" s="85"/>
      <c r="P178" s="116" t="s">
        <v>151</v>
      </c>
      <c r="Q178" s="85" t="e">
        <f t="shared" si="329"/>
        <v>#DIV/0!</v>
      </c>
      <c r="R178" s="48"/>
      <c r="S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7"/>
      <c r="BH178" s="47"/>
      <c r="BI178" s="47"/>
      <c r="BJ178" s="47"/>
      <c r="BK178" s="47"/>
      <c r="BL178" s="47"/>
      <c r="BM178"/>
      <c r="BN178"/>
      <c r="BO178"/>
    </row>
    <row r="179" spans="1:67" ht="18" x14ac:dyDescent="0.25">
      <c r="A179" s="76"/>
      <c r="B179" s="76"/>
      <c r="C179" s="76" t="s">
        <v>186</v>
      </c>
      <c r="D179" s="76" t="s">
        <v>183</v>
      </c>
      <c r="E179" s="76"/>
      <c r="F179" s="76"/>
      <c r="G179" s="76"/>
      <c r="H179" s="94"/>
      <c r="I179" s="111"/>
      <c r="J179" s="94"/>
      <c r="K179" s="76"/>
      <c r="L179" s="115">
        <f>SUM(R179:BE179)</f>
        <v>0</v>
      </c>
      <c r="M179" s="115"/>
      <c r="N179" s="85"/>
      <c r="O179" s="85"/>
      <c r="P179" s="116" t="s">
        <v>151</v>
      </c>
      <c r="Q179" s="85" t="e">
        <f t="shared" si="329"/>
        <v>#DIV/0!</v>
      </c>
      <c r="R179" s="48"/>
      <c r="S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7"/>
      <c r="BH179" s="47"/>
      <c r="BI179" s="47"/>
      <c r="BJ179" s="47"/>
      <c r="BK179" s="47"/>
      <c r="BL179" s="47"/>
      <c r="BM179"/>
      <c r="BN179"/>
      <c r="BO179"/>
    </row>
    <row r="180" spans="1:67" ht="18" x14ac:dyDescent="0.25">
      <c r="A180" s="76"/>
      <c r="B180" s="76"/>
      <c r="C180" s="76" t="s">
        <v>187</v>
      </c>
      <c r="D180" s="76" t="s">
        <v>183</v>
      </c>
      <c r="E180" s="76"/>
      <c r="F180" s="76"/>
      <c r="G180" s="76"/>
      <c r="H180" s="94"/>
      <c r="I180" s="111"/>
      <c r="J180" s="94"/>
      <c r="K180" s="76"/>
      <c r="L180" s="115">
        <f>SUM(R180:BE180)</f>
        <v>0</v>
      </c>
      <c r="M180" s="115"/>
      <c r="N180" s="85"/>
      <c r="O180" s="85"/>
      <c r="P180" s="116" t="s">
        <v>151</v>
      </c>
      <c r="Q180" s="85" t="e">
        <f t="shared" si="329"/>
        <v>#DIV/0!</v>
      </c>
      <c r="R180" s="48"/>
      <c r="S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7"/>
      <c r="BH180" s="47"/>
      <c r="BI180" s="47"/>
      <c r="BJ180" s="47"/>
      <c r="BK180" s="47"/>
      <c r="BL180" s="47"/>
      <c r="BM180"/>
      <c r="BN180"/>
      <c r="BO180"/>
    </row>
    <row r="181" spans="1:67" ht="18" x14ac:dyDescent="0.25">
      <c r="A181" s="76"/>
      <c r="B181" s="76"/>
      <c r="C181" s="76" t="s">
        <v>188</v>
      </c>
      <c r="D181" s="76" t="s">
        <v>183</v>
      </c>
      <c r="E181" s="76"/>
      <c r="F181" s="76"/>
      <c r="G181" s="76"/>
      <c r="H181" s="94"/>
      <c r="I181" s="111"/>
      <c r="J181" s="94"/>
      <c r="K181" s="76"/>
      <c r="L181" s="115">
        <f>SUM(R181:BE181)</f>
        <v>0</v>
      </c>
      <c r="M181" s="115"/>
      <c r="N181" s="85"/>
      <c r="O181" s="85"/>
      <c r="P181" s="116" t="s">
        <v>151</v>
      </c>
      <c r="Q181" s="85" t="e">
        <f t="shared" si="329"/>
        <v>#DIV/0!</v>
      </c>
      <c r="R181" s="48"/>
      <c r="S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7"/>
      <c r="BH181" s="47"/>
      <c r="BI181" s="47"/>
      <c r="BJ181" s="47"/>
      <c r="BK181" s="47"/>
      <c r="BL181" s="47"/>
      <c r="BM181"/>
      <c r="BN181"/>
      <c r="BO181"/>
    </row>
    <row r="182" spans="1:67" ht="18" x14ac:dyDescent="0.25">
      <c r="A182" s="76" t="s">
        <v>156</v>
      </c>
      <c r="B182" s="76" t="s">
        <v>157</v>
      </c>
      <c r="C182" s="76"/>
      <c r="D182" s="76"/>
      <c r="E182" s="76"/>
      <c r="F182" s="76"/>
      <c r="G182" s="76"/>
      <c r="H182" s="111"/>
      <c r="I182" s="111"/>
      <c r="J182" s="76"/>
      <c r="K182" s="76"/>
      <c r="L182" s="115"/>
      <c r="M182" s="118"/>
      <c r="N182" s="117"/>
      <c r="O182" s="117"/>
      <c r="P182" s="116"/>
      <c r="Q182" s="85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7"/>
      <c r="BH182" s="47"/>
      <c r="BI182" s="47"/>
      <c r="BJ182" s="47"/>
      <c r="BK182" s="47"/>
      <c r="BL182" s="47"/>
      <c r="BM182"/>
      <c r="BN182"/>
      <c r="BO182"/>
    </row>
    <row r="183" spans="1:67" ht="18" x14ac:dyDescent="0.25">
      <c r="A183" s="76"/>
      <c r="B183" s="76"/>
      <c r="C183" s="76" t="s">
        <v>150</v>
      </c>
      <c r="D183" s="76" t="s">
        <v>183</v>
      </c>
      <c r="E183" s="76"/>
      <c r="F183" s="76"/>
      <c r="G183" s="76"/>
      <c r="H183" s="94"/>
      <c r="I183" s="111"/>
      <c r="J183" s="94"/>
      <c r="K183" s="76"/>
      <c r="L183" s="115">
        <f>SUM(R183:BE183)</f>
        <v>0</v>
      </c>
      <c r="M183" s="115"/>
      <c r="N183" s="85"/>
      <c r="O183" s="85"/>
      <c r="P183" s="116" t="s">
        <v>151</v>
      </c>
      <c r="Q183" s="85" t="e">
        <f t="shared" ref="Q183:Q188" si="330">L183/$K$159</f>
        <v>#DIV/0!</v>
      </c>
      <c r="R183" s="48"/>
      <c r="S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7"/>
      <c r="BH183" s="47"/>
      <c r="BI183" s="47"/>
      <c r="BJ183" s="47"/>
      <c r="BK183" s="47"/>
      <c r="BL183" s="47"/>
      <c r="BM183"/>
      <c r="BN183"/>
      <c r="BO183"/>
    </row>
    <row r="184" spans="1:67" ht="18" x14ac:dyDescent="0.25">
      <c r="A184" s="76"/>
      <c r="B184" s="76"/>
      <c r="C184" s="76" t="s">
        <v>184</v>
      </c>
      <c r="D184" s="76" t="s">
        <v>183</v>
      </c>
      <c r="E184" s="76"/>
      <c r="F184" s="76"/>
      <c r="G184" s="76"/>
      <c r="H184" s="94"/>
      <c r="I184" s="111"/>
      <c r="J184" s="94"/>
      <c r="K184" s="76"/>
      <c r="L184" s="115">
        <f>SUM(R184:BE184)</f>
        <v>0</v>
      </c>
      <c r="M184" s="115"/>
      <c r="N184" s="85"/>
      <c r="O184" s="85"/>
      <c r="P184" s="116" t="s">
        <v>151</v>
      </c>
      <c r="Q184" s="85" t="e">
        <f t="shared" si="330"/>
        <v>#DIV/0!</v>
      </c>
      <c r="R184" s="48"/>
      <c r="S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7"/>
      <c r="BH184" s="47"/>
      <c r="BI184" s="47"/>
      <c r="BJ184" s="47"/>
      <c r="BK184" s="47"/>
      <c r="BL184" s="47"/>
      <c r="BM184"/>
      <c r="BN184"/>
      <c r="BO184"/>
    </row>
    <row r="185" spans="1:67" ht="18" x14ac:dyDescent="0.25">
      <c r="A185" s="76"/>
      <c r="B185" s="76"/>
      <c r="C185" s="76" t="s">
        <v>185</v>
      </c>
      <c r="D185" s="76" t="s">
        <v>183</v>
      </c>
      <c r="E185" s="76"/>
      <c r="F185" s="76"/>
      <c r="G185" s="76"/>
      <c r="H185" s="94"/>
      <c r="I185" s="111"/>
      <c r="J185" s="94"/>
      <c r="K185" s="76"/>
      <c r="L185" s="115">
        <f>SUM(R185:BE185)</f>
        <v>0</v>
      </c>
      <c r="M185" s="115"/>
      <c r="N185" s="85"/>
      <c r="O185" s="85"/>
      <c r="P185" s="116" t="s">
        <v>151</v>
      </c>
      <c r="Q185" s="85" t="e">
        <f t="shared" si="330"/>
        <v>#DIV/0!</v>
      </c>
      <c r="R185" s="48"/>
      <c r="S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7"/>
      <c r="BH185" s="47"/>
      <c r="BI185" s="47"/>
      <c r="BJ185" s="47"/>
      <c r="BK185" s="47"/>
      <c r="BL185" s="47"/>
      <c r="BM185"/>
      <c r="BN185"/>
      <c r="BO185"/>
    </row>
    <row r="186" spans="1:67" ht="18" x14ac:dyDescent="0.25">
      <c r="A186" s="76"/>
      <c r="B186" s="76"/>
      <c r="C186" s="76" t="s">
        <v>186</v>
      </c>
      <c r="D186" s="76" t="s">
        <v>183</v>
      </c>
      <c r="E186" s="76"/>
      <c r="F186" s="76"/>
      <c r="G186" s="76"/>
      <c r="H186" s="94"/>
      <c r="I186" s="111"/>
      <c r="J186" s="94"/>
      <c r="K186" s="76"/>
      <c r="L186" s="115">
        <f>SUM(R186:BE186)</f>
        <v>0</v>
      </c>
      <c r="M186" s="115"/>
      <c r="N186" s="85"/>
      <c r="O186" s="85"/>
      <c r="P186" s="116" t="s">
        <v>151</v>
      </c>
      <c r="Q186" s="85" t="e">
        <f t="shared" si="330"/>
        <v>#DIV/0!</v>
      </c>
      <c r="R186" s="48"/>
      <c r="S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7"/>
      <c r="BH186" s="47"/>
      <c r="BI186" s="47"/>
      <c r="BJ186" s="47"/>
      <c r="BK186" s="47"/>
      <c r="BL186" s="47"/>
      <c r="BM186"/>
      <c r="BN186"/>
      <c r="BO186"/>
    </row>
    <row r="187" spans="1:67" ht="18" x14ac:dyDescent="0.25">
      <c r="A187" s="76"/>
      <c r="B187" s="76"/>
      <c r="C187" s="76" t="s">
        <v>187</v>
      </c>
      <c r="D187" s="76" t="s">
        <v>183</v>
      </c>
      <c r="E187" s="76"/>
      <c r="F187" s="76"/>
      <c r="G187" s="76"/>
      <c r="H187" s="94"/>
      <c r="I187" s="111"/>
      <c r="J187" s="94"/>
      <c r="K187" s="76"/>
      <c r="L187" s="115">
        <f>SUM(R187:BE187)</f>
        <v>0</v>
      </c>
      <c r="M187" s="115"/>
      <c r="N187" s="85"/>
      <c r="O187" s="85"/>
      <c r="P187" s="116" t="s">
        <v>151</v>
      </c>
      <c r="Q187" s="85" t="e">
        <f t="shared" si="330"/>
        <v>#DIV/0!</v>
      </c>
      <c r="R187" s="48"/>
      <c r="S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7"/>
      <c r="BH187" s="47"/>
      <c r="BI187" s="47"/>
      <c r="BJ187" s="47"/>
      <c r="BK187" s="47"/>
      <c r="BL187" s="47"/>
      <c r="BM187"/>
      <c r="BN187"/>
      <c r="BO187"/>
    </row>
    <row r="188" spans="1:67" ht="18" x14ac:dyDescent="0.25">
      <c r="A188" s="76"/>
      <c r="B188" s="76"/>
      <c r="C188" s="76" t="s">
        <v>188</v>
      </c>
      <c r="D188" s="76" t="s">
        <v>183</v>
      </c>
      <c r="E188" s="76"/>
      <c r="F188" s="76"/>
      <c r="G188" s="76"/>
      <c r="H188" s="94"/>
      <c r="I188" s="111"/>
      <c r="J188" s="94"/>
      <c r="K188" s="76"/>
      <c r="L188" s="115">
        <f>SUM(R188:BE188)</f>
        <v>0</v>
      </c>
      <c r="M188" s="115"/>
      <c r="N188" s="85"/>
      <c r="O188" s="85"/>
      <c r="P188" s="116" t="s">
        <v>151</v>
      </c>
      <c r="Q188" s="85" t="e">
        <f t="shared" si="330"/>
        <v>#DIV/0!</v>
      </c>
      <c r="R188" s="48"/>
      <c r="S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7"/>
      <c r="BH188" s="47"/>
      <c r="BI188" s="47"/>
      <c r="BJ188" s="47"/>
      <c r="BK188" s="47"/>
      <c r="BL188" s="47"/>
      <c r="BM188"/>
      <c r="BN188"/>
      <c r="BO188"/>
    </row>
    <row r="189" spans="1:67" ht="18" x14ac:dyDescent="0.25">
      <c r="A189" s="76" t="s">
        <v>158</v>
      </c>
      <c r="B189" s="76" t="s">
        <v>159</v>
      </c>
      <c r="C189" s="76"/>
      <c r="D189" s="76"/>
      <c r="E189" s="76"/>
      <c r="F189" s="76"/>
      <c r="G189" s="76"/>
      <c r="H189" s="76"/>
      <c r="I189" s="76"/>
      <c r="J189" s="76"/>
      <c r="K189" s="76"/>
      <c r="L189" s="115"/>
      <c r="M189" s="115"/>
      <c r="N189" s="85"/>
      <c r="O189" s="85"/>
      <c r="P189" s="110"/>
      <c r="Q189" s="85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7"/>
      <c r="BH189" s="47"/>
      <c r="BI189" s="47"/>
      <c r="BJ189" s="47"/>
      <c r="BK189" s="47"/>
      <c r="BL189" s="47"/>
      <c r="BM189"/>
      <c r="BN189"/>
      <c r="BO189"/>
    </row>
    <row r="190" spans="1:67" ht="18" x14ac:dyDescent="0.25">
      <c r="A190" s="76"/>
      <c r="B190" s="76"/>
      <c r="C190" s="76" t="s">
        <v>150</v>
      </c>
      <c r="D190" s="76" t="s">
        <v>183</v>
      </c>
      <c r="E190" s="76"/>
      <c r="F190" s="76"/>
      <c r="G190" s="76"/>
      <c r="H190" s="94"/>
      <c r="I190" s="111"/>
      <c r="J190" s="94"/>
      <c r="K190" s="76"/>
      <c r="L190" s="115">
        <f>SUM(R190:BE190)</f>
        <v>0</v>
      </c>
      <c r="M190" s="115"/>
      <c r="N190" s="85"/>
      <c r="O190" s="85"/>
      <c r="P190" s="116" t="s">
        <v>151</v>
      </c>
      <c r="Q190" s="85" t="e">
        <f t="shared" ref="Q190:Q195" si="331">L190/$K$159</f>
        <v>#DIV/0!</v>
      </c>
      <c r="R190" s="48"/>
      <c r="S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7"/>
      <c r="BH190" s="47"/>
      <c r="BI190" s="47"/>
      <c r="BJ190" s="47"/>
      <c r="BK190" s="47"/>
      <c r="BL190" s="47"/>
      <c r="BM190"/>
      <c r="BN190"/>
      <c r="BO190"/>
    </row>
    <row r="191" spans="1:67" ht="18" x14ac:dyDescent="0.25">
      <c r="A191" s="76"/>
      <c r="B191" s="76"/>
      <c r="C191" s="76" t="s">
        <v>184</v>
      </c>
      <c r="D191" s="76" t="s">
        <v>183</v>
      </c>
      <c r="E191" s="76"/>
      <c r="F191" s="76"/>
      <c r="G191" s="76"/>
      <c r="H191" s="94"/>
      <c r="I191" s="111"/>
      <c r="J191" s="94"/>
      <c r="K191" s="76"/>
      <c r="L191" s="115">
        <f>SUM(R191:BE191)</f>
        <v>0</v>
      </c>
      <c r="M191" s="115"/>
      <c r="N191" s="85"/>
      <c r="O191" s="85"/>
      <c r="P191" s="116" t="s">
        <v>151</v>
      </c>
      <c r="Q191" s="85" t="e">
        <f t="shared" si="331"/>
        <v>#DIV/0!</v>
      </c>
      <c r="R191" s="48"/>
      <c r="S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7"/>
      <c r="BH191" s="47"/>
      <c r="BI191" s="47"/>
      <c r="BJ191" s="47"/>
      <c r="BK191" s="47"/>
      <c r="BL191" s="47"/>
      <c r="BM191"/>
      <c r="BN191"/>
      <c r="BO191"/>
    </row>
    <row r="192" spans="1:67" ht="18" x14ac:dyDescent="0.25">
      <c r="A192" s="76"/>
      <c r="B192" s="76"/>
      <c r="C192" s="76" t="s">
        <v>185</v>
      </c>
      <c r="D192" s="76" t="s">
        <v>183</v>
      </c>
      <c r="E192" s="76"/>
      <c r="F192" s="76"/>
      <c r="G192" s="76"/>
      <c r="H192" s="94"/>
      <c r="I192" s="111"/>
      <c r="J192" s="94"/>
      <c r="K192" s="76"/>
      <c r="L192" s="115">
        <f>SUM(R192:BE192)</f>
        <v>0</v>
      </c>
      <c r="M192" s="115"/>
      <c r="N192" s="85"/>
      <c r="O192" s="85"/>
      <c r="P192" s="116" t="s">
        <v>151</v>
      </c>
      <c r="Q192" s="85" t="e">
        <f t="shared" si="331"/>
        <v>#DIV/0!</v>
      </c>
      <c r="R192" s="48"/>
      <c r="S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7"/>
      <c r="BH192" s="47"/>
      <c r="BI192" s="47"/>
      <c r="BJ192" s="47"/>
      <c r="BK192" s="47"/>
      <c r="BL192" s="47"/>
      <c r="BM192"/>
      <c r="BN192"/>
      <c r="BO192"/>
    </row>
    <row r="193" spans="1:67" ht="18" x14ac:dyDescent="0.25">
      <c r="A193" s="76"/>
      <c r="B193" s="76"/>
      <c r="C193" s="76" t="s">
        <v>186</v>
      </c>
      <c r="D193" s="76" t="s">
        <v>183</v>
      </c>
      <c r="E193" s="76"/>
      <c r="F193" s="76"/>
      <c r="G193" s="76"/>
      <c r="H193" s="94"/>
      <c r="I193" s="111"/>
      <c r="J193" s="94"/>
      <c r="K193" s="76"/>
      <c r="L193" s="115">
        <f>SUM(R193:BE193)</f>
        <v>0</v>
      </c>
      <c r="M193" s="115"/>
      <c r="N193" s="85"/>
      <c r="O193" s="85"/>
      <c r="P193" s="116" t="s">
        <v>151</v>
      </c>
      <c r="Q193" s="85" t="e">
        <f t="shared" si="331"/>
        <v>#DIV/0!</v>
      </c>
      <c r="R193" s="48"/>
      <c r="S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7"/>
      <c r="BH193" s="47"/>
      <c r="BI193" s="47"/>
      <c r="BJ193" s="47"/>
      <c r="BK193" s="47"/>
      <c r="BL193" s="47"/>
      <c r="BM193"/>
      <c r="BN193"/>
      <c r="BO193"/>
    </row>
    <row r="194" spans="1:67" ht="18" x14ac:dyDescent="0.25">
      <c r="A194" s="76"/>
      <c r="B194" s="76"/>
      <c r="C194" s="76" t="s">
        <v>187</v>
      </c>
      <c r="D194" s="76" t="s">
        <v>183</v>
      </c>
      <c r="E194" s="76"/>
      <c r="F194" s="76"/>
      <c r="G194" s="76"/>
      <c r="H194" s="94"/>
      <c r="I194" s="111"/>
      <c r="J194" s="94"/>
      <c r="K194" s="76"/>
      <c r="L194" s="115">
        <f>SUM(R194:BE194)</f>
        <v>0</v>
      </c>
      <c r="M194" s="115"/>
      <c r="N194" s="85"/>
      <c r="O194" s="85"/>
      <c r="P194" s="116" t="s">
        <v>151</v>
      </c>
      <c r="Q194" s="85" t="e">
        <f t="shared" si="331"/>
        <v>#DIV/0!</v>
      </c>
      <c r="R194" s="48"/>
      <c r="S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7"/>
      <c r="BH194" s="47"/>
      <c r="BI194" s="47"/>
      <c r="BJ194" s="47"/>
      <c r="BK194" s="47"/>
      <c r="BL194" s="47"/>
      <c r="BM194"/>
      <c r="BN194"/>
      <c r="BO194"/>
    </row>
    <row r="195" spans="1:67" ht="18" x14ac:dyDescent="0.25">
      <c r="A195" s="76"/>
      <c r="B195" s="76"/>
      <c r="C195" s="76" t="s">
        <v>188</v>
      </c>
      <c r="D195" s="76" t="s">
        <v>183</v>
      </c>
      <c r="E195" s="76"/>
      <c r="F195" s="76"/>
      <c r="G195" s="76"/>
      <c r="H195" s="94"/>
      <c r="I195" s="111"/>
      <c r="J195" s="94"/>
      <c r="K195" s="76"/>
      <c r="L195" s="115">
        <f>SUM(R195:BE195)</f>
        <v>0</v>
      </c>
      <c r="M195" s="115"/>
      <c r="N195" s="85"/>
      <c r="O195" s="85"/>
      <c r="P195" s="116" t="s">
        <v>151</v>
      </c>
      <c r="Q195" s="85" t="e">
        <f t="shared" si="331"/>
        <v>#DIV/0!</v>
      </c>
      <c r="R195" s="48"/>
      <c r="S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7"/>
      <c r="BH195" s="47"/>
      <c r="BI195" s="47"/>
      <c r="BJ195" s="47"/>
      <c r="BK195" s="47"/>
      <c r="BL195" s="47"/>
      <c r="BM195"/>
      <c r="BN195"/>
      <c r="BO195"/>
    </row>
    <row r="196" spans="1:67" ht="18" x14ac:dyDescent="0.25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94"/>
      <c r="O196" s="94"/>
      <c r="P196" s="118"/>
      <c r="Q196" s="94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7"/>
    </row>
    <row r="197" spans="1:67" ht="18" x14ac:dyDescent="0.25">
      <c r="A197" s="68" t="s">
        <v>160</v>
      </c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94"/>
      <c r="O197" s="94"/>
      <c r="P197" s="94"/>
      <c r="Q197" s="94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7"/>
    </row>
    <row r="198" spans="1:67" ht="21" customHeight="1" x14ac:dyDescent="0.25">
      <c r="A198" s="119" t="s">
        <v>161</v>
      </c>
      <c r="B198" s="132" t="s">
        <v>183</v>
      </c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7"/>
    </row>
    <row r="199" spans="1:67" s="45" customFormat="1" ht="20.100000000000001" customHeight="1" x14ac:dyDescent="0.25">
      <c r="A199" s="120" t="s">
        <v>162</v>
      </c>
      <c r="B199" s="132" t="s">
        <v>183</v>
      </c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60"/>
      <c r="S199" s="60"/>
      <c r="T199" s="61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1"/>
      <c r="BH199" s="62"/>
      <c r="BI199" s="62"/>
      <c r="BJ199" s="62"/>
      <c r="BK199" s="62"/>
      <c r="BL199" s="62"/>
      <c r="BM199" s="62"/>
      <c r="BN199" s="62"/>
      <c r="BO199" s="62"/>
    </row>
    <row r="200" spans="1:67" s="12" customFormat="1" ht="20.100000000000001" customHeight="1" x14ac:dyDescent="0.25">
      <c r="A200" s="120" t="s">
        <v>163</v>
      </c>
      <c r="B200" s="132" t="s">
        <v>183</v>
      </c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63"/>
      <c r="S200" s="63"/>
      <c r="T200" s="64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4"/>
      <c r="BH200" s="65"/>
      <c r="BI200" s="65"/>
      <c r="BJ200" s="65"/>
      <c r="BK200" s="65"/>
      <c r="BL200" s="65"/>
      <c r="BM200" s="65"/>
      <c r="BN200" s="65"/>
      <c r="BO200" s="65"/>
    </row>
    <row r="201" spans="1:67" s="12" customFormat="1" ht="20.100000000000001" customHeight="1" x14ac:dyDescent="0.25">
      <c r="A201" s="120" t="s">
        <v>164</v>
      </c>
      <c r="B201" s="132" t="s">
        <v>183</v>
      </c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63"/>
      <c r="S201" s="63"/>
      <c r="T201" s="64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4"/>
      <c r="BH201" s="65"/>
      <c r="BI201" s="65"/>
      <c r="BJ201" s="65"/>
      <c r="BK201" s="65"/>
      <c r="BL201" s="65"/>
      <c r="BM201" s="65"/>
      <c r="BN201" s="65"/>
      <c r="BO201" s="65"/>
    </row>
    <row r="202" spans="1:67" ht="20.100000000000001" customHeight="1" x14ac:dyDescent="0.25">
      <c r="A202" s="130" t="s">
        <v>182</v>
      </c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7"/>
    </row>
    <row r="203" spans="1:67" ht="58.5" customHeight="1" x14ac:dyDescent="0.25">
      <c r="A203" s="120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7"/>
    </row>
    <row r="204" spans="1:67" ht="20.25" x14ac:dyDescent="0.3">
      <c r="D204" s="11"/>
      <c r="E204" s="11"/>
      <c r="F204" s="11"/>
      <c r="G204" s="11"/>
      <c r="H204" s="10"/>
      <c r="K204" s="5" t="s">
        <v>165</v>
      </c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7"/>
    </row>
    <row r="205" spans="1:67" ht="20.25" x14ac:dyDescent="0.3">
      <c r="D205" s="5"/>
      <c r="E205" s="9"/>
      <c r="F205" s="9"/>
      <c r="G205" s="9"/>
      <c r="H205" s="8"/>
      <c r="K205" s="5" t="s">
        <v>166</v>
      </c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7"/>
    </row>
    <row r="206" spans="1:67" ht="19.5" customHeight="1" x14ac:dyDescent="0.3">
      <c r="D206" s="7"/>
      <c r="E206" s="9"/>
      <c r="F206" s="9"/>
      <c r="G206" s="9"/>
      <c r="H206" s="8"/>
      <c r="K206" s="5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7"/>
    </row>
    <row r="207" spans="1:67" ht="19.5" customHeight="1" x14ac:dyDescent="0.3">
      <c r="D207" s="7"/>
      <c r="E207" s="9"/>
      <c r="F207" s="9"/>
      <c r="G207" s="9"/>
      <c r="H207" s="8"/>
      <c r="K207" s="5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7"/>
    </row>
    <row r="208" spans="1:67" ht="19.5" customHeight="1" x14ac:dyDescent="0.3">
      <c r="D208" s="7"/>
      <c r="K208" s="5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7"/>
    </row>
    <row r="209" spans="4:59" ht="19.5" customHeight="1" x14ac:dyDescent="0.3">
      <c r="D209" s="6"/>
      <c r="E209" s="6"/>
      <c r="F209" s="6"/>
      <c r="G209" s="6"/>
      <c r="K209" s="5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7"/>
    </row>
    <row r="210" spans="4:59" ht="20.25" x14ac:dyDescent="0.3">
      <c r="K210" s="5" t="s">
        <v>167</v>
      </c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7"/>
    </row>
    <row r="211" spans="4:59" ht="20.25" x14ac:dyDescent="0.3">
      <c r="K211" s="5" t="s">
        <v>168</v>
      </c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7"/>
    </row>
  </sheetData>
  <mergeCells count="179">
    <mergeCell ref="B20:H21"/>
    <mergeCell ref="I20:M20"/>
    <mergeCell ref="N20:N21"/>
    <mergeCell ref="O20:O21"/>
    <mergeCell ref="P20:P21"/>
    <mergeCell ref="Q20:Q21"/>
    <mergeCell ref="A5:Q5"/>
    <mergeCell ref="A6:Q6"/>
    <mergeCell ref="A7:Q7"/>
    <mergeCell ref="I10:L10"/>
    <mergeCell ref="D12:E13"/>
    <mergeCell ref="F12:F13"/>
    <mergeCell ref="G12:J12"/>
    <mergeCell ref="K12:L12"/>
    <mergeCell ref="O26:O27"/>
    <mergeCell ref="P26:P27"/>
    <mergeCell ref="Q26:Q27"/>
    <mergeCell ref="O28:O29"/>
    <mergeCell ref="P28:P29"/>
    <mergeCell ref="Q28:Q29"/>
    <mergeCell ref="O22:O23"/>
    <mergeCell ref="P22:P23"/>
    <mergeCell ref="Q22:Q23"/>
    <mergeCell ref="O24:O25"/>
    <mergeCell ref="P24:P25"/>
    <mergeCell ref="Q24:Q25"/>
    <mergeCell ref="O34:O35"/>
    <mergeCell ref="P34:P35"/>
    <mergeCell ref="Q34:Q35"/>
    <mergeCell ref="D37:E37"/>
    <mergeCell ref="D38:E38"/>
    <mergeCell ref="D39:E39"/>
    <mergeCell ref="O30:O31"/>
    <mergeCell ref="P30:P31"/>
    <mergeCell ref="Q30:Q31"/>
    <mergeCell ref="O32:O33"/>
    <mergeCell ref="P32:P33"/>
    <mergeCell ref="Q32:Q33"/>
    <mergeCell ref="D48:E48"/>
    <mergeCell ref="D49:E49"/>
    <mergeCell ref="D50:E50"/>
    <mergeCell ref="I41:M41"/>
    <mergeCell ref="N41:N42"/>
    <mergeCell ref="O41:O42"/>
    <mergeCell ref="P41:P42"/>
    <mergeCell ref="Q41:Q42"/>
    <mergeCell ref="O43:O44"/>
    <mergeCell ref="P43:P44"/>
    <mergeCell ref="Q43:Q44"/>
    <mergeCell ref="I52:M52"/>
    <mergeCell ref="N52:N53"/>
    <mergeCell ref="O52:O53"/>
    <mergeCell ref="P52:P53"/>
    <mergeCell ref="Q52:Q53"/>
    <mergeCell ref="O54:O55"/>
    <mergeCell ref="P54:P55"/>
    <mergeCell ref="Q54:Q55"/>
    <mergeCell ref="O45:O46"/>
    <mergeCell ref="P45:P46"/>
    <mergeCell ref="Q45:Q46"/>
    <mergeCell ref="D63:E63"/>
    <mergeCell ref="D64:E64"/>
    <mergeCell ref="D65:E65"/>
    <mergeCell ref="O56:O57"/>
    <mergeCell ref="P56:P57"/>
    <mergeCell ref="Q56:Q57"/>
    <mergeCell ref="O58:O59"/>
    <mergeCell ref="P58:P59"/>
    <mergeCell ref="Q58:Q59"/>
    <mergeCell ref="I67:M67"/>
    <mergeCell ref="N67:N68"/>
    <mergeCell ref="O67:O68"/>
    <mergeCell ref="P67:P68"/>
    <mergeCell ref="Q67:Q68"/>
    <mergeCell ref="O69:O70"/>
    <mergeCell ref="P69:P70"/>
    <mergeCell ref="Q69:Q70"/>
    <mergeCell ref="O60:O61"/>
    <mergeCell ref="P60:P61"/>
    <mergeCell ref="Q60:Q61"/>
    <mergeCell ref="O75:O76"/>
    <mergeCell ref="P75:P76"/>
    <mergeCell ref="Q75:Q76"/>
    <mergeCell ref="D78:E78"/>
    <mergeCell ref="D79:E79"/>
    <mergeCell ref="D80:E80"/>
    <mergeCell ref="O71:O72"/>
    <mergeCell ref="P71:P72"/>
    <mergeCell ref="Q71:Q72"/>
    <mergeCell ref="O73:O74"/>
    <mergeCell ref="P73:P74"/>
    <mergeCell ref="Q73:Q74"/>
    <mergeCell ref="O89:O90"/>
    <mergeCell ref="P89:P90"/>
    <mergeCell ref="Q89:Q90"/>
    <mergeCell ref="O91:O92"/>
    <mergeCell ref="P91:P92"/>
    <mergeCell ref="Q91:Q92"/>
    <mergeCell ref="I85:M85"/>
    <mergeCell ref="N85:N86"/>
    <mergeCell ref="O85:O86"/>
    <mergeCell ref="P85:P86"/>
    <mergeCell ref="Q85:Q86"/>
    <mergeCell ref="O87:O88"/>
    <mergeCell ref="P87:P88"/>
    <mergeCell ref="Q87:Q88"/>
    <mergeCell ref="D98:E98"/>
    <mergeCell ref="D99:E99"/>
    <mergeCell ref="D100:E100"/>
    <mergeCell ref="I102:M102"/>
    <mergeCell ref="N102:N103"/>
    <mergeCell ref="O102:O103"/>
    <mergeCell ref="O93:O94"/>
    <mergeCell ref="P93:P94"/>
    <mergeCell ref="Q93:Q94"/>
    <mergeCell ref="O95:O96"/>
    <mergeCell ref="P95:P96"/>
    <mergeCell ref="Q95:Q96"/>
    <mergeCell ref="O108:O109"/>
    <mergeCell ref="P108:P109"/>
    <mergeCell ref="Q108:Q109"/>
    <mergeCell ref="O110:O111"/>
    <mergeCell ref="P110:P111"/>
    <mergeCell ref="Q110:Q111"/>
    <mergeCell ref="P102:P103"/>
    <mergeCell ref="Q102:Q103"/>
    <mergeCell ref="O104:O105"/>
    <mergeCell ref="P104:P105"/>
    <mergeCell ref="Q104:Q105"/>
    <mergeCell ref="O106:O107"/>
    <mergeCell ref="P106:P107"/>
    <mergeCell ref="Q106:Q107"/>
    <mergeCell ref="D119:E119"/>
    <mergeCell ref="D120:E120"/>
    <mergeCell ref="D121:E121"/>
    <mergeCell ref="O112:O113"/>
    <mergeCell ref="P112:P113"/>
    <mergeCell ref="Q112:Q113"/>
    <mergeCell ref="O114:O115"/>
    <mergeCell ref="P114:P115"/>
    <mergeCell ref="Q114:Q115"/>
    <mergeCell ref="O125:O126"/>
    <mergeCell ref="P125:P126"/>
    <mergeCell ref="O116:O117"/>
    <mergeCell ref="P116:P117"/>
    <mergeCell ref="Q116:Q117"/>
    <mergeCell ref="D134:E134"/>
    <mergeCell ref="D135:E135"/>
    <mergeCell ref="D136:E136"/>
    <mergeCell ref="O127:O128"/>
    <mergeCell ref="P127:P128"/>
    <mergeCell ref="O129:O130"/>
    <mergeCell ref="P129:P130"/>
    <mergeCell ref="I123:M123"/>
    <mergeCell ref="N123:N124"/>
    <mergeCell ref="O123:O124"/>
    <mergeCell ref="P123:P124"/>
    <mergeCell ref="Q123:Q124"/>
    <mergeCell ref="Q125:Q126"/>
    <mergeCell ref="Q127:Q128"/>
    <mergeCell ref="Q129:Q130"/>
    <mergeCell ref="G138:H138"/>
    <mergeCell ref="G139:H139"/>
    <mergeCell ref="G140:H140"/>
    <mergeCell ref="H142:I142"/>
    <mergeCell ref="G145:H145"/>
    <mergeCell ref="G146:H146"/>
    <mergeCell ref="O131:O132"/>
    <mergeCell ref="P131:P132"/>
    <mergeCell ref="Q131:Q132"/>
    <mergeCell ref="A202:Q202"/>
    <mergeCell ref="B203:Q203"/>
    <mergeCell ref="B201:Q201"/>
    <mergeCell ref="G147:H147"/>
    <mergeCell ref="H149:I149"/>
    <mergeCell ref="Q159:Q160"/>
    <mergeCell ref="B198:Q198"/>
    <mergeCell ref="B199:Q199"/>
    <mergeCell ref="B200:Q200"/>
  </mergeCells>
  <pageMargins left="0.7" right="0.7" top="0.75" bottom="0.75" header="0.3" footer="0.3"/>
  <pageSetup paperSize="9" scale="41" orientation="portrait" verticalDpi="0" r:id="rId1"/>
  <rowBreaks count="2" manualBreakCount="2">
    <brk id="81" max="16" man="1"/>
    <brk id="155" max="16" man="1"/>
  </rowBreaks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hargi</dc:creator>
  <cp:lastModifiedBy>hargi</cp:lastModifiedBy>
  <dcterms:created xsi:type="dcterms:W3CDTF">2014-01-17T08:31:38Z</dcterms:created>
  <dcterms:modified xsi:type="dcterms:W3CDTF">2014-01-21T08:00:34Z</dcterms:modified>
</cp:coreProperties>
</file>