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erai\OneDrive\Desktop\линис\2-q duality Physics Letters 2021\data_results_simulation\data_results_simulation\"/>
    </mc:Choice>
  </mc:AlternateContent>
  <xr:revisionPtr revIDLastSave="0" documentId="13_ncr:1_{F8A2F42C-0C61-4903-B073-22B8C3BBC418}" xr6:coauthVersionLast="46" xr6:coauthVersionMax="46" xr10:uidLastSave="{00000000-0000-0000-0000-000000000000}"/>
  <bookViews>
    <workbookView xWindow="6690" yWindow="3427" windowWidth="16005" windowHeight="11506" xr2:uid="{00000000-000D-0000-FFFF-FFFF00000000}"/>
  </bookViews>
  <sheets>
    <sheet name="plsa_phi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M3" i="1"/>
  <c r="N3" i="1" s="1"/>
  <c r="P3" i="1" s="1"/>
  <c r="M4" i="1"/>
  <c r="N4" i="1" s="1"/>
  <c r="P4" i="1" s="1"/>
  <c r="M5" i="1"/>
  <c r="N5" i="1" s="1"/>
  <c r="P5" i="1" s="1"/>
  <c r="M6" i="1"/>
  <c r="N6" i="1" s="1"/>
  <c r="P6" i="1" s="1"/>
  <c r="M7" i="1"/>
  <c r="N7" i="1" s="1"/>
  <c r="P7" i="1" s="1"/>
  <c r="M8" i="1"/>
  <c r="N8" i="1" s="1"/>
  <c r="P8" i="1" s="1"/>
  <c r="M9" i="1"/>
  <c r="N9" i="1" s="1"/>
  <c r="P9" i="1" s="1"/>
  <c r="M10" i="1"/>
  <c r="N10" i="1" s="1"/>
  <c r="P10" i="1" s="1"/>
  <c r="M11" i="1"/>
  <c r="N11" i="1" s="1"/>
  <c r="P11" i="1" s="1"/>
  <c r="M12" i="1"/>
  <c r="N12" i="1" s="1"/>
  <c r="P12" i="1" s="1"/>
  <c r="M13" i="1"/>
  <c r="N13" i="1" s="1"/>
  <c r="P13" i="1" s="1"/>
  <c r="M14" i="1"/>
  <c r="N14" i="1" s="1"/>
  <c r="P14" i="1" s="1"/>
  <c r="M15" i="1"/>
  <c r="N15" i="1" s="1"/>
  <c r="P15" i="1" s="1"/>
  <c r="M16" i="1"/>
  <c r="N16" i="1" s="1"/>
  <c r="P16" i="1" s="1"/>
  <c r="M17" i="1"/>
  <c r="N17" i="1" s="1"/>
  <c r="P17" i="1" s="1"/>
  <c r="M18" i="1"/>
  <c r="N18" i="1" s="1"/>
  <c r="P18" i="1" s="1"/>
  <c r="M19" i="1"/>
  <c r="N19" i="1" s="1"/>
  <c r="P19" i="1" s="1"/>
  <c r="M20" i="1"/>
  <c r="N20" i="1" s="1"/>
  <c r="P20" i="1" s="1"/>
  <c r="M21" i="1"/>
  <c r="N21" i="1" s="1"/>
  <c r="P21" i="1" s="1"/>
  <c r="M22" i="1"/>
  <c r="N22" i="1" s="1"/>
  <c r="P22" i="1" s="1"/>
  <c r="M23" i="1"/>
  <c r="N23" i="1" s="1"/>
  <c r="P23" i="1" s="1"/>
  <c r="M24" i="1"/>
  <c r="N24" i="1" s="1"/>
  <c r="P24" i="1" s="1"/>
  <c r="M25" i="1"/>
  <c r="M26" i="1"/>
  <c r="N26" i="1" s="1"/>
  <c r="P26" i="1" s="1"/>
  <c r="M27" i="1"/>
  <c r="N27" i="1" s="1"/>
  <c r="P27" i="1" s="1"/>
  <c r="M28" i="1"/>
  <c r="N28" i="1" s="1"/>
  <c r="P28" i="1" s="1"/>
  <c r="M29" i="1"/>
  <c r="N29" i="1" s="1"/>
  <c r="P29" i="1" s="1"/>
  <c r="M30" i="1"/>
  <c r="N30" i="1" s="1"/>
  <c r="P30" i="1" s="1"/>
  <c r="M31" i="1"/>
  <c r="N31" i="1" s="1"/>
  <c r="P31" i="1" s="1"/>
  <c r="M32" i="1"/>
  <c r="N32" i="1" s="1"/>
  <c r="P32" i="1" s="1"/>
  <c r="M33" i="1"/>
  <c r="N33" i="1" s="1"/>
  <c r="P33" i="1" s="1"/>
  <c r="M34" i="1"/>
  <c r="N34" i="1" s="1"/>
  <c r="P34" i="1" s="1"/>
  <c r="M35" i="1"/>
  <c r="N35" i="1" s="1"/>
  <c r="P35" i="1" s="1"/>
  <c r="M36" i="1"/>
  <c r="N36" i="1" s="1"/>
  <c r="P36" i="1" s="1"/>
  <c r="M37" i="1"/>
  <c r="N37" i="1" s="1"/>
  <c r="P37" i="1" s="1"/>
  <c r="M38" i="1"/>
  <c r="N38" i="1" s="1"/>
  <c r="P38" i="1" s="1"/>
  <c r="M39" i="1"/>
  <c r="N39" i="1" s="1"/>
  <c r="P39" i="1" s="1"/>
  <c r="M40" i="1"/>
  <c r="N40" i="1" s="1"/>
  <c r="P40" i="1" s="1"/>
  <c r="M41" i="1"/>
  <c r="N41" i="1" s="1"/>
  <c r="P41" i="1" s="1"/>
  <c r="M42" i="1"/>
  <c r="N42" i="1" s="1"/>
  <c r="P42" i="1" s="1"/>
  <c r="M43" i="1"/>
  <c r="N43" i="1" s="1"/>
  <c r="P43" i="1" s="1"/>
  <c r="M44" i="1"/>
  <c r="N44" i="1" s="1"/>
  <c r="P44" i="1" s="1"/>
  <c r="M45" i="1"/>
  <c r="N45" i="1" s="1"/>
  <c r="P45" i="1" s="1"/>
  <c r="M46" i="1"/>
  <c r="N46" i="1" s="1"/>
  <c r="P46" i="1" s="1"/>
  <c r="M47" i="1"/>
  <c r="N47" i="1" s="1"/>
  <c r="P47" i="1" s="1"/>
  <c r="M48" i="1"/>
  <c r="N48" i="1" s="1"/>
  <c r="P48" i="1" s="1"/>
  <c r="M49" i="1"/>
  <c r="N49" i="1" s="1"/>
  <c r="P49" i="1" s="1"/>
  <c r="M50" i="1"/>
  <c r="N50" i="1" s="1"/>
  <c r="P50" i="1" s="1"/>
  <c r="M51" i="1"/>
  <c r="N51" i="1" s="1"/>
  <c r="P51" i="1" s="1"/>
  <c r="M52" i="1"/>
  <c r="N52" i="1" s="1"/>
  <c r="P52" i="1" s="1"/>
  <c r="M53" i="1"/>
  <c r="N53" i="1" s="1"/>
  <c r="P53" i="1" s="1"/>
  <c r="M54" i="1"/>
  <c r="N54" i="1" s="1"/>
  <c r="P54" i="1" s="1"/>
  <c r="M55" i="1"/>
  <c r="N55" i="1" s="1"/>
  <c r="P55" i="1" s="1"/>
  <c r="M56" i="1"/>
  <c r="N56" i="1" s="1"/>
  <c r="P56" i="1" s="1"/>
  <c r="M57" i="1"/>
  <c r="N57" i="1" s="1"/>
  <c r="P57" i="1" s="1"/>
  <c r="M58" i="1"/>
  <c r="N58" i="1" s="1"/>
  <c r="P58" i="1" s="1"/>
  <c r="M59" i="1"/>
  <c r="N59" i="1" s="1"/>
  <c r="P59" i="1" s="1"/>
  <c r="M60" i="1"/>
  <c r="N60" i="1" s="1"/>
  <c r="P60" i="1" s="1"/>
  <c r="M61" i="1"/>
  <c r="N61" i="1" s="1"/>
  <c r="P61" i="1" s="1"/>
  <c r="M62" i="1"/>
  <c r="N62" i="1" s="1"/>
  <c r="P62" i="1" s="1"/>
  <c r="M63" i="1"/>
  <c r="N63" i="1" s="1"/>
  <c r="P63" i="1" s="1"/>
  <c r="M64" i="1"/>
  <c r="N64" i="1" s="1"/>
  <c r="P64" i="1" s="1"/>
  <c r="M65" i="1"/>
  <c r="N65" i="1" s="1"/>
  <c r="P65" i="1" s="1"/>
  <c r="M66" i="1"/>
  <c r="N66" i="1" s="1"/>
  <c r="P66" i="1" s="1"/>
  <c r="M67" i="1"/>
  <c r="N67" i="1" s="1"/>
  <c r="P67" i="1" s="1"/>
  <c r="M68" i="1"/>
  <c r="N68" i="1" s="1"/>
  <c r="P68" i="1" s="1"/>
  <c r="M69" i="1"/>
  <c r="N69" i="1" s="1"/>
  <c r="P69" i="1" s="1"/>
  <c r="M70" i="1"/>
  <c r="N70" i="1" s="1"/>
  <c r="P70" i="1" s="1"/>
  <c r="M71" i="1"/>
  <c r="N71" i="1" s="1"/>
  <c r="P71" i="1" s="1"/>
  <c r="M72" i="1"/>
  <c r="N72" i="1" s="1"/>
  <c r="P72" i="1" s="1"/>
  <c r="M73" i="1"/>
  <c r="N73" i="1" s="1"/>
  <c r="P73" i="1" s="1"/>
  <c r="M74" i="1"/>
  <c r="N74" i="1" s="1"/>
  <c r="P74" i="1" s="1"/>
  <c r="M75" i="1"/>
  <c r="N75" i="1" s="1"/>
  <c r="P75" i="1" s="1"/>
  <c r="M76" i="1"/>
  <c r="N76" i="1" s="1"/>
  <c r="P76" i="1" s="1"/>
  <c r="M77" i="1"/>
  <c r="N77" i="1" s="1"/>
  <c r="P77" i="1" s="1"/>
  <c r="M78" i="1"/>
  <c r="N78" i="1" s="1"/>
  <c r="P78" i="1" s="1"/>
  <c r="M79" i="1"/>
  <c r="N79" i="1" s="1"/>
  <c r="P79" i="1" s="1"/>
  <c r="M80" i="1"/>
  <c r="N80" i="1" s="1"/>
  <c r="P80" i="1" s="1"/>
  <c r="M81" i="1"/>
  <c r="N81" i="1" s="1"/>
  <c r="P81" i="1" s="1"/>
  <c r="M82" i="1"/>
  <c r="N82" i="1" s="1"/>
  <c r="P82" i="1" s="1"/>
  <c r="M83" i="1"/>
  <c r="N83" i="1" s="1"/>
  <c r="P83" i="1" s="1"/>
  <c r="M84" i="1"/>
  <c r="N84" i="1" s="1"/>
  <c r="P84" i="1" s="1"/>
  <c r="M85" i="1"/>
  <c r="N85" i="1" s="1"/>
  <c r="P85" i="1" s="1"/>
  <c r="M86" i="1"/>
  <c r="N86" i="1" s="1"/>
  <c r="P86" i="1" s="1"/>
  <c r="M87" i="1"/>
  <c r="N87" i="1" s="1"/>
  <c r="P87" i="1" s="1"/>
  <c r="M88" i="1"/>
  <c r="N88" i="1" s="1"/>
  <c r="P88" i="1" s="1"/>
  <c r="M89" i="1"/>
  <c r="N89" i="1" s="1"/>
  <c r="P89" i="1" s="1"/>
  <c r="M90" i="1"/>
  <c r="N90" i="1" s="1"/>
  <c r="P90" i="1" s="1"/>
  <c r="M91" i="1"/>
  <c r="N91" i="1" s="1"/>
  <c r="P91" i="1" s="1"/>
  <c r="M92" i="1"/>
  <c r="N92" i="1" s="1"/>
  <c r="P92" i="1" s="1"/>
  <c r="M93" i="1"/>
  <c r="N93" i="1" s="1"/>
  <c r="P93" i="1" s="1"/>
  <c r="M94" i="1"/>
  <c r="N94" i="1" s="1"/>
  <c r="P94" i="1" s="1"/>
  <c r="M95" i="1"/>
  <c r="N95" i="1" s="1"/>
  <c r="P95" i="1" s="1"/>
  <c r="M96" i="1"/>
  <c r="N96" i="1" s="1"/>
  <c r="P96" i="1" s="1"/>
  <c r="M97" i="1"/>
  <c r="N97" i="1" s="1"/>
  <c r="P97" i="1" s="1"/>
  <c r="M98" i="1"/>
  <c r="N98" i="1" s="1"/>
  <c r="P98" i="1" s="1"/>
  <c r="M99" i="1"/>
  <c r="N99" i="1" s="1"/>
  <c r="P99" i="1" s="1"/>
  <c r="M100" i="1"/>
  <c r="N100" i="1" s="1"/>
  <c r="P100" i="1" s="1"/>
  <c r="M101" i="1"/>
  <c r="N101" i="1" s="1"/>
  <c r="P101" i="1" s="1"/>
  <c r="M102" i="1"/>
  <c r="N102" i="1" s="1"/>
  <c r="P102" i="1" s="1"/>
  <c r="M103" i="1"/>
  <c r="N103" i="1" s="1"/>
  <c r="P103" i="1" s="1"/>
  <c r="M104" i="1"/>
  <c r="N104" i="1" s="1"/>
  <c r="P104" i="1" s="1"/>
  <c r="M105" i="1"/>
  <c r="N105" i="1" s="1"/>
  <c r="P105" i="1" s="1"/>
  <c r="M106" i="1"/>
  <c r="N106" i="1" s="1"/>
  <c r="P106" i="1" s="1"/>
  <c r="M107" i="1"/>
  <c r="N107" i="1" s="1"/>
  <c r="P107" i="1" s="1"/>
  <c r="M108" i="1"/>
  <c r="N108" i="1" s="1"/>
  <c r="P108" i="1" s="1"/>
  <c r="M109" i="1"/>
  <c r="N109" i="1" s="1"/>
  <c r="P109" i="1" s="1"/>
  <c r="M110" i="1"/>
  <c r="N110" i="1" s="1"/>
  <c r="P110" i="1" s="1"/>
  <c r="M111" i="1"/>
  <c r="N111" i="1" s="1"/>
  <c r="P111" i="1" s="1"/>
  <c r="M112" i="1"/>
  <c r="N112" i="1" s="1"/>
  <c r="P112" i="1" s="1"/>
  <c r="M113" i="1"/>
  <c r="N113" i="1" s="1"/>
  <c r="P113" i="1" s="1"/>
  <c r="M114" i="1"/>
  <c r="N114" i="1" s="1"/>
  <c r="P114" i="1" s="1"/>
  <c r="M115" i="1"/>
  <c r="N115" i="1" s="1"/>
  <c r="P115" i="1" s="1"/>
  <c r="M116" i="1"/>
  <c r="N116" i="1" s="1"/>
  <c r="P116" i="1" s="1"/>
  <c r="M117" i="1"/>
  <c r="M118" i="1"/>
  <c r="N118" i="1" s="1"/>
  <c r="P118" i="1" s="1"/>
  <c r="M119" i="1"/>
  <c r="N119" i="1" s="1"/>
  <c r="P119" i="1" s="1"/>
  <c r="M120" i="1"/>
  <c r="N120" i="1" s="1"/>
  <c r="P120" i="1" s="1"/>
  <c r="M121" i="1"/>
  <c r="N121" i="1" s="1"/>
  <c r="P121" i="1" s="1"/>
  <c r="M122" i="1"/>
  <c r="N122" i="1" s="1"/>
  <c r="P122" i="1" s="1"/>
  <c r="M123" i="1"/>
  <c r="N123" i="1" s="1"/>
  <c r="P123" i="1" s="1"/>
  <c r="M124" i="1"/>
  <c r="N124" i="1" s="1"/>
  <c r="P124" i="1" s="1"/>
  <c r="M125" i="1"/>
  <c r="N125" i="1" s="1"/>
  <c r="P125" i="1" s="1"/>
  <c r="M126" i="1"/>
  <c r="N126" i="1" s="1"/>
  <c r="P126" i="1" s="1"/>
  <c r="M127" i="1"/>
  <c r="N127" i="1" s="1"/>
  <c r="P127" i="1" s="1"/>
  <c r="M128" i="1"/>
  <c r="N128" i="1" s="1"/>
  <c r="P128" i="1" s="1"/>
  <c r="M129" i="1"/>
  <c r="N129" i="1" s="1"/>
  <c r="P129" i="1" s="1"/>
  <c r="M130" i="1"/>
  <c r="N130" i="1" s="1"/>
  <c r="P130" i="1" s="1"/>
  <c r="M131" i="1"/>
  <c r="N131" i="1" s="1"/>
  <c r="P131" i="1" s="1"/>
  <c r="M132" i="1"/>
  <c r="N132" i="1" s="1"/>
  <c r="P132" i="1" s="1"/>
  <c r="M133" i="1"/>
  <c r="N133" i="1" s="1"/>
  <c r="P133" i="1" s="1"/>
  <c r="M134" i="1"/>
  <c r="N134" i="1" s="1"/>
  <c r="P134" i="1" s="1"/>
  <c r="M135" i="1"/>
  <c r="N135" i="1" s="1"/>
  <c r="P135" i="1" s="1"/>
  <c r="M136" i="1"/>
  <c r="N136" i="1" s="1"/>
  <c r="P136" i="1" s="1"/>
  <c r="M137" i="1"/>
  <c r="N137" i="1" s="1"/>
  <c r="P137" i="1" s="1"/>
  <c r="M138" i="1"/>
  <c r="N138" i="1" s="1"/>
  <c r="P138" i="1" s="1"/>
  <c r="M139" i="1"/>
  <c r="N139" i="1" s="1"/>
  <c r="P139" i="1" s="1"/>
  <c r="M140" i="1"/>
  <c r="N140" i="1" s="1"/>
  <c r="P140" i="1" s="1"/>
  <c r="M141" i="1"/>
  <c r="N141" i="1" s="1"/>
  <c r="P141" i="1" s="1"/>
  <c r="M142" i="1"/>
  <c r="N142" i="1" s="1"/>
  <c r="P142" i="1" s="1"/>
  <c r="M143" i="1"/>
  <c r="N143" i="1" s="1"/>
  <c r="P143" i="1" s="1"/>
  <c r="M144" i="1"/>
  <c r="N144" i="1" s="1"/>
  <c r="P144" i="1" s="1"/>
  <c r="M145" i="1"/>
  <c r="N145" i="1" s="1"/>
  <c r="P145" i="1" s="1"/>
  <c r="M146" i="1"/>
  <c r="N146" i="1" s="1"/>
  <c r="P146" i="1" s="1"/>
  <c r="M147" i="1"/>
  <c r="N147" i="1" s="1"/>
  <c r="P147" i="1" s="1"/>
  <c r="M148" i="1"/>
  <c r="N148" i="1" s="1"/>
  <c r="P148" i="1" s="1"/>
  <c r="M149" i="1"/>
  <c r="N149" i="1" s="1"/>
  <c r="P149" i="1" s="1"/>
  <c r="M150" i="1"/>
  <c r="N150" i="1" s="1"/>
  <c r="P150" i="1" s="1"/>
  <c r="M151" i="1"/>
  <c r="N151" i="1" s="1"/>
  <c r="P151" i="1" s="1"/>
  <c r="M152" i="1"/>
  <c r="N152" i="1" s="1"/>
  <c r="P152" i="1" s="1"/>
  <c r="M153" i="1"/>
  <c r="N153" i="1" s="1"/>
  <c r="P153" i="1" s="1"/>
  <c r="M154" i="1"/>
  <c r="N154" i="1" s="1"/>
  <c r="P154" i="1" s="1"/>
  <c r="M155" i="1"/>
  <c r="N155" i="1" s="1"/>
  <c r="P155" i="1" s="1"/>
  <c r="M156" i="1"/>
  <c r="N156" i="1" s="1"/>
  <c r="P156" i="1" s="1"/>
  <c r="M157" i="1"/>
  <c r="N157" i="1" s="1"/>
  <c r="P157" i="1" s="1"/>
  <c r="M158" i="1"/>
  <c r="N158" i="1" s="1"/>
  <c r="P158" i="1" s="1"/>
  <c r="M159" i="1"/>
  <c r="N159" i="1" s="1"/>
  <c r="P159" i="1" s="1"/>
  <c r="M160" i="1"/>
  <c r="N160" i="1" s="1"/>
  <c r="P160" i="1" s="1"/>
  <c r="M161" i="1"/>
  <c r="N161" i="1" s="1"/>
  <c r="P161" i="1" s="1"/>
  <c r="M162" i="1"/>
  <c r="N162" i="1" s="1"/>
  <c r="P162" i="1" s="1"/>
  <c r="M163" i="1"/>
  <c r="N163" i="1" s="1"/>
  <c r="P163" i="1" s="1"/>
  <c r="M164" i="1"/>
  <c r="N164" i="1" s="1"/>
  <c r="P164" i="1" s="1"/>
  <c r="M165" i="1"/>
  <c r="N165" i="1" s="1"/>
  <c r="P165" i="1" s="1"/>
  <c r="M166" i="1"/>
  <c r="N166" i="1" s="1"/>
  <c r="P166" i="1" s="1"/>
  <c r="M167" i="1"/>
  <c r="N167" i="1" s="1"/>
  <c r="P167" i="1" s="1"/>
  <c r="M168" i="1"/>
  <c r="N168" i="1" s="1"/>
  <c r="P168" i="1" s="1"/>
  <c r="M169" i="1"/>
  <c r="N169" i="1" s="1"/>
  <c r="P169" i="1" s="1"/>
  <c r="M170" i="1"/>
  <c r="N170" i="1" s="1"/>
  <c r="P170" i="1" s="1"/>
  <c r="M171" i="1"/>
  <c r="N171" i="1" s="1"/>
  <c r="P171" i="1" s="1"/>
  <c r="M172" i="1"/>
  <c r="N172" i="1" s="1"/>
  <c r="P172" i="1" s="1"/>
  <c r="M173" i="1"/>
  <c r="N173" i="1" s="1"/>
  <c r="P173" i="1" s="1"/>
  <c r="M174" i="1"/>
  <c r="N174" i="1" s="1"/>
  <c r="P174" i="1" s="1"/>
  <c r="M175" i="1"/>
  <c r="N175" i="1" s="1"/>
  <c r="P175" i="1" s="1"/>
  <c r="M176" i="1"/>
  <c r="N176" i="1" s="1"/>
  <c r="P176" i="1" s="1"/>
  <c r="M177" i="1"/>
  <c r="N177" i="1" s="1"/>
  <c r="P177" i="1" s="1"/>
  <c r="M178" i="1"/>
  <c r="N178" i="1" s="1"/>
  <c r="P178" i="1" s="1"/>
  <c r="M179" i="1"/>
  <c r="N179" i="1" s="1"/>
  <c r="P179" i="1" s="1"/>
  <c r="M180" i="1"/>
  <c r="N180" i="1" s="1"/>
  <c r="P180" i="1" s="1"/>
  <c r="M181" i="1"/>
  <c r="M182" i="1"/>
  <c r="N182" i="1" s="1"/>
  <c r="P182" i="1" s="1"/>
  <c r="M183" i="1"/>
  <c r="N183" i="1" s="1"/>
  <c r="P183" i="1" s="1"/>
  <c r="M184" i="1"/>
  <c r="N184" i="1" s="1"/>
  <c r="P184" i="1" s="1"/>
  <c r="M185" i="1"/>
  <c r="N185" i="1" s="1"/>
  <c r="P185" i="1" s="1"/>
  <c r="M186" i="1"/>
  <c r="N186" i="1" s="1"/>
  <c r="P186" i="1" s="1"/>
  <c r="M187" i="1"/>
  <c r="N187" i="1" s="1"/>
  <c r="P187" i="1" s="1"/>
  <c r="M188" i="1"/>
  <c r="N188" i="1" s="1"/>
  <c r="P188" i="1" s="1"/>
  <c r="M189" i="1"/>
  <c r="N189" i="1" s="1"/>
  <c r="P189" i="1" s="1"/>
  <c r="M190" i="1"/>
  <c r="N190" i="1" s="1"/>
  <c r="P190" i="1" s="1"/>
  <c r="M191" i="1"/>
  <c r="N191" i="1" s="1"/>
  <c r="P191" i="1" s="1"/>
  <c r="M192" i="1"/>
  <c r="N192" i="1" s="1"/>
  <c r="P192" i="1" s="1"/>
  <c r="M193" i="1"/>
  <c r="N193" i="1" s="1"/>
  <c r="P193" i="1" s="1"/>
  <c r="M194" i="1"/>
  <c r="N194" i="1" s="1"/>
  <c r="P194" i="1" s="1"/>
  <c r="M195" i="1"/>
  <c r="N195" i="1" s="1"/>
  <c r="P195" i="1" s="1"/>
  <c r="M196" i="1"/>
  <c r="N196" i="1" s="1"/>
  <c r="P196" i="1" s="1"/>
  <c r="M197" i="1"/>
  <c r="N197" i="1" s="1"/>
  <c r="P197" i="1" s="1"/>
  <c r="M198" i="1"/>
  <c r="N198" i="1" s="1"/>
  <c r="P198" i="1" s="1"/>
  <c r="M199" i="1"/>
  <c r="N199" i="1" s="1"/>
  <c r="P199" i="1" s="1"/>
  <c r="M200" i="1"/>
  <c r="N200" i="1" s="1"/>
  <c r="P200" i="1" s="1"/>
  <c r="M201" i="1"/>
  <c r="N201" i="1" s="1"/>
  <c r="P20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G194" i="1" l="1"/>
  <c r="J194" i="1" s="1"/>
  <c r="G170" i="1"/>
  <c r="J170" i="1" s="1"/>
  <c r="G146" i="1"/>
  <c r="J146" i="1" s="1"/>
  <c r="G114" i="1"/>
  <c r="J114" i="1" s="1"/>
  <c r="G186" i="1"/>
  <c r="J186" i="1" s="1"/>
  <c r="G154" i="1"/>
  <c r="J154" i="1" s="1"/>
  <c r="G106" i="1"/>
  <c r="J106" i="1" s="1"/>
  <c r="G196" i="1"/>
  <c r="J196" i="1" s="1"/>
  <c r="G188" i="1"/>
  <c r="J188" i="1" s="1"/>
  <c r="G180" i="1"/>
  <c r="J180" i="1" s="1"/>
  <c r="G172" i="1"/>
  <c r="G164" i="1"/>
  <c r="J164" i="1" s="1"/>
  <c r="G156" i="1"/>
  <c r="G148" i="1"/>
  <c r="G140" i="1"/>
  <c r="J140" i="1" s="1"/>
  <c r="G132" i="1"/>
  <c r="J132" i="1" s="1"/>
  <c r="G124" i="1"/>
  <c r="J124" i="1" s="1"/>
  <c r="G116" i="1"/>
  <c r="J116" i="1" s="1"/>
  <c r="G108" i="1"/>
  <c r="J108" i="1" s="1"/>
  <c r="G100" i="1"/>
  <c r="J100" i="1" s="1"/>
  <c r="G92" i="1"/>
  <c r="J92" i="1" s="1"/>
  <c r="G84" i="1"/>
  <c r="J84" i="1" s="1"/>
  <c r="G76" i="1"/>
  <c r="J76" i="1" s="1"/>
  <c r="G68" i="1"/>
  <c r="J68" i="1" s="1"/>
  <c r="G60" i="1"/>
  <c r="J60" i="1" s="1"/>
  <c r="G52" i="1"/>
  <c r="J52" i="1" s="1"/>
  <c r="G44" i="1"/>
  <c r="G36" i="1"/>
  <c r="J36" i="1" s="1"/>
  <c r="G28" i="1"/>
  <c r="G20" i="1"/>
  <c r="J20" i="1" s="1"/>
  <c r="G12" i="1"/>
  <c r="J12" i="1" s="1"/>
  <c r="G4" i="1"/>
  <c r="J4" i="1" s="1"/>
  <c r="T25" i="1"/>
  <c r="N25" i="1"/>
  <c r="P25" i="1" s="1"/>
  <c r="G162" i="1"/>
  <c r="J162" i="1" s="1"/>
  <c r="G130" i="1"/>
  <c r="J130" i="1" s="1"/>
  <c r="G98" i="1"/>
  <c r="J98" i="1" s="1"/>
  <c r="G90" i="1"/>
  <c r="J90" i="1" s="1"/>
  <c r="G82" i="1"/>
  <c r="J82" i="1" s="1"/>
  <c r="G74" i="1"/>
  <c r="J74" i="1" s="1"/>
  <c r="G66" i="1"/>
  <c r="J66" i="1" s="1"/>
  <c r="G58" i="1"/>
  <c r="J58" i="1" s="1"/>
  <c r="G50" i="1"/>
  <c r="J50" i="1" s="1"/>
  <c r="G42" i="1"/>
  <c r="J42" i="1" s="1"/>
  <c r="G34" i="1"/>
  <c r="J34" i="1" s="1"/>
  <c r="G26" i="1"/>
  <c r="J26" i="1" s="1"/>
  <c r="G18" i="1"/>
  <c r="J18" i="1" s="1"/>
  <c r="G10" i="1"/>
  <c r="J10" i="1" s="1"/>
  <c r="G178" i="1"/>
  <c r="J178" i="1" s="1"/>
  <c r="G138" i="1"/>
  <c r="J138" i="1" s="1"/>
  <c r="G122" i="1"/>
  <c r="J122" i="1" s="1"/>
  <c r="G200" i="1"/>
  <c r="J200" i="1" s="1"/>
  <c r="G192" i="1"/>
  <c r="J192" i="1" s="1"/>
  <c r="G184" i="1"/>
  <c r="J184" i="1" s="1"/>
  <c r="G176" i="1"/>
  <c r="J176" i="1" s="1"/>
  <c r="G168" i="1"/>
  <c r="J168" i="1" s="1"/>
  <c r="G160" i="1"/>
  <c r="J160" i="1" s="1"/>
  <c r="G152" i="1"/>
  <c r="J152" i="1" s="1"/>
  <c r="G144" i="1"/>
  <c r="J144" i="1" s="1"/>
  <c r="G136" i="1"/>
  <c r="J136" i="1" s="1"/>
  <c r="G128" i="1"/>
  <c r="J128" i="1" s="1"/>
  <c r="G120" i="1"/>
  <c r="J120" i="1" s="1"/>
  <c r="G112" i="1"/>
  <c r="J112" i="1" s="1"/>
  <c r="G104" i="1"/>
  <c r="J104" i="1" s="1"/>
  <c r="G96" i="1"/>
  <c r="J96" i="1" s="1"/>
  <c r="G88" i="1"/>
  <c r="J88" i="1" s="1"/>
  <c r="G80" i="1"/>
  <c r="J80" i="1" s="1"/>
  <c r="G72" i="1"/>
  <c r="J72" i="1" s="1"/>
  <c r="G64" i="1"/>
  <c r="J64" i="1" s="1"/>
  <c r="G56" i="1"/>
  <c r="J56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T181" i="1"/>
  <c r="N181" i="1"/>
  <c r="P181" i="1" s="1"/>
  <c r="T117" i="1"/>
  <c r="N117" i="1"/>
  <c r="P117" i="1" s="1"/>
  <c r="G190" i="1"/>
  <c r="J190" i="1" s="1"/>
  <c r="G182" i="1"/>
  <c r="J182" i="1" s="1"/>
  <c r="G166" i="1"/>
  <c r="J166" i="1" s="1"/>
  <c r="G158" i="1"/>
  <c r="J158" i="1" s="1"/>
  <c r="G142" i="1"/>
  <c r="J142" i="1" s="1"/>
  <c r="G134" i="1"/>
  <c r="J134" i="1" s="1"/>
  <c r="G126" i="1"/>
  <c r="J126" i="1" s="1"/>
  <c r="G118" i="1"/>
  <c r="J118" i="1" s="1"/>
  <c r="G110" i="1"/>
  <c r="J110" i="1" s="1"/>
  <c r="G102" i="1"/>
  <c r="J102" i="1" s="1"/>
  <c r="G94" i="1"/>
  <c r="J94" i="1" s="1"/>
  <c r="G86" i="1"/>
  <c r="J86" i="1" s="1"/>
  <c r="G78" i="1"/>
  <c r="J78" i="1" s="1"/>
  <c r="G70" i="1"/>
  <c r="J70" i="1" s="1"/>
  <c r="G62" i="1"/>
  <c r="J62" i="1" s="1"/>
  <c r="G54" i="1"/>
  <c r="J54" i="1" s="1"/>
  <c r="G46" i="1"/>
  <c r="J46" i="1" s="1"/>
  <c r="G38" i="1"/>
  <c r="J38" i="1" s="1"/>
  <c r="G30" i="1"/>
  <c r="J30" i="1" s="1"/>
  <c r="G22" i="1"/>
  <c r="J22" i="1" s="1"/>
  <c r="G14" i="1"/>
  <c r="J14" i="1" s="1"/>
  <c r="G6" i="1"/>
  <c r="J6" i="1" s="1"/>
  <c r="G198" i="1"/>
  <c r="J198" i="1" s="1"/>
  <c r="G174" i="1"/>
  <c r="J174" i="1" s="1"/>
  <c r="G150" i="1"/>
  <c r="J150" i="1" s="1"/>
  <c r="G197" i="1"/>
  <c r="J197" i="1" s="1"/>
  <c r="G189" i="1"/>
  <c r="J189" i="1" s="1"/>
  <c r="G181" i="1"/>
  <c r="J181" i="1" s="1"/>
  <c r="G173" i="1"/>
  <c r="J173" i="1" s="1"/>
  <c r="G165" i="1"/>
  <c r="J165" i="1" s="1"/>
  <c r="G157" i="1"/>
  <c r="J157" i="1" s="1"/>
  <c r="G149" i="1"/>
  <c r="J149" i="1" s="1"/>
  <c r="G141" i="1"/>
  <c r="J141" i="1" s="1"/>
  <c r="G133" i="1"/>
  <c r="J133" i="1" s="1"/>
  <c r="G125" i="1"/>
  <c r="J125" i="1" s="1"/>
  <c r="G117" i="1"/>
  <c r="J117" i="1" s="1"/>
  <c r="G109" i="1"/>
  <c r="J109" i="1" s="1"/>
  <c r="G101" i="1"/>
  <c r="J101" i="1" s="1"/>
  <c r="G93" i="1"/>
  <c r="J93" i="1" s="1"/>
  <c r="G85" i="1"/>
  <c r="J85" i="1" s="1"/>
  <c r="G77" i="1"/>
  <c r="J77" i="1" s="1"/>
  <c r="G69" i="1"/>
  <c r="J69" i="1" s="1"/>
  <c r="G61" i="1"/>
  <c r="J61" i="1" s="1"/>
  <c r="G53" i="1"/>
  <c r="J53" i="1" s="1"/>
  <c r="G45" i="1"/>
  <c r="J45" i="1" s="1"/>
  <c r="G37" i="1"/>
  <c r="J37" i="1" s="1"/>
  <c r="G29" i="1"/>
  <c r="J29" i="1" s="1"/>
  <c r="G21" i="1"/>
  <c r="J21" i="1" s="1"/>
  <c r="G13" i="1"/>
  <c r="J13" i="1" s="1"/>
  <c r="G5" i="1"/>
  <c r="J5" i="1" s="1"/>
  <c r="G199" i="1"/>
  <c r="J199" i="1" s="1"/>
  <c r="G191" i="1"/>
  <c r="J191" i="1" s="1"/>
  <c r="G183" i="1"/>
  <c r="J183" i="1" s="1"/>
  <c r="G175" i="1"/>
  <c r="J175" i="1" s="1"/>
  <c r="G167" i="1"/>
  <c r="J167" i="1" s="1"/>
  <c r="G159" i="1"/>
  <c r="J159" i="1" s="1"/>
  <c r="G151" i="1"/>
  <c r="J151" i="1" s="1"/>
  <c r="G143" i="1"/>
  <c r="J143" i="1" s="1"/>
  <c r="G135" i="1"/>
  <c r="J135" i="1" s="1"/>
  <c r="G127" i="1"/>
  <c r="J127" i="1" s="1"/>
  <c r="G119" i="1"/>
  <c r="J119" i="1" s="1"/>
  <c r="G111" i="1"/>
  <c r="J111" i="1" s="1"/>
  <c r="G103" i="1"/>
  <c r="J103" i="1" s="1"/>
  <c r="G95" i="1"/>
  <c r="J95" i="1" s="1"/>
  <c r="G87" i="1"/>
  <c r="J87" i="1" s="1"/>
  <c r="G79" i="1"/>
  <c r="J79" i="1" s="1"/>
  <c r="G71" i="1"/>
  <c r="J71" i="1" s="1"/>
  <c r="G63" i="1"/>
  <c r="J63" i="1" s="1"/>
  <c r="G55" i="1"/>
  <c r="J55" i="1" s="1"/>
  <c r="G47" i="1"/>
  <c r="J47" i="1" s="1"/>
  <c r="G39" i="1"/>
  <c r="J39" i="1" s="1"/>
  <c r="G31" i="1"/>
  <c r="J31" i="1" s="1"/>
  <c r="G23" i="1"/>
  <c r="J23" i="1" s="1"/>
  <c r="G15" i="1"/>
  <c r="J15" i="1" s="1"/>
  <c r="G7" i="1"/>
  <c r="J7" i="1" s="1"/>
  <c r="J172" i="1"/>
  <c r="J156" i="1"/>
  <c r="J148" i="1"/>
  <c r="J44" i="1"/>
  <c r="J28" i="1"/>
  <c r="G195" i="1"/>
  <c r="J195" i="1" s="1"/>
  <c r="G187" i="1"/>
  <c r="J187" i="1" s="1"/>
  <c r="G179" i="1"/>
  <c r="J179" i="1" s="1"/>
  <c r="G171" i="1"/>
  <c r="J171" i="1" s="1"/>
  <c r="G163" i="1"/>
  <c r="J163" i="1" s="1"/>
  <c r="G155" i="1"/>
  <c r="J155" i="1" s="1"/>
  <c r="G147" i="1"/>
  <c r="J147" i="1" s="1"/>
  <c r="G139" i="1"/>
  <c r="J139" i="1" s="1"/>
  <c r="G131" i="1"/>
  <c r="J131" i="1" s="1"/>
  <c r="G123" i="1"/>
  <c r="J123" i="1" s="1"/>
  <c r="G115" i="1"/>
  <c r="J115" i="1" s="1"/>
  <c r="G107" i="1"/>
  <c r="J107" i="1" s="1"/>
  <c r="G99" i="1"/>
  <c r="J99" i="1" s="1"/>
  <c r="G91" i="1"/>
  <c r="J91" i="1" s="1"/>
  <c r="G83" i="1"/>
  <c r="J83" i="1" s="1"/>
  <c r="G75" i="1"/>
  <c r="J75" i="1" s="1"/>
  <c r="G67" i="1"/>
  <c r="J67" i="1" s="1"/>
  <c r="G59" i="1"/>
  <c r="J59" i="1" s="1"/>
  <c r="G51" i="1"/>
  <c r="J51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G193" i="1"/>
  <c r="J193" i="1" s="1"/>
  <c r="G177" i="1"/>
  <c r="J177" i="1" s="1"/>
  <c r="G169" i="1"/>
  <c r="J169" i="1" s="1"/>
  <c r="G161" i="1"/>
  <c r="J161" i="1" s="1"/>
  <c r="G153" i="1"/>
  <c r="J153" i="1" s="1"/>
  <c r="G145" i="1"/>
  <c r="J145" i="1" s="1"/>
  <c r="G137" i="1"/>
  <c r="J137" i="1" s="1"/>
  <c r="G129" i="1"/>
  <c r="J129" i="1" s="1"/>
  <c r="G121" i="1"/>
  <c r="J121" i="1" s="1"/>
  <c r="G113" i="1"/>
  <c r="J113" i="1" s="1"/>
  <c r="G105" i="1"/>
  <c r="J105" i="1" s="1"/>
  <c r="G97" i="1"/>
  <c r="J97" i="1" s="1"/>
  <c r="G89" i="1"/>
  <c r="J89" i="1" s="1"/>
  <c r="G81" i="1"/>
  <c r="J81" i="1" s="1"/>
  <c r="G73" i="1"/>
  <c r="J73" i="1" s="1"/>
  <c r="G65" i="1"/>
  <c r="J65" i="1" s="1"/>
  <c r="G57" i="1"/>
  <c r="J57" i="1" s="1"/>
  <c r="G49" i="1"/>
  <c r="J49" i="1" s="1"/>
  <c r="G41" i="1"/>
  <c r="J41" i="1" s="1"/>
  <c r="G33" i="1"/>
  <c r="J33" i="1" s="1"/>
  <c r="G25" i="1"/>
  <c r="J25" i="1" s="1"/>
  <c r="G17" i="1"/>
  <c r="J17" i="1" s="1"/>
  <c r="G9" i="1"/>
  <c r="J9" i="1" s="1"/>
  <c r="G201" i="1"/>
  <c r="J201" i="1" s="1"/>
  <c r="G185" i="1"/>
  <c r="J185" i="1" s="1"/>
  <c r="T192" i="1"/>
  <c r="T128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120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T200" i="1"/>
  <c r="T160" i="1"/>
  <c r="T144" i="1"/>
  <c r="T104" i="1"/>
  <c r="T197" i="1"/>
  <c r="T189" i="1"/>
  <c r="T173" i="1"/>
  <c r="T165" i="1"/>
  <c r="T157" i="1"/>
  <c r="T149" i="1"/>
  <c r="T141" i="1"/>
  <c r="T133" i="1"/>
  <c r="T125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T176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184" i="1"/>
  <c r="T112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T152" i="1"/>
  <c r="T136" i="1"/>
  <c r="T96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T168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17" i="1"/>
  <c r="T9" i="1"/>
  <c r="T88" i="1"/>
  <c r="T80" i="1"/>
  <c r="T72" i="1"/>
  <c r="T64" i="1"/>
  <c r="T56" i="1"/>
  <c r="T48" i="1"/>
  <c r="T40" i="1"/>
  <c r="T32" i="1"/>
  <c r="T24" i="1"/>
  <c r="T16" i="1"/>
  <c r="T8" i="1"/>
  <c r="T84" i="1"/>
  <c r="T76" i="1"/>
  <c r="T68" i="1"/>
  <c r="T60" i="1"/>
  <c r="T52" i="1"/>
  <c r="T44" i="1"/>
  <c r="T36" i="1"/>
  <c r="T28" i="1"/>
  <c r="T20" i="1"/>
  <c r="T12" i="1"/>
  <c r="T4" i="1"/>
  <c r="O2" i="1"/>
  <c r="O1" i="1"/>
  <c r="M2" i="1"/>
  <c r="N2" i="1" s="1"/>
  <c r="P2" i="1" s="1"/>
  <c r="T2" i="1" l="1"/>
  <c r="I2" i="1"/>
  <c r="I1" i="1"/>
  <c r="E2" i="1"/>
  <c r="F2" i="1"/>
  <c r="G2" i="1" l="1"/>
  <c r="J2" i="1" s="1"/>
</calcChain>
</file>

<file path=xl/sharedStrings.xml><?xml version="1.0" encoding="utf-8"?>
<sst xmlns="http://schemas.openxmlformats.org/spreadsheetml/2006/main" count="12" uniqueCount="12">
  <si>
    <t>Topics</t>
  </si>
  <si>
    <t>word_ratio</t>
  </si>
  <si>
    <t>sum prob</t>
  </si>
  <si>
    <t>E</t>
  </si>
  <si>
    <t>S</t>
  </si>
  <si>
    <t>F</t>
  </si>
  <si>
    <t>Renyi</t>
  </si>
  <si>
    <t>q</t>
  </si>
  <si>
    <t>Renyi(2-Q)</t>
  </si>
  <si>
    <t>Z(1/Q)</t>
  </si>
  <si>
    <t>Renyi(1/q)</t>
  </si>
  <si>
    <t>Z(2-Q)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</si>
</sst>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plsa_phi!$J$1</c:f>
              <c:strCache>
                <c:ptCount val="1"/>
                <c:pt idx="0">
                  <c:v>Renyi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plsa_phi!$I$2:$I$201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</c:numCache>
            </c:numRef>
          </c:xVal>
          <c:yVal>
            <c:numRef>
              <c:f>plsa_phi!$J$2:$J$201</c:f>
              <c:numCache>
                <c:formatCode>General</c:formatCode>
                <c:ptCount val="200"/>
                <c:pt idx="0">
                  <c:v>5.2958901381890291</c:v>
                </c:pt>
                <c:pt idx="1">
                  <c:v>3.4810258781281238</c:v>
                </c:pt>
                <c:pt idx="2">
                  <c:v>3.0985217730701184</c:v>
                </c:pt>
                <c:pt idx="3">
                  <c:v>2.9765108516212551</c:v>
                </c:pt>
                <c:pt idx="4">
                  <c:v>2.9244782893862524</c:v>
                </c:pt>
                <c:pt idx="5">
                  <c:v>2.9226553386917402</c:v>
                </c:pt>
                <c:pt idx="6">
                  <c:v>2.9687017208056199</c:v>
                </c:pt>
                <c:pt idx="7">
                  <c:v>2.9893921084079547</c:v>
                </c:pt>
                <c:pt idx="8">
                  <c:v>3.0115113726826159</c:v>
                </c:pt>
                <c:pt idx="9">
                  <c:v>3.0613430448132424</c:v>
                </c:pt>
                <c:pt idx="10">
                  <c:v>3.0751291320269951</c:v>
                </c:pt>
                <c:pt idx="11">
                  <c:v>3.0908192535200718</c:v>
                </c:pt>
                <c:pt idx="12">
                  <c:v>3.14327140750488</c:v>
                </c:pt>
                <c:pt idx="13">
                  <c:v>3.1639541801830524</c:v>
                </c:pt>
                <c:pt idx="14">
                  <c:v>3.1802502167345241</c:v>
                </c:pt>
                <c:pt idx="15">
                  <c:v>3.225866436197169</c:v>
                </c:pt>
                <c:pt idx="16">
                  <c:v>3.2461077391744051</c:v>
                </c:pt>
                <c:pt idx="17">
                  <c:v>3.2716770042710719</c:v>
                </c:pt>
                <c:pt idx="18">
                  <c:v>3.3060290831613441</c:v>
                </c:pt>
                <c:pt idx="19">
                  <c:v>3.3245120639298738</c:v>
                </c:pt>
                <c:pt idx="20">
                  <c:v>3.3358974234390262</c:v>
                </c:pt>
                <c:pt idx="21">
                  <c:v>3.3735170788107616</c:v>
                </c:pt>
                <c:pt idx="22">
                  <c:v>3.3850173857089745</c:v>
                </c:pt>
                <c:pt idx="23">
                  <c:v>3.3900308591799964</c:v>
                </c:pt>
                <c:pt idx="24">
                  <c:v>3.4159788012007271</c:v>
                </c:pt>
                <c:pt idx="25">
                  <c:v>3.4287763115875727</c:v>
                </c:pt>
                <c:pt idx="26">
                  <c:v>3.4396149694890474</c:v>
                </c:pt>
                <c:pt idx="27">
                  <c:v>3.4562850584801255</c:v>
                </c:pt>
                <c:pt idx="28">
                  <c:v>3.4591691537445381</c:v>
                </c:pt>
                <c:pt idx="29">
                  <c:v>3.4702533642268625</c:v>
                </c:pt>
                <c:pt idx="30">
                  <c:v>3.5047887457977764</c:v>
                </c:pt>
                <c:pt idx="31">
                  <c:v>3.5133222218894034</c:v>
                </c:pt>
                <c:pt idx="32">
                  <c:v>3.4940747183302951</c:v>
                </c:pt>
                <c:pt idx="33">
                  <c:v>3.4977447344882306</c:v>
                </c:pt>
                <c:pt idx="34">
                  <c:v>3.4850387097788866</c:v>
                </c:pt>
                <c:pt idx="35">
                  <c:v>3.4956196781461952</c:v>
                </c:pt>
                <c:pt idx="36">
                  <c:v>3.502492448989972</c:v>
                </c:pt>
                <c:pt idx="37">
                  <c:v>3.5057497901726546</c:v>
                </c:pt>
                <c:pt idx="38">
                  <c:v>3.499368078649788</c:v>
                </c:pt>
                <c:pt idx="39">
                  <c:v>3.4936835838471647</c:v>
                </c:pt>
                <c:pt idx="40">
                  <c:v>3.5298437211793372</c:v>
                </c:pt>
                <c:pt idx="41">
                  <c:v>3.5417679468543914</c:v>
                </c:pt>
                <c:pt idx="42">
                  <c:v>3.5461762044390297</c:v>
                </c:pt>
                <c:pt idx="43">
                  <c:v>3.5597573973364978</c:v>
                </c:pt>
                <c:pt idx="44">
                  <c:v>3.5683748637920023</c:v>
                </c:pt>
                <c:pt idx="45">
                  <c:v>3.5712968072103877</c:v>
                </c:pt>
                <c:pt idx="46">
                  <c:v>3.5914405434956298</c:v>
                </c:pt>
                <c:pt idx="47">
                  <c:v>3.5650946383441751</c:v>
                </c:pt>
                <c:pt idx="48">
                  <c:v>3.5842616051500928</c:v>
                </c:pt>
                <c:pt idx="49">
                  <c:v>3.522912068602416</c:v>
                </c:pt>
                <c:pt idx="50">
                  <c:v>3.5036867800203355</c:v>
                </c:pt>
                <c:pt idx="51">
                  <c:v>3.4679455007538982</c:v>
                </c:pt>
                <c:pt idx="52">
                  <c:v>3.4497971092567599</c:v>
                </c:pt>
                <c:pt idx="53">
                  <c:v>3.4277660728582036</c:v>
                </c:pt>
                <c:pt idx="54">
                  <c:v>3.4312776117948212</c:v>
                </c:pt>
                <c:pt idx="55">
                  <c:v>3.4173842553598308</c:v>
                </c:pt>
                <c:pt idx="56">
                  <c:v>3.4069539153713047</c:v>
                </c:pt>
                <c:pt idx="57">
                  <c:v>3.4047502003715828</c:v>
                </c:pt>
                <c:pt idx="58">
                  <c:v>3.4135101115725552</c:v>
                </c:pt>
                <c:pt idx="59">
                  <c:v>3.40987056532926</c:v>
                </c:pt>
                <c:pt idx="60">
                  <c:v>3.4116840052031425</c:v>
                </c:pt>
                <c:pt idx="61">
                  <c:v>3.4289673902820939</c:v>
                </c:pt>
                <c:pt idx="62">
                  <c:v>3.4279529167735894</c:v>
                </c:pt>
                <c:pt idx="63">
                  <c:v>3.4159860544548981</c:v>
                </c:pt>
                <c:pt idx="64">
                  <c:v>3.4192186779088103</c:v>
                </c:pt>
                <c:pt idx="65">
                  <c:v>3.4304513425694281</c:v>
                </c:pt>
                <c:pt idx="66">
                  <c:v>3.4250054919134647</c:v>
                </c:pt>
                <c:pt idx="67">
                  <c:v>3.4314949720469436</c:v>
                </c:pt>
                <c:pt idx="68">
                  <c:v>3.4400615827573855</c:v>
                </c:pt>
                <c:pt idx="69">
                  <c:v>3.4421859145722036</c:v>
                </c:pt>
                <c:pt idx="70">
                  <c:v>3.4445051904775545</c:v>
                </c:pt>
                <c:pt idx="71">
                  <c:v>3.4495347525886659</c:v>
                </c:pt>
                <c:pt idx="72">
                  <c:v>3.4550982155287149</c:v>
                </c:pt>
                <c:pt idx="73">
                  <c:v>3.461767969510658</c:v>
                </c:pt>
                <c:pt idx="74">
                  <c:v>3.4733047707032121</c:v>
                </c:pt>
                <c:pt idx="75">
                  <c:v>3.4687890958561001</c:v>
                </c:pt>
                <c:pt idx="76">
                  <c:v>3.474919803011606</c:v>
                </c:pt>
                <c:pt idx="77">
                  <c:v>3.4848077889412252</c:v>
                </c:pt>
                <c:pt idx="78">
                  <c:v>3.4885430260658508</c:v>
                </c:pt>
                <c:pt idx="79">
                  <c:v>3.503743324216221</c:v>
                </c:pt>
                <c:pt idx="80">
                  <c:v>3.5094077884228092</c:v>
                </c:pt>
                <c:pt idx="81">
                  <c:v>3.5077957577300842</c:v>
                </c:pt>
                <c:pt idx="82">
                  <c:v>3.5137296674970195</c:v>
                </c:pt>
                <c:pt idx="83">
                  <c:v>3.5223032361376259</c:v>
                </c:pt>
                <c:pt idx="84">
                  <c:v>3.527903204254061</c:v>
                </c:pt>
                <c:pt idx="85">
                  <c:v>3.5365846135510841</c:v>
                </c:pt>
                <c:pt idx="86">
                  <c:v>3.538374852740731</c:v>
                </c:pt>
                <c:pt idx="87">
                  <c:v>3.5459016182215484</c:v>
                </c:pt>
                <c:pt idx="88">
                  <c:v>3.5451281431879114</c:v>
                </c:pt>
                <c:pt idx="89">
                  <c:v>3.5500399587834801</c:v>
                </c:pt>
                <c:pt idx="90">
                  <c:v>3.533519022062777</c:v>
                </c:pt>
                <c:pt idx="91">
                  <c:v>3.5521142272948745</c:v>
                </c:pt>
                <c:pt idx="92">
                  <c:v>3.5542079351126632</c:v>
                </c:pt>
                <c:pt idx="93">
                  <c:v>3.5434105183387632</c:v>
                </c:pt>
                <c:pt idx="94">
                  <c:v>3.5345488567593186</c:v>
                </c:pt>
                <c:pt idx="95">
                  <c:v>3.5452309169443899</c:v>
                </c:pt>
                <c:pt idx="96">
                  <c:v>3.4664778662731286</c:v>
                </c:pt>
                <c:pt idx="97">
                  <c:v>3.4345902338428886</c:v>
                </c:pt>
                <c:pt idx="98">
                  <c:v>3.3988217067019333</c:v>
                </c:pt>
                <c:pt idx="99">
                  <c:v>3.3493049742408254</c:v>
                </c:pt>
                <c:pt idx="100">
                  <c:v>3.1952231587551436</c:v>
                </c:pt>
                <c:pt idx="101">
                  <c:v>3.1667308859389545</c:v>
                </c:pt>
                <c:pt idx="102">
                  <c:v>3.1775782147598357</c:v>
                </c:pt>
                <c:pt idx="103">
                  <c:v>3.1648608070388144</c:v>
                </c:pt>
                <c:pt idx="104">
                  <c:v>3.1677664337910421</c:v>
                </c:pt>
                <c:pt idx="105">
                  <c:v>3.1549156869049066</c:v>
                </c:pt>
                <c:pt idx="106">
                  <c:v>3.1704844045934109</c:v>
                </c:pt>
                <c:pt idx="107">
                  <c:v>3.1450060014227343</c:v>
                </c:pt>
                <c:pt idx="108">
                  <c:v>3.1402828330385013</c:v>
                </c:pt>
                <c:pt idx="109">
                  <c:v>3.1342637722611291</c:v>
                </c:pt>
                <c:pt idx="110">
                  <c:v>3.1445817216378407</c:v>
                </c:pt>
                <c:pt idx="111">
                  <c:v>3.1549425766266124</c:v>
                </c:pt>
                <c:pt idx="112">
                  <c:v>3.1371193272384401</c:v>
                </c:pt>
                <c:pt idx="113">
                  <c:v>3.1272282764222599</c:v>
                </c:pt>
                <c:pt idx="114">
                  <c:v>3.1354119210070133</c:v>
                </c:pt>
                <c:pt idx="115">
                  <c:v>3.1421275457648115</c:v>
                </c:pt>
                <c:pt idx="116">
                  <c:v>3.1308360104011665</c:v>
                </c:pt>
                <c:pt idx="117">
                  <c:v>3.1272380384156695</c:v>
                </c:pt>
                <c:pt idx="118">
                  <c:v>3.1151002963562946</c:v>
                </c:pt>
                <c:pt idx="119">
                  <c:v>3.1432975322075039</c:v>
                </c:pt>
                <c:pt idx="120">
                  <c:v>3.1369438226400406</c:v>
                </c:pt>
                <c:pt idx="121">
                  <c:v>3.1274060204102607</c:v>
                </c:pt>
                <c:pt idx="122">
                  <c:v>3.1358345910250285</c:v>
                </c:pt>
                <c:pt idx="123">
                  <c:v>3.1110934153698002</c:v>
                </c:pt>
                <c:pt idx="124">
                  <c:v>3.1280425327772572</c:v>
                </c:pt>
                <c:pt idx="125">
                  <c:v>3.1329388927179216</c:v>
                </c:pt>
                <c:pt idx="126">
                  <c:v>3.1363407735575177</c:v>
                </c:pt>
                <c:pt idx="127">
                  <c:v>3.1338499691378225</c:v>
                </c:pt>
                <c:pt idx="128">
                  <c:v>3.1328013502081236</c:v>
                </c:pt>
                <c:pt idx="129">
                  <c:v>3.1443010709073564</c:v>
                </c:pt>
                <c:pt idx="130">
                  <c:v>3.1411531409027056</c:v>
                </c:pt>
                <c:pt idx="131">
                  <c:v>3.144049277967818</c:v>
                </c:pt>
                <c:pt idx="132">
                  <c:v>3.1408812739823428</c:v>
                </c:pt>
                <c:pt idx="133">
                  <c:v>3.1404440711915087</c:v>
                </c:pt>
                <c:pt idx="134">
                  <c:v>3.1394671979561894</c:v>
                </c:pt>
                <c:pt idx="135">
                  <c:v>3.1449604346002369</c:v>
                </c:pt>
                <c:pt idx="136">
                  <c:v>3.1329738321409937</c:v>
                </c:pt>
                <c:pt idx="137">
                  <c:v>3.1576760282289333</c:v>
                </c:pt>
                <c:pt idx="138">
                  <c:v>3.1505980703416645</c:v>
                </c:pt>
                <c:pt idx="139">
                  <c:v>3.142212565404686</c:v>
                </c:pt>
                <c:pt idx="140">
                  <c:v>3.1607240886783026</c:v>
                </c:pt>
                <c:pt idx="141">
                  <c:v>3.1475306421104117</c:v>
                </c:pt>
                <c:pt idx="142">
                  <c:v>3.1450543453049211</c:v>
                </c:pt>
                <c:pt idx="143">
                  <c:v>3.1546315493555093</c:v>
                </c:pt>
                <c:pt idx="144">
                  <c:v>3.1631746598783512</c:v>
                </c:pt>
                <c:pt idx="145">
                  <c:v>3.1694801053417745</c:v>
                </c:pt>
                <c:pt idx="146">
                  <c:v>3.1571519656323317</c:v>
                </c:pt>
                <c:pt idx="147">
                  <c:v>3.1528925122407054</c:v>
                </c:pt>
                <c:pt idx="148">
                  <c:v>3.1618005151076947</c:v>
                </c:pt>
                <c:pt idx="149">
                  <c:v>3.1640000340174304</c:v>
                </c:pt>
                <c:pt idx="150">
                  <c:v>3.1639371497826589</c:v>
                </c:pt>
                <c:pt idx="151">
                  <c:v>3.164379921858588</c:v>
                </c:pt>
                <c:pt idx="152">
                  <c:v>3.1708160918604831</c:v>
                </c:pt>
                <c:pt idx="153">
                  <c:v>3.1585980119432144</c:v>
                </c:pt>
                <c:pt idx="154">
                  <c:v>3.1756811215111393</c:v>
                </c:pt>
                <c:pt idx="155">
                  <c:v>3.1785190919293562</c:v>
                </c:pt>
                <c:pt idx="156">
                  <c:v>3.1751019269678276</c:v>
                </c:pt>
                <c:pt idx="157">
                  <c:v>3.1764621899872596</c:v>
                </c:pt>
                <c:pt idx="158">
                  <c:v>3.1883889260478044</c:v>
                </c:pt>
                <c:pt idx="159">
                  <c:v>3.17640388299654</c:v>
                </c:pt>
                <c:pt idx="160">
                  <c:v>3.1795870066674374</c:v>
                </c:pt>
                <c:pt idx="161">
                  <c:v>3.1928839539268115</c:v>
                </c:pt>
                <c:pt idx="162">
                  <c:v>3.1916392752516582</c:v>
                </c:pt>
                <c:pt idx="163">
                  <c:v>3.1939727181708166</c:v>
                </c:pt>
                <c:pt idx="164">
                  <c:v>3.1864114962997601</c:v>
                </c:pt>
                <c:pt idx="165">
                  <c:v>3.197297682344129</c:v>
                </c:pt>
                <c:pt idx="166">
                  <c:v>3.1894967193889903</c:v>
                </c:pt>
                <c:pt idx="167">
                  <c:v>3.1969146849167802</c:v>
                </c:pt>
                <c:pt idx="168">
                  <c:v>3.2001177011726916</c:v>
                </c:pt>
                <c:pt idx="169">
                  <c:v>3.1957581061070921</c:v>
                </c:pt>
                <c:pt idx="170">
                  <c:v>3.2031268788564695</c:v>
                </c:pt>
                <c:pt idx="171">
                  <c:v>3.203832565830341</c:v>
                </c:pt>
                <c:pt idx="172">
                  <c:v>3.2106979062782397</c:v>
                </c:pt>
                <c:pt idx="173">
                  <c:v>3.2155321084709958</c:v>
                </c:pt>
                <c:pt idx="174">
                  <c:v>3.208821472747386</c:v>
                </c:pt>
                <c:pt idx="175">
                  <c:v>3.2183051455989129</c:v>
                </c:pt>
                <c:pt idx="176">
                  <c:v>3.2072700563519989</c:v>
                </c:pt>
                <c:pt idx="177">
                  <c:v>3.2183462043772906</c:v>
                </c:pt>
                <c:pt idx="178">
                  <c:v>3.2174074357031994</c:v>
                </c:pt>
                <c:pt idx="179">
                  <c:v>3.2166853312982622</c:v>
                </c:pt>
                <c:pt idx="180">
                  <c:v>3.2179949135775106</c:v>
                </c:pt>
                <c:pt idx="181">
                  <c:v>3.2178746469588724</c:v>
                </c:pt>
                <c:pt idx="182">
                  <c:v>3.2255262491177801</c:v>
                </c:pt>
                <c:pt idx="183">
                  <c:v>3.2229052683058965</c:v>
                </c:pt>
                <c:pt idx="184">
                  <c:v>3.2338899604485398</c:v>
                </c:pt>
                <c:pt idx="185">
                  <c:v>3.2250795521386744</c:v>
                </c:pt>
                <c:pt idx="186">
                  <c:v>3.233917933079141</c:v>
                </c:pt>
                <c:pt idx="187">
                  <c:v>3.2320598677927856</c:v>
                </c:pt>
                <c:pt idx="188">
                  <c:v>3.2370074617441955</c:v>
                </c:pt>
                <c:pt idx="189">
                  <c:v>3.2352950430902356</c:v>
                </c:pt>
                <c:pt idx="190">
                  <c:v>3.2367416021106066</c:v>
                </c:pt>
                <c:pt idx="191">
                  <c:v>3.2373072049017217</c:v>
                </c:pt>
                <c:pt idx="192">
                  <c:v>3.2410917125382759</c:v>
                </c:pt>
                <c:pt idx="193">
                  <c:v>3.2435874656246009</c:v>
                </c:pt>
                <c:pt idx="194">
                  <c:v>3.247424407380691</c:v>
                </c:pt>
                <c:pt idx="195">
                  <c:v>3.2478941791554425</c:v>
                </c:pt>
                <c:pt idx="196">
                  <c:v>3.2489541790330039</c:v>
                </c:pt>
                <c:pt idx="197">
                  <c:v>3.2568784498723589</c:v>
                </c:pt>
                <c:pt idx="198">
                  <c:v>3.2555751384408782</c:v>
                </c:pt>
                <c:pt idx="199">
                  <c:v>3.2549416660860184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2-41AA-866C-47CA7229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2984"/>
        <c:axId val="367565728"/>
      </c:scatterChart>
      <c:valAx>
        <c:axId val="19129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5728"/>
        <c:crosses val="autoZero"/>
        <c:crossBetween val="midCat"/>
      </c:valAx>
      <c:valAx>
        <c:axId val="3675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plsa_phi!$P$1</c:f>
              <c:strCache>
                <c:ptCount val="1"/>
                <c:pt idx="0">
                  <c:v>Renyi(2-Q)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plsa_phi!$O$2:$O$201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</c:numCache>
            </c:numRef>
          </c:xVal>
          <c:yVal>
            <c:numRef>
              <c:f>plsa_phi!$P$2:$P$201</c:f>
              <c:numCache>
                <c:formatCode>General</c:formatCode>
                <c:ptCount val="200"/>
                <c:pt idx="0">
                  <c:v>-3.3975741297577402</c:v>
                </c:pt>
                <c:pt idx="1">
                  <c:v>-0.39327208367380417</c:v>
                </c:pt>
                <c:pt idx="2">
                  <c:v>0.71343521970123835</c:v>
                </c:pt>
                <c:pt idx="3">
                  <c:v>1.3668855241308528</c:v>
                </c:pt>
                <c:pt idx="4">
                  <c:v>1.836208292018588</c:v>
                </c:pt>
                <c:pt idx="5">
                  <c:v>2.1815482664315713</c:v>
                </c:pt>
                <c:pt idx="6">
                  <c:v>2.4274713791335181</c:v>
                </c:pt>
                <c:pt idx="7">
                  <c:v>2.6594205207515751</c:v>
                </c:pt>
                <c:pt idx="8">
                  <c:v>2.8579728364924191</c:v>
                </c:pt>
                <c:pt idx="9">
                  <c:v>3.0099728267214929</c:v>
                </c:pt>
                <c:pt idx="10">
                  <c:v>3.1764254370533624</c:v>
                </c:pt>
                <c:pt idx="11">
                  <c:v>3.3270119319719709</c:v>
                </c:pt>
                <c:pt idx="12">
                  <c:v>3.4257467615665349</c:v>
                </c:pt>
                <c:pt idx="13">
                  <c:v>3.5466105320030286</c:v>
                </c:pt>
                <c:pt idx="14">
                  <c:v>3.6611553120983125</c:v>
                </c:pt>
                <c:pt idx="15">
                  <c:v>3.7378875419476438</c:v>
                </c:pt>
                <c:pt idx="16">
                  <c:v>3.8324893447787733</c:v>
                </c:pt>
                <c:pt idx="17">
                  <c:v>3.9155248725247596</c:v>
                </c:pt>
                <c:pt idx="18">
                  <c:v>3.9837011850825919</c:v>
                </c:pt>
                <c:pt idx="19">
                  <c:v>4.0622376374272573</c:v>
                </c:pt>
                <c:pt idx="20">
                  <c:v>4.1436464998645013</c:v>
                </c:pt>
                <c:pt idx="21">
                  <c:v>4.1941300298163755</c:v>
                </c:pt>
                <c:pt idx="22">
                  <c:v>4.2665393056030592</c:v>
                </c:pt>
                <c:pt idx="23">
                  <c:v>4.3428033162469513</c:v>
                </c:pt>
                <c:pt idx="24">
                  <c:v>4.3929015339852784</c:v>
                </c:pt>
                <c:pt idx="25">
                  <c:v>4.4545764711631834</c:v>
                </c:pt>
                <c:pt idx="26">
                  <c:v>4.51480362634112</c:v>
                </c:pt>
                <c:pt idx="27">
                  <c:v>4.567933012225855</c:v>
                </c:pt>
                <c:pt idx="28">
                  <c:v>4.6322990159427633</c:v>
                </c:pt>
                <c:pt idx="29">
                  <c:v>4.68402970099139</c:v>
                </c:pt>
                <c:pt idx="30">
                  <c:v>4.7116112875912588</c:v>
                </c:pt>
                <c:pt idx="31">
                  <c:v>4.7617492165513911</c:v>
                </c:pt>
                <c:pt idx="32">
                  <c:v>4.8398550132495037</c:v>
                </c:pt>
                <c:pt idx="33">
                  <c:v>4.8936592306018412</c:v>
                </c:pt>
                <c:pt idx="34">
                  <c:v>4.9617861185507701</c:v>
                </c:pt>
                <c:pt idx="35">
                  <c:v>5.0040473639991898</c:v>
                </c:pt>
                <c:pt idx="36">
                  <c:v>5.0484462428580041</c:v>
                </c:pt>
                <c:pt idx="37">
                  <c:v>5.09583901261934</c:v>
                </c:pt>
                <c:pt idx="38">
                  <c:v>5.1520245778442977</c:v>
                </c:pt>
                <c:pt idx="39">
                  <c:v>5.2061213182733903</c:v>
                </c:pt>
                <c:pt idx="40">
                  <c:v>5.2133140358950829</c:v>
                </c:pt>
                <c:pt idx="41">
                  <c:v>5.247294381000442</c:v>
                </c:pt>
                <c:pt idx="42">
                  <c:v>5.2863403285348678</c:v>
                </c:pt>
                <c:pt idx="43">
                  <c:v>5.3156815193598161</c:v>
                </c:pt>
                <c:pt idx="44">
                  <c:v>5.3485304331577073</c:v>
                </c:pt>
                <c:pt idx="45">
                  <c:v>5.3859205221326159</c:v>
                </c:pt>
                <c:pt idx="46">
                  <c:v>5.4055208640728658</c:v>
                </c:pt>
                <c:pt idx="47">
                  <c:v>5.4731526670840553</c:v>
                </c:pt>
                <c:pt idx="48">
                  <c:v>5.4909988022226655</c:v>
                </c:pt>
                <c:pt idx="49">
                  <c:v>5.5941664632364763</c:v>
                </c:pt>
                <c:pt idx="50">
                  <c:v>5.6523598803059807</c:v>
                </c:pt>
                <c:pt idx="51">
                  <c:v>5.7260132232994261</c:v>
                </c:pt>
                <c:pt idx="52">
                  <c:v>5.7823104952635109</c:v>
                </c:pt>
                <c:pt idx="53">
                  <c:v>5.8391785911252869</c:v>
                </c:pt>
                <c:pt idx="54">
                  <c:v>5.8708517240038676</c:v>
                </c:pt>
                <c:pt idx="55">
                  <c:v>5.9183276132310798</c:v>
                </c:pt>
                <c:pt idx="56">
                  <c:v>5.963288516426851</c:v>
                </c:pt>
                <c:pt idx="57">
                  <c:v>5.9977877030917757</c:v>
                </c:pt>
                <c:pt idx="58">
                  <c:v>6.0210864296630495</c:v>
                </c:pt>
                <c:pt idx="59">
                  <c:v>6.056810255788414</c:v>
                </c:pt>
                <c:pt idx="60">
                  <c:v>6.0854422662726213</c:v>
                </c:pt>
                <c:pt idx="61">
                  <c:v>6.0977886544391477</c:v>
                </c:pt>
                <c:pt idx="62">
                  <c:v>6.1273162924296907</c:v>
                </c:pt>
                <c:pt idx="63">
                  <c:v>6.1694316461718888</c:v>
                </c:pt>
                <c:pt idx="64">
                  <c:v>6.1949889100707969</c:v>
                </c:pt>
                <c:pt idx="65">
                  <c:v>6.2108114162498556</c:v>
                </c:pt>
                <c:pt idx="66">
                  <c:v>6.2452025618760914</c:v>
                </c:pt>
                <c:pt idx="67">
                  <c:v>6.2653513514567516</c:v>
                </c:pt>
                <c:pt idx="68">
                  <c:v>6.282661544482262</c:v>
                </c:pt>
                <c:pt idx="69">
                  <c:v>6.306573172971893</c:v>
                </c:pt>
                <c:pt idx="70">
                  <c:v>6.3314461135976554</c:v>
                </c:pt>
                <c:pt idx="71">
                  <c:v>6.3515447196997279</c:v>
                </c:pt>
                <c:pt idx="72">
                  <c:v>6.371000768618992</c:v>
                </c:pt>
                <c:pt idx="73">
                  <c:v>6.3892692330483944</c:v>
                </c:pt>
                <c:pt idx="74">
                  <c:v>6.4010653536851647</c:v>
                </c:pt>
                <c:pt idx="75">
                  <c:v>6.4300293475183734</c:v>
                </c:pt>
                <c:pt idx="76">
                  <c:v>6.4467113651303594</c:v>
                </c:pt>
                <c:pt idx="77">
                  <c:v>6.4609398355972827</c:v>
                </c:pt>
                <c:pt idx="78">
                  <c:v>6.4793785571534253</c:v>
                </c:pt>
                <c:pt idx="79">
                  <c:v>6.4873751340859904</c:v>
                </c:pt>
                <c:pt idx="80">
                  <c:v>6.5038682183862102</c:v>
                </c:pt>
                <c:pt idx="81">
                  <c:v>6.5268337016622082</c:v>
                </c:pt>
                <c:pt idx="82">
                  <c:v>6.5427825250425728</c:v>
                </c:pt>
                <c:pt idx="83">
                  <c:v>6.5561743032502982</c:v>
                </c:pt>
                <c:pt idx="84">
                  <c:v>6.5724850606318244</c:v>
                </c:pt>
                <c:pt idx="85">
                  <c:v>6.5846524957985864</c:v>
                </c:pt>
                <c:pt idx="86">
                  <c:v>6.6045756195614223</c:v>
                </c:pt>
                <c:pt idx="87">
                  <c:v>6.6165066763757476</c:v>
                </c:pt>
                <c:pt idx="88">
                  <c:v>6.6370861714211271</c:v>
                </c:pt>
                <c:pt idx="89">
                  <c:v>6.6512825572947083</c:v>
                </c:pt>
                <c:pt idx="90">
                  <c:v>6.6889573345689293</c:v>
                </c:pt>
                <c:pt idx="91">
                  <c:v>6.6885400437130631</c:v>
                </c:pt>
                <c:pt idx="92">
                  <c:v>6.7069323605532842</c:v>
                </c:pt>
                <c:pt idx="93">
                  <c:v>6.736681542312315</c:v>
                </c:pt>
                <c:pt idx="94">
                  <c:v>6.765816031720659</c:v>
                </c:pt>
                <c:pt idx="95">
                  <c:v>6.7731712433465479</c:v>
                </c:pt>
                <c:pt idx="96">
                  <c:v>6.8746066933799019</c:v>
                </c:pt>
                <c:pt idx="97">
                  <c:v>6.9280562805353023</c:v>
                </c:pt>
                <c:pt idx="98">
                  <c:v>6.9846731745662822</c:v>
                </c:pt>
                <c:pt idx="99">
                  <c:v>7.0571858593871166</c:v>
                </c:pt>
                <c:pt idx="100">
                  <c:v>7.2380270759314698</c:v>
                </c:pt>
                <c:pt idx="101">
                  <c:v>7.289909270153637</c:v>
                </c:pt>
                <c:pt idx="102">
                  <c:v>7.2949145736731147</c:v>
                </c:pt>
                <c:pt idx="103">
                  <c:v>7.3258232586643297</c:v>
                </c:pt>
                <c:pt idx="104">
                  <c:v>7.3394069148228995</c:v>
                </c:pt>
                <c:pt idx="105">
                  <c:v>7.3713692724175441</c:v>
                </c:pt>
                <c:pt idx="106">
                  <c:v>7.3746005157966064</c:v>
                </c:pt>
                <c:pt idx="107">
                  <c:v>7.4162054681705669</c:v>
                </c:pt>
                <c:pt idx="108">
                  <c:v>7.4388411515893296</c:v>
                </c:pt>
                <c:pt idx="109">
                  <c:v>7.462562108054513</c:v>
                </c:pt>
                <c:pt idx="110">
                  <c:v>7.4675725222554767</c:v>
                </c:pt>
                <c:pt idx="111">
                  <c:v>7.4717743665588277</c:v>
                </c:pt>
                <c:pt idx="112">
                  <c:v>7.5063492745105709</c:v>
                </c:pt>
                <c:pt idx="113">
                  <c:v>7.5356179218306671</c:v>
                </c:pt>
                <c:pt idx="114">
                  <c:v>7.5417623503399556</c:v>
                </c:pt>
                <c:pt idx="115">
                  <c:v>7.5497646997872723</c:v>
                </c:pt>
                <c:pt idx="116">
                  <c:v>7.5773691386641486</c:v>
                </c:pt>
                <c:pt idx="117">
                  <c:v>7.5951238485489743</c:v>
                </c:pt>
                <c:pt idx="118">
                  <c:v>7.6267605744416702</c:v>
                </c:pt>
                <c:pt idx="119">
                  <c:v>7.6107299704097739</c:v>
                </c:pt>
                <c:pt idx="120">
                  <c:v>7.6295581282508715</c:v>
                </c:pt>
                <c:pt idx="121">
                  <c:v>7.6561439132945139</c:v>
                </c:pt>
                <c:pt idx="122">
                  <c:v>7.6632346294220328</c:v>
                </c:pt>
                <c:pt idx="123">
                  <c:v>7.7032003205081274</c:v>
                </c:pt>
                <c:pt idx="124">
                  <c:v>7.7001206363137209</c:v>
                </c:pt>
                <c:pt idx="125">
                  <c:v>7.7059609921864878</c:v>
                </c:pt>
                <c:pt idx="126">
                  <c:v>7.7200403452188535</c:v>
                </c:pt>
                <c:pt idx="127">
                  <c:v>7.7367972844870687</c:v>
                </c:pt>
                <c:pt idx="128">
                  <c:v>7.750291817873352</c:v>
                </c:pt>
                <c:pt idx="129">
                  <c:v>7.7529278420242944</c:v>
                </c:pt>
                <c:pt idx="130">
                  <c:v>7.7697489932344173</c:v>
                </c:pt>
                <c:pt idx="131">
                  <c:v>7.7790688643078516</c:v>
                </c:pt>
                <c:pt idx="132">
                  <c:v>7.7958531606495987</c:v>
                </c:pt>
                <c:pt idx="133">
                  <c:v>7.8118690042472805</c:v>
                </c:pt>
                <c:pt idx="134">
                  <c:v>7.8237293341565612</c:v>
                </c:pt>
                <c:pt idx="135">
                  <c:v>7.8313406872630456</c:v>
                </c:pt>
                <c:pt idx="136">
                  <c:v>7.8558140866452959</c:v>
                </c:pt>
                <c:pt idx="137">
                  <c:v>7.8439054827063321</c:v>
                </c:pt>
                <c:pt idx="138">
                  <c:v>7.8634584655481961</c:v>
                </c:pt>
                <c:pt idx="139">
                  <c:v>7.8850474690977643</c:v>
                </c:pt>
                <c:pt idx="140">
                  <c:v>7.8785331772182134</c:v>
                </c:pt>
                <c:pt idx="141">
                  <c:v>7.9065700196977353</c:v>
                </c:pt>
                <c:pt idx="142">
                  <c:v>7.9210079601637853</c:v>
                </c:pt>
                <c:pt idx="143">
                  <c:v>7.9225781160647708</c:v>
                </c:pt>
                <c:pt idx="144">
                  <c:v>7.9260990797772299</c:v>
                </c:pt>
                <c:pt idx="145">
                  <c:v>7.9298543980681488</c:v>
                </c:pt>
                <c:pt idx="146">
                  <c:v>7.9573621656063329</c:v>
                </c:pt>
                <c:pt idx="147">
                  <c:v>7.971868984986302</c:v>
                </c:pt>
                <c:pt idx="148">
                  <c:v>7.9751415589195123</c:v>
                </c:pt>
                <c:pt idx="149">
                  <c:v>7.9872942212518279</c:v>
                </c:pt>
                <c:pt idx="150">
                  <c:v>7.9943755099683687</c:v>
                </c:pt>
                <c:pt idx="151">
                  <c:v>8.0080999465361948</c:v>
                </c:pt>
                <c:pt idx="152">
                  <c:v>8.0135689747138095</c:v>
                </c:pt>
                <c:pt idx="153">
                  <c:v>8.0361674521984199</c:v>
                </c:pt>
                <c:pt idx="154">
                  <c:v>8.0324912720724058</c:v>
                </c:pt>
                <c:pt idx="155">
                  <c:v>8.0403438427752878</c:v>
                </c:pt>
                <c:pt idx="156">
                  <c:v>8.0528949711141617</c:v>
                </c:pt>
                <c:pt idx="157">
                  <c:v>8.0633752488350279</c:v>
                </c:pt>
                <c:pt idx="158">
                  <c:v>8.0608829910676683</c:v>
                </c:pt>
                <c:pt idx="159">
                  <c:v>8.0870419649719913</c:v>
                </c:pt>
                <c:pt idx="160">
                  <c:v>8.0913693713785797</c:v>
                </c:pt>
                <c:pt idx="161">
                  <c:v>8.087532416780892</c:v>
                </c:pt>
                <c:pt idx="162">
                  <c:v>8.0990044701008479</c:v>
                </c:pt>
                <c:pt idx="163">
                  <c:v>8.1074615983803593</c:v>
                </c:pt>
                <c:pt idx="164">
                  <c:v>8.1255847086553121</c:v>
                </c:pt>
                <c:pt idx="165">
                  <c:v>8.1252901472794878</c:v>
                </c:pt>
                <c:pt idx="166">
                  <c:v>8.1426412627552072</c:v>
                </c:pt>
                <c:pt idx="167">
                  <c:v>8.1463239107310503</c:v>
                </c:pt>
                <c:pt idx="168">
                  <c:v>8.1531676889436984</c:v>
                </c:pt>
                <c:pt idx="169">
                  <c:v>8.1676957728393447</c:v>
                </c:pt>
                <c:pt idx="170">
                  <c:v>8.1720694466465531</c:v>
                </c:pt>
                <c:pt idx="171">
                  <c:v>8.1794914227990176</c:v>
                </c:pt>
                <c:pt idx="172">
                  <c:v>8.1834375348582498</c:v>
                </c:pt>
                <c:pt idx="173">
                  <c:v>8.1884578158725141</c:v>
                </c:pt>
                <c:pt idx="174">
                  <c:v>8.2034696382579266</c:v>
                </c:pt>
                <c:pt idx="175">
                  <c:v>8.202184066781351</c:v>
                </c:pt>
                <c:pt idx="176">
                  <c:v>8.2226755121435176</c:v>
                </c:pt>
                <c:pt idx="177">
                  <c:v>8.2243416646209155</c:v>
                </c:pt>
                <c:pt idx="178">
                  <c:v>8.2310205256376676</c:v>
                </c:pt>
                <c:pt idx="179">
                  <c:v>8.2429285025032737</c:v>
                </c:pt>
                <c:pt idx="180">
                  <c:v>8.2542420371600898</c:v>
                </c:pt>
                <c:pt idx="181">
                  <c:v>8.2612111156405508</c:v>
                </c:pt>
                <c:pt idx="182">
                  <c:v>8.2598715273774896</c:v>
                </c:pt>
                <c:pt idx="183">
                  <c:v>8.2722154512797061</c:v>
                </c:pt>
                <c:pt idx="184">
                  <c:v>8.2709565336352657</c:v>
                </c:pt>
                <c:pt idx="185">
                  <c:v>8.2902245630760625</c:v>
                </c:pt>
                <c:pt idx="186">
                  <c:v>8.2918969062897609</c:v>
                </c:pt>
                <c:pt idx="187">
                  <c:v>8.3010656367683602</c:v>
                </c:pt>
                <c:pt idx="188">
                  <c:v>8.3070408562423044</c:v>
                </c:pt>
                <c:pt idx="189">
                  <c:v>8.3167588939979069</c:v>
                </c:pt>
                <c:pt idx="190">
                  <c:v>8.3237727437044295</c:v>
                </c:pt>
                <c:pt idx="191">
                  <c:v>8.3297064338900615</c:v>
                </c:pt>
                <c:pt idx="192">
                  <c:v>8.3345020313018505</c:v>
                </c:pt>
                <c:pt idx="193">
                  <c:v>8.3437496690584734</c:v>
                </c:pt>
                <c:pt idx="194">
                  <c:v>8.3470803927203931</c:v>
                </c:pt>
                <c:pt idx="195">
                  <c:v>8.3542246999206249</c:v>
                </c:pt>
                <c:pt idx="196">
                  <c:v>8.3600901340867146</c:v>
                </c:pt>
                <c:pt idx="197">
                  <c:v>8.3628275602845576</c:v>
                </c:pt>
                <c:pt idx="198">
                  <c:v>8.3707787109543688</c:v>
                </c:pt>
                <c:pt idx="199">
                  <c:v>8.3793955885247069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9-437F-B6A4-CD99D7B0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73656"/>
        <c:axId val="369212496"/>
      </c:scatterChart>
      <c:valAx>
        <c:axId val="36837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12496"/>
        <c:crosses val="autoZero"/>
        <c:crossBetween val="midCat"/>
      </c:valAx>
      <c:valAx>
        <c:axId val="3692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7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366712</xdr:colOff>
      <xdr:row>6</xdr:row>
      <xdr:rowOff>142875</xdr:rowOff>
    </xdr:from>
    <xdr:to>
      <xdr:col>7</xdr:col>
      <xdr:colOff>404812</xdr:colOff>
      <xdr:row>21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147637</xdr:colOff>
      <xdr:row>6</xdr:row>
      <xdr:rowOff>180975</xdr:rowOff>
    </xdr:from>
    <xdr:to>
      <xdr:col>14</xdr:col>
      <xdr:colOff>452437</xdr:colOff>
      <xdr:row>21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topLeftCell="K1" workbookViewId="0">
      <selection activeCell="W38" sqref="W38"/>
    </sheetView>
  </sheetViews>
  <sheetFormatPr defaultRowHeight="14.25" x14ac:dyDescent="0.45"/>
  <cols>
    <col min="2" max="3" width="15.6640625" customWidth="1"/>
  </cols>
  <sheetData>
    <row r="1" spans="1:21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tr">
        <f t="shared" ref="I1:I64" si="0">A1</f>
        <v>Topics</v>
      </c>
      <c r="J1" t="s">
        <v>6</v>
      </c>
      <c r="M1" t="s">
        <v>7</v>
      </c>
      <c r="N1" t="s">
        <v>11</v>
      </c>
      <c r="O1" t="str">
        <f t="shared" ref="O1:O64" si="1">A1</f>
        <v>Topics</v>
      </c>
      <c r="P1" t="s">
        <v>8</v>
      </c>
      <c r="T1" t="s">
        <v>9</v>
      </c>
      <c r="U1" t="s">
        <v>10</v>
      </c>
    </row>
    <row r="2" spans="1:21" x14ac:dyDescent="0.45">
      <c r="A2">
        <v>2</v>
      </c>
      <c r="B2">
        <v>7.4076000000000003E-2</v>
      </c>
      <c r="C2">
        <v>1.8268340000000001</v>
      </c>
      <c r="E2">
        <f t="shared" ref="E2:E65" si="2">-LN(C2/A2)</f>
        <v>9.0562766624273427E-2</v>
      </c>
      <c r="F2">
        <f>LN(B2)</f>
        <v>-2.6026636857823777</v>
      </c>
      <c r="G2">
        <f t="shared" ref="G2:G65" si="3">E2-F2*A2</f>
        <v>5.2958901381890291</v>
      </c>
      <c r="I2">
        <f t="shared" si="0"/>
        <v>2</v>
      </c>
      <c r="J2">
        <f t="shared" ref="J2:J33" si="4">G2/(I2-1)</f>
        <v>5.2958901381890291</v>
      </c>
      <c r="M2">
        <f t="shared" ref="M2:M33" si="5">1/A2</f>
        <v>0.5</v>
      </c>
      <c r="N2">
        <f t="shared" ref="N2:N33" si="6">B2*(C2)^(2-M2)</f>
        <v>0.18290524175251971</v>
      </c>
      <c r="O2">
        <f t="shared" si="1"/>
        <v>2</v>
      </c>
      <c r="P2">
        <f t="shared" ref="P2:P33" si="7">LN(N2)/(1-M2)</f>
        <v>-3.3975741297577402</v>
      </c>
      <c r="T2">
        <f t="shared" ref="T2:T33" si="8">B2*((1/M2)*C2)^(1/M2)</f>
        <v>0.98886199524149709</v>
      </c>
      <c r="U2">
        <f>(LN(T2))/(1/M2-1)</f>
        <v>-1.120049679114352E-2</v>
      </c>
    </row>
    <row r="3" spans="1:21" x14ac:dyDescent="0.45">
      <c r="A3">
        <v>4</v>
      </c>
      <c r="B3">
        <v>7.4840000000000004E-2</v>
      </c>
      <c r="C3">
        <v>3.716669</v>
      </c>
      <c r="E3">
        <f t="shared" si="2"/>
        <v>7.3466524079379036E-2</v>
      </c>
      <c r="F3">
        <f t="shared" ref="F3:F66" si="9">LN(B3)</f>
        <v>-2.5924027775762482</v>
      </c>
      <c r="G3">
        <f t="shared" si="3"/>
        <v>10.443077634384371</v>
      </c>
      <c r="I3">
        <f t="shared" si="0"/>
        <v>4</v>
      </c>
      <c r="J3">
        <f t="shared" si="4"/>
        <v>3.4810258781281238</v>
      </c>
      <c r="M3">
        <f t="shared" si="5"/>
        <v>0.25</v>
      </c>
      <c r="N3">
        <f t="shared" si="6"/>
        <v>0.74456578998116874</v>
      </c>
      <c r="O3">
        <f t="shared" si="1"/>
        <v>4</v>
      </c>
      <c r="P3">
        <f t="shared" si="7"/>
        <v>-0.39327208367380417</v>
      </c>
      <c r="T3">
        <f t="shared" si="8"/>
        <v>3655.8577203568684</v>
      </c>
      <c r="U3">
        <f t="shared" ref="U3:U66" si="10">(LN(T3))/(1/M3-1)</f>
        <v>2.7346953383551202</v>
      </c>
    </row>
    <row r="4" spans="1:21" x14ac:dyDescent="0.45">
      <c r="A4">
        <v>6</v>
      </c>
      <c r="B4">
        <v>7.6438000000000006E-2</v>
      </c>
      <c r="C4">
        <v>5.6226469999999997</v>
      </c>
      <c r="E4">
        <f t="shared" si="2"/>
        <v>6.4956919765182142E-2</v>
      </c>
      <c r="F4">
        <f t="shared" si="9"/>
        <v>-2.571275324264235</v>
      </c>
      <c r="G4">
        <f t="shared" si="3"/>
        <v>15.492608865350592</v>
      </c>
      <c r="I4">
        <f t="shared" si="0"/>
        <v>6</v>
      </c>
      <c r="J4">
        <f t="shared" si="4"/>
        <v>3.0985217730701184</v>
      </c>
      <c r="M4">
        <f t="shared" si="5"/>
        <v>0.16666666666666666</v>
      </c>
      <c r="N4">
        <f t="shared" si="6"/>
        <v>1.8121778422667696</v>
      </c>
      <c r="O4">
        <f t="shared" si="1"/>
        <v>6</v>
      </c>
      <c r="P4">
        <f t="shared" si="7"/>
        <v>0.71343521970123835</v>
      </c>
      <c r="T4">
        <f t="shared" si="8"/>
        <v>112683863.51512691</v>
      </c>
      <c r="U4">
        <f t="shared" si="10"/>
        <v>3.7080193575762666</v>
      </c>
    </row>
    <row r="5" spans="1:21" x14ac:dyDescent="0.45">
      <c r="A5">
        <v>8</v>
      </c>
      <c r="B5">
        <v>7.4466000000000004E-2</v>
      </c>
      <c r="C5">
        <v>7.5622340000000001</v>
      </c>
      <c r="E5">
        <f t="shared" si="2"/>
        <v>5.6274892495199014E-2</v>
      </c>
      <c r="F5">
        <f t="shared" si="9"/>
        <v>-2.5974126336066981</v>
      </c>
      <c r="G5">
        <f t="shared" si="3"/>
        <v>20.835575961348784</v>
      </c>
      <c r="I5">
        <f t="shared" si="0"/>
        <v>8</v>
      </c>
      <c r="J5">
        <f t="shared" si="4"/>
        <v>2.9765108516212551</v>
      </c>
      <c r="M5">
        <f t="shared" si="5"/>
        <v>0.125</v>
      </c>
      <c r="N5">
        <f t="shared" si="6"/>
        <v>3.3069451029819348</v>
      </c>
      <c r="O5">
        <f t="shared" si="1"/>
        <v>8</v>
      </c>
      <c r="P5">
        <f t="shared" si="7"/>
        <v>1.3668855241308528</v>
      </c>
      <c r="T5">
        <f t="shared" si="8"/>
        <v>13362226085312.488</v>
      </c>
      <c r="U5">
        <f t="shared" si="10"/>
        <v>4.3176361276155832</v>
      </c>
    </row>
    <row r="6" spans="1:21" x14ac:dyDescent="0.45">
      <c r="A6">
        <v>10</v>
      </c>
      <c r="B6">
        <v>7.2293999999999997E-2</v>
      </c>
      <c r="C6">
        <v>9.5107420000000005</v>
      </c>
      <c r="E6">
        <f t="shared" si="2"/>
        <v>5.0163196346849383E-2</v>
      </c>
      <c r="F6">
        <f t="shared" si="9"/>
        <v>-2.6270141408129426</v>
      </c>
      <c r="G6">
        <f t="shared" si="3"/>
        <v>26.320304604476274</v>
      </c>
      <c r="I6">
        <f t="shared" si="0"/>
        <v>10</v>
      </c>
      <c r="J6">
        <f t="shared" si="4"/>
        <v>2.9244782893862524</v>
      </c>
      <c r="M6">
        <f t="shared" si="5"/>
        <v>0.1</v>
      </c>
      <c r="N6">
        <f t="shared" si="6"/>
        <v>5.220470139184056</v>
      </c>
      <c r="O6">
        <f t="shared" si="1"/>
        <v>10</v>
      </c>
      <c r="P6">
        <f t="shared" si="7"/>
        <v>1.836208292018588</v>
      </c>
      <c r="T6">
        <f t="shared" si="8"/>
        <v>4.3777026677461228E+18</v>
      </c>
      <c r="U6">
        <f t="shared" si="10"/>
        <v>4.7692284172888311</v>
      </c>
    </row>
    <row r="7" spans="1:21" x14ac:dyDescent="0.45">
      <c r="A7">
        <v>12</v>
      </c>
      <c r="B7">
        <v>6.8887000000000004E-2</v>
      </c>
      <c r="C7">
        <v>11.46331</v>
      </c>
      <c r="E7">
        <f t="shared" si="2"/>
        <v>4.5755149489435661E-2</v>
      </c>
      <c r="F7">
        <f t="shared" si="9"/>
        <v>-2.6752877980099754</v>
      </c>
      <c r="G7">
        <f t="shared" si="3"/>
        <v>32.149208725609142</v>
      </c>
      <c r="I7">
        <f t="shared" si="0"/>
        <v>12</v>
      </c>
      <c r="J7">
        <f t="shared" si="4"/>
        <v>2.9226553386917402</v>
      </c>
      <c r="M7">
        <f t="shared" si="5"/>
        <v>8.3333333333333329E-2</v>
      </c>
      <c r="N7">
        <f t="shared" si="6"/>
        <v>7.3872281068106149</v>
      </c>
      <c r="O7">
        <f t="shared" si="1"/>
        <v>12</v>
      </c>
      <c r="P7">
        <f t="shared" si="7"/>
        <v>2.1815482664315713</v>
      </c>
      <c r="T7">
        <f t="shared" si="8"/>
        <v>3.1625155504241253E+24</v>
      </c>
      <c r="U7">
        <f t="shared" si="10"/>
        <v>5.1284918184571637</v>
      </c>
    </row>
    <row r="8" spans="1:21" x14ac:dyDescent="0.45">
      <c r="A8">
        <v>14</v>
      </c>
      <c r="B8">
        <v>6.3697000000000004E-2</v>
      </c>
      <c r="C8">
        <v>13.417828999999999</v>
      </c>
      <c r="E8">
        <f t="shared" si="2"/>
        <v>4.2472984630891726E-2</v>
      </c>
      <c r="F8">
        <f t="shared" si="9"/>
        <v>-2.7536178132744409</v>
      </c>
      <c r="G8">
        <f t="shared" si="3"/>
        <v>38.593122370473061</v>
      </c>
      <c r="I8">
        <f t="shared" si="0"/>
        <v>14</v>
      </c>
      <c r="J8">
        <f t="shared" si="4"/>
        <v>2.9687017208056199</v>
      </c>
      <c r="M8">
        <f t="shared" si="5"/>
        <v>7.1428571428571425E-2</v>
      </c>
      <c r="N8">
        <f t="shared" si="6"/>
        <v>9.5265302696374494</v>
      </c>
      <c r="O8">
        <f t="shared" si="1"/>
        <v>14</v>
      </c>
      <c r="P8">
        <f t="shared" si="7"/>
        <v>2.4274713791335181</v>
      </c>
      <c r="T8">
        <f t="shared" si="8"/>
        <v>4.3397330686391181E+30</v>
      </c>
      <c r="U8">
        <f t="shared" si="10"/>
        <v>5.4265665870092556</v>
      </c>
    </row>
    <row r="9" spans="1:21" x14ac:dyDescent="0.45">
      <c r="A9">
        <v>16</v>
      </c>
      <c r="B9">
        <v>6.0809000000000002E-2</v>
      </c>
      <c r="C9">
        <v>15.363379</v>
      </c>
      <c r="E9">
        <f t="shared" si="2"/>
        <v>4.0602031734675838E-2</v>
      </c>
      <c r="F9">
        <f t="shared" si="9"/>
        <v>-2.8000174746490401</v>
      </c>
      <c r="G9">
        <f t="shared" si="3"/>
        <v>44.840881626119319</v>
      </c>
      <c r="I9">
        <f t="shared" si="0"/>
        <v>16</v>
      </c>
      <c r="J9">
        <f t="shared" si="4"/>
        <v>2.9893921084079547</v>
      </c>
      <c r="M9">
        <f t="shared" si="5"/>
        <v>6.25E-2</v>
      </c>
      <c r="N9">
        <f t="shared" si="6"/>
        <v>12.100015555793064</v>
      </c>
      <c r="O9">
        <f t="shared" si="1"/>
        <v>16</v>
      </c>
      <c r="P9">
        <f t="shared" si="7"/>
        <v>2.6594205207515751</v>
      </c>
      <c r="T9">
        <f t="shared" si="8"/>
        <v>1.0806262006118237E+37</v>
      </c>
      <c r="U9">
        <f t="shared" si="10"/>
        <v>5.6848792752846098</v>
      </c>
    </row>
    <row r="10" spans="1:21" x14ac:dyDescent="0.45">
      <c r="A10">
        <v>18</v>
      </c>
      <c r="B10">
        <v>5.8312000000000003E-2</v>
      </c>
      <c r="C10">
        <v>17.283135000000001</v>
      </c>
      <c r="E10">
        <f t="shared" si="2"/>
        <v>4.0640587364417023E-2</v>
      </c>
      <c r="F10">
        <f t="shared" si="9"/>
        <v>-2.841947374902225</v>
      </c>
      <c r="G10">
        <f t="shared" si="3"/>
        <v>51.195693335604467</v>
      </c>
      <c r="I10">
        <f t="shared" si="0"/>
        <v>18</v>
      </c>
      <c r="J10">
        <f t="shared" si="4"/>
        <v>3.0115113726826159</v>
      </c>
      <c r="M10">
        <f t="shared" si="5"/>
        <v>5.5555555555555552E-2</v>
      </c>
      <c r="N10">
        <f t="shared" si="6"/>
        <v>14.867781670425927</v>
      </c>
      <c r="O10">
        <f t="shared" si="1"/>
        <v>18</v>
      </c>
      <c r="P10">
        <f t="shared" si="7"/>
        <v>2.8579728364924191</v>
      </c>
      <c r="T10">
        <f t="shared" si="8"/>
        <v>4.3437860868315375E+43</v>
      </c>
      <c r="U10">
        <f t="shared" si="10"/>
        <v>5.9105826668706003</v>
      </c>
    </row>
    <row r="11" spans="1:21" x14ac:dyDescent="0.45">
      <c r="A11">
        <v>20</v>
      </c>
      <c r="B11">
        <v>5.4676000000000002E-2</v>
      </c>
      <c r="C11">
        <v>19.236757000000001</v>
      </c>
      <c r="E11">
        <f t="shared" si="2"/>
        <v>3.8909397616991907E-2</v>
      </c>
      <c r="F11">
        <f t="shared" si="9"/>
        <v>-2.9063304226917306</v>
      </c>
      <c r="G11">
        <f t="shared" si="3"/>
        <v>58.165517851451604</v>
      </c>
      <c r="I11">
        <f t="shared" si="0"/>
        <v>20</v>
      </c>
      <c r="J11">
        <f t="shared" si="4"/>
        <v>3.0613430448132424</v>
      </c>
      <c r="M11">
        <f t="shared" si="5"/>
        <v>0.05</v>
      </c>
      <c r="N11">
        <f t="shared" si="6"/>
        <v>17.452347823991087</v>
      </c>
      <c r="O11">
        <f t="shared" si="1"/>
        <v>20</v>
      </c>
      <c r="P11">
        <f t="shared" si="7"/>
        <v>3.0099728267214929</v>
      </c>
      <c r="T11">
        <f t="shared" si="8"/>
        <v>2.7607928899114534E+50</v>
      </c>
      <c r="U11">
        <f t="shared" si="10"/>
        <v>6.1128827666909515</v>
      </c>
    </row>
    <row r="12" spans="1:21" x14ac:dyDescent="0.45">
      <c r="A12">
        <v>22</v>
      </c>
      <c r="B12">
        <v>5.3206000000000003E-2</v>
      </c>
      <c r="C12">
        <v>21.161448</v>
      </c>
      <c r="E12">
        <f t="shared" si="2"/>
        <v>3.8861417707621103E-2</v>
      </c>
      <c r="F12">
        <f t="shared" si="9"/>
        <v>-2.9335841070390578</v>
      </c>
      <c r="G12">
        <f t="shared" si="3"/>
        <v>64.5777117725669</v>
      </c>
      <c r="I12">
        <f t="shared" si="0"/>
        <v>22</v>
      </c>
      <c r="J12">
        <f t="shared" si="4"/>
        <v>3.0751291320269951</v>
      </c>
      <c r="M12">
        <f t="shared" si="5"/>
        <v>4.5454545454545456E-2</v>
      </c>
      <c r="N12">
        <f t="shared" si="6"/>
        <v>20.739549113992425</v>
      </c>
      <c r="O12">
        <f t="shared" si="1"/>
        <v>22</v>
      </c>
      <c r="P12">
        <f t="shared" si="7"/>
        <v>3.1764254370533624</v>
      </c>
      <c r="T12">
        <f t="shared" si="8"/>
        <v>2.6378979013605136E+57</v>
      </c>
      <c r="U12">
        <f t="shared" si="10"/>
        <v>6.2960634595790088</v>
      </c>
    </row>
    <row r="13" spans="1:21" x14ac:dyDescent="0.45">
      <c r="A13">
        <v>24</v>
      </c>
      <c r="B13">
        <v>5.1796000000000002E-2</v>
      </c>
      <c r="C13">
        <v>23.099881</v>
      </c>
      <c r="E13">
        <f t="shared" si="2"/>
        <v>3.8226364348618383E-2</v>
      </c>
      <c r="F13">
        <f t="shared" si="9"/>
        <v>-2.9604423527755435</v>
      </c>
      <c r="G13">
        <f t="shared" si="3"/>
        <v>71.088842830961653</v>
      </c>
      <c r="I13">
        <f t="shared" si="0"/>
        <v>24</v>
      </c>
      <c r="J13">
        <f t="shared" si="4"/>
        <v>3.0908192535200718</v>
      </c>
      <c r="M13">
        <f t="shared" si="5"/>
        <v>4.1666666666666664E-2</v>
      </c>
      <c r="N13">
        <f t="shared" si="6"/>
        <v>24.249268083552881</v>
      </c>
      <c r="O13">
        <f t="shared" si="1"/>
        <v>24</v>
      </c>
      <c r="P13">
        <f t="shared" si="7"/>
        <v>3.3270119319719709</v>
      </c>
      <c r="T13">
        <f t="shared" si="8"/>
        <v>3.6812884306921534E+64</v>
      </c>
      <c r="U13">
        <f t="shared" si="10"/>
        <v>6.4638569025895212</v>
      </c>
    </row>
    <row r="14" spans="1:21" x14ac:dyDescent="0.45">
      <c r="A14">
        <v>26</v>
      </c>
      <c r="B14">
        <v>4.8758000000000003E-2</v>
      </c>
      <c r="C14">
        <v>25.011786000000001</v>
      </c>
      <c r="E14">
        <f t="shared" si="2"/>
        <v>3.8749384246203701E-2</v>
      </c>
      <c r="F14">
        <f t="shared" si="9"/>
        <v>-3.0208859924375311</v>
      </c>
      <c r="G14">
        <f t="shared" si="3"/>
        <v>78.581785187622003</v>
      </c>
      <c r="I14">
        <f t="shared" si="0"/>
        <v>26</v>
      </c>
      <c r="J14">
        <f t="shared" si="4"/>
        <v>3.14327140750488</v>
      </c>
      <c r="M14">
        <f t="shared" si="5"/>
        <v>3.8461538461538464E-2</v>
      </c>
      <c r="N14">
        <f t="shared" si="6"/>
        <v>26.950107082858896</v>
      </c>
      <c r="O14">
        <f t="shared" si="1"/>
        <v>26</v>
      </c>
      <c r="P14">
        <f t="shared" si="7"/>
        <v>3.4257467615665349</v>
      </c>
      <c r="T14">
        <f t="shared" si="8"/>
        <v>6.7470703719528654E+71</v>
      </c>
      <c r="U14">
        <f t="shared" si="10"/>
        <v>6.6157059997711292</v>
      </c>
    </row>
    <row r="15" spans="1:21" x14ac:dyDescent="0.45">
      <c r="A15">
        <v>28</v>
      </c>
      <c r="B15">
        <v>4.7378999999999998E-2</v>
      </c>
      <c r="C15">
        <v>26.938994999999998</v>
      </c>
      <c r="E15">
        <f t="shared" si="2"/>
        <v>3.8629645011333924E-2</v>
      </c>
      <c r="F15">
        <f t="shared" si="9"/>
        <v>-3.0495761864261097</v>
      </c>
      <c r="G15">
        <f t="shared" si="3"/>
        <v>85.426762864942418</v>
      </c>
      <c r="I15">
        <f t="shared" si="0"/>
        <v>28</v>
      </c>
      <c r="J15">
        <f t="shared" si="4"/>
        <v>3.1639541801830524</v>
      </c>
      <c r="M15">
        <f t="shared" si="5"/>
        <v>3.5714285714285712E-2</v>
      </c>
      <c r="N15">
        <f t="shared" si="6"/>
        <v>30.567760347855462</v>
      </c>
      <c r="O15">
        <f t="shared" si="1"/>
        <v>28</v>
      </c>
      <c r="P15">
        <f t="shared" si="7"/>
        <v>3.5466105320030286</v>
      </c>
      <c r="T15">
        <f t="shared" si="8"/>
        <v>1.7647763642293783E+79</v>
      </c>
      <c r="U15">
        <f t="shared" si="10"/>
        <v>6.7582313452988139</v>
      </c>
    </row>
    <row r="16" spans="1:21" x14ac:dyDescent="0.45">
      <c r="A16">
        <v>30</v>
      </c>
      <c r="B16">
        <v>4.6285E-2</v>
      </c>
      <c r="C16">
        <v>28.848599</v>
      </c>
      <c r="E16">
        <f t="shared" si="2"/>
        <v>3.9135951412325773E-2</v>
      </c>
      <c r="F16">
        <f t="shared" si="9"/>
        <v>-3.0729373444629626</v>
      </c>
      <c r="G16">
        <f t="shared" si="3"/>
        <v>92.227256285301195</v>
      </c>
      <c r="I16">
        <f t="shared" si="0"/>
        <v>30</v>
      </c>
      <c r="J16">
        <f t="shared" si="4"/>
        <v>3.1802502167345241</v>
      </c>
      <c r="M16">
        <f t="shared" si="5"/>
        <v>3.3333333333333333E-2</v>
      </c>
      <c r="N16">
        <f t="shared" si="6"/>
        <v>34.436491505068837</v>
      </c>
      <c r="O16">
        <f t="shared" si="1"/>
        <v>30</v>
      </c>
      <c r="P16">
        <f t="shared" si="7"/>
        <v>3.6611553120983125</v>
      </c>
      <c r="T16">
        <f t="shared" si="8"/>
        <v>6.0648451807977318E+86</v>
      </c>
      <c r="U16">
        <f t="shared" si="10"/>
        <v>6.8905112763067784</v>
      </c>
    </row>
    <row r="17" spans="1:21" x14ac:dyDescent="0.45">
      <c r="A17">
        <v>32</v>
      </c>
      <c r="B17">
        <v>4.3989E-2</v>
      </c>
      <c r="C17">
        <v>30.752707000000001</v>
      </c>
      <c r="E17">
        <f t="shared" si="2"/>
        <v>3.9757879901509363E-2</v>
      </c>
      <c r="F17">
        <f t="shared" si="9"/>
        <v>-3.1238156763190852</v>
      </c>
      <c r="G17">
        <f t="shared" si="3"/>
        <v>100.00185952211224</v>
      </c>
      <c r="I17">
        <f t="shared" si="0"/>
        <v>32</v>
      </c>
      <c r="J17">
        <f t="shared" si="4"/>
        <v>3.225866436197169</v>
      </c>
      <c r="M17">
        <f t="shared" si="5"/>
        <v>3.125E-2</v>
      </c>
      <c r="N17">
        <f t="shared" si="6"/>
        <v>37.377860214527907</v>
      </c>
      <c r="O17">
        <f t="shared" si="1"/>
        <v>32</v>
      </c>
      <c r="P17">
        <f t="shared" si="7"/>
        <v>3.7378875419476438</v>
      </c>
      <c r="T17">
        <f t="shared" si="8"/>
        <v>2.6327559955585312E+94</v>
      </c>
      <c r="U17">
        <f t="shared" si="10"/>
        <v>7.0132590305166165</v>
      </c>
    </row>
    <row r="18" spans="1:21" x14ac:dyDescent="0.45">
      <c r="A18">
        <v>34</v>
      </c>
      <c r="B18">
        <v>4.2875999999999997E-2</v>
      </c>
      <c r="C18">
        <v>32.650782999999997</v>
      </c>
      <c r="E18">
        <f t="shared" si="2"/>
        <v>4.0491687557998778E-2</v>
      </c>
      <c r="F18">
        <f t="shared" si="9"/>
        <v>-3.1494430501528639</v>
      </c>
      <c r="G18">
        <f t="shared" si="3"/>
        <v>107.12155539275537</v>
      </c>
      <c r="I18">
        <f t="shared" si="0"/>
        <v>34</v>
      </c>
      <c r="J18">
        <f t="shared" si="4"/>
        <v>3.2461077391744051</v>
      </c>
      <c r="M18">
        <f t="shared" si="5"/>
        <v>2.9411764705882353E-2</v>
      </c>
      <c r="N18">
        <f t="shared" si="6"/>
        <v>41.254866019490784</v>
      </c>
      <c r="O18">
        <f t="shared" si="1"/>
        <v>34</v>
      </c>
      <c r="P18">
        <f t="shared" si="7"/>
        <v>3.8324893447787733</v>
      </c>
      <c r="T18">
        <f t="shared" si="8"/>
        <v>1.4958218098295537E+102</v>
      </c>
      <c r="U18">
        <f t="shared" si="10"/>
        <v>7.1292834923264898</v>
      </c>
    </row>
    <row r="19" spans="1:21" x14ac:dyDescent="0.45">
      <c r="A19">
        <v>36</v>
      </c>
      <c r="B19">
        <v>4.1599999999999998E-2</v>
      </c>
      <c r="C19">
        <v>34.550009000000003</v>
      </c>
      <c r="E19">
        <f t="shared" si="2"/>
        <v>4.1111127750424435E-2</v>
      </c>
      <c r="F19">
        <f t="shared" si="9"/>
        <v>-3.1796551117149194</v>
      </c>
      <c r="G19">
        <f t="shared" si="3"/>
        <v>114.50869514948752</v>
      </c>
      <c r="I19">
        <f t="shared" si="0"/>
        <v>36</v>
      </c>
      <c r="J19">
        <f t="shared" si="4"/>
        <v>3.2716770042710719</v>
      </c>
      <c r="M19">
        <f t="shared" si="5"/>
        <v>2.7777777777777776E-2</v>
      </c>
      <c r="N19">
        <f t="shared" si="6"/>
        <v>45.004401348522791</v>
      </c>
      <c r="O19">
        <f t="shared" si="1"/>
        <v>36</v>
      </c>
      <c r="P19">
        <f t="shared" si="7"/>
        <v>3.9155248725247596</v>
      </c>
      <c r="T19">
        <f t="shared" si="8"/>
        <v>1.0718087359409451E+110</v>
      </c>
      <c r="U19">
        <f t="shared" si="10"/>
        <v>7.2386773673745637</v>
      </c>
    </row>
    <row r="20" spans="1:21" x14ac:dyDescent="0.45">
      <c r="A20">
        <v>38</v>
      </c>
      <c r="B20">
        <v>4.0037999999999997E-2</v>
      </c>
      <c r="C20">
        <v>36.441512000000003</v>
      </c>
      <c r="E20">
        <f t="shared" si="2"/>
        <v>4.1877595330449741E-2</v>
      </c>
      <c r="F20">
        <f t="shared" si="9"/>
        <v>-3.2179262758326126</v>
      </c>
      <c r="G20">
        <f t="shared" si="3"/>
        <v>122.32307607696973</v>
      </c>
      <c r="I20">
        <f t="shared" si="0"/>
        <v>38</v>
      </c>
      <c r="J20">
        <f t="shared" si="4"/>
        <v>3.3060290831613441</v>
      </c>
      <c r="M20">
        <f t="shared" si="5"/>
        <v>2.6315789473684209E-2</v>
      </c>
      <c r="N20">
        <f t="shared" si="6"/>
        <v>48.369378765587385</v>
      </c>
      <c r="O20">
        <f t="shared" si="1"/>
        <v>38</v>
      </c>
      <c r="P20">
        <f t="shared" si="7"/>
        <v>3.9837011850825919</v>
      </c>
      <c r="T20">
        <f t="shared" si="8"/>
        <v>9.4386915212424204E+117</v>
      </c>
      <c r="U20">
        <f t="shared" si="10"/>
        <v>7.3418181956977184</v>
      </c>
    </row>
    <row r="21" spans="1:21" x14ac:dyDescent="0.45">
      <c r="A21">
        <v>40</v>
      </c>
      <c r="B21">
        <v>3.9150999999999998E-2</v>
      </c>
      <c r="C21">
        <v>38.324199</v>
      </c>
      <c r="E21">
        <f t="shared" si="2"/>
        <v>4.2797929770165305E-2</v>
      </c>
      <c r="F21">
        <f t="shared" si="9"/>
        <v>-3.240329314087373</v>
      </c>
      <c r="G21">
        <f t="shared" si="3"/>
        <v>129.65597049326507</v>
      </c>
      <c r="I21">
        <f t="shared" si="0"/>
        <v>40</v>
      </c>
      <c r="J21">
        <f t="shared" si="4"/>
        <v>3.3245120639298738</v>
      </c>
      <c r="M21">
        <f t="shared" si="5"/>
        <v>2.5000000000000001E-2</v>
      </c>
      <c r="N21">
        <f t="shared" si="6"/>
        <v>52.493098115650909</v>
      </c>
      <c r="O21">
        <f t="shared" si="1"/>
        <v>40</v>
      </c>
      <c r="P21">
        <f t="shared" si="7"/>
        <v>4.0622376374272573</v>
      </c>
      <c r="T21">
        <f t="shared" si="8"/>
        <v>1.0329183103193523E+126</v>
      </c>
      <c r="U21">
        <f t="shared" si="10"/>
        <v>7.4399515339543818</v>
      </c>
    </row>
    <row r="22" spans="1:21" x14ac:dyDescent="0.45">
      <c r="A22">
        <v>42</v>
      </c>
      <c r="B22">
        <v>3.8564000000000001E-2</v>
      </c>
      <c r="C22">
        <v>40.213011999999999</v>
      </c>
      <c r="E22">
        <f t="shared" si="2"/>
        <v>4.347899343993842E-2</v>
      </c>
      <c r="F22">
        <f t="shared" si="9"/>
        <v>-3.2554360801800031</v>
      </c>
      <c r="G22">
        <f t="shared" si="3"/>
        <v>136.77179436100008</v>
      </c>
      <c r="I22">
        <f t="shared" si="0"/>
        <v>42</v>
      </c>
      <c r="J22">
        <f t="shared" si="4"/>
        <v>3.3358974234390262</v>
      </c>
      <c r="M22">
        <f t="shared" si="5"/>
        <v>2.3809523809523808E-2</v>
      </c>
      <c r="N22">
        <f t="shared" si="6"/>
        <v>57.11051497409732</v>
      </c>
      <c r="O22">
        <f t="shared" si="1"/>
        <v>42</v>
      </c>
      <c r="P22">
        <f t="shared" si="7"/>
        <v>4.1436464998645013</v>
      </c>
      <c r="T22">
        <f t="shared" si="8"/>
        <v>1.3997472294727205E+134</v>
      </c>
      <c r="U22">
        <f t="shared" si="10"/>
        <v>7.5337242471011097</v>
      </c>
    </row>
    <row r="23" spans="1:21" x14ac:dyDescent="0.45">
      <c r="A23">
        <v>44</v>
      </c>
      <c r="B23">
        <v>3.7037E-2</v>
      </c>
      <c r="C23">
        <v>42.090470000000003</v>
      </c>
      <c r="E23">
        <f t="shared" si="2"/>
        <v>4.4368284650253602E-2</v>
      </c>
      <c r="F23">
        <f t="shared" si="9"/>
        <v>-3.2958378660048289</v>
      </c>
      <c r="G23">
        <f t="shared" si="3"/>
        <v>145.06123438886274</v>
      </c>
      <c r="I23">
        <f t="shared" si="0"/>
        <v>44</v>
      </c>
      <c r="J23">
        <f t="shared" si="4"/>
        <v>3.3735170788107616</v>
      </c>
      <c r="M23">
        <f t="shared" si="5"/>
        <v>2.2727272727272728E-2</v>
      </c>
      <c r="N23">
        <f t="shared" si="6"/>
        <v>60.268458631344295</v>
      </c>
      <c r="O23">
        <f t="shared" si="1"/>
        <v>44</v>
      </c>
      <c r="P23">
        <f t="shared" si="7"/>
        <v>4.1941300298163755</v>
      </c>
      <c r="T23">
        <f t="shared" si="8"/>
        <v>2.2112593371215656E+142</v>
      </c>
      <c r="U23">
        <f t="shared" si="10"/>
        <v>7.6223405905625814</v>
      </c>
    </row>
    <row r="24" spans="1:21" x14ac:dyDescent="0.45">
      <c r="A24">
        <v>46</v>
      </c>
      <c r="B24">
        <v>3.6499999999999998E-2</v>
      </c>
      <c r="C24">
        <v>43.958143</v>
      </c>
      <c r="E24">
        <f t="shared" si="2"/>
        <v>4.5403510794067493E-2</v>
      </c>
      <c r="F24">
        <f t="shared" si="9"/>
        <v>-3.3104430183936913</v>
      </c>
      <c r="G24">
        <f t="shared" si="3"/>
        <v>152.32578235690386</v>
      </c>
      <c r="I24">
        <f t="shared" si="0"/>
        <v>46</v>
      </c>
      <c r="J24">
        <f t="shared" si="4"/>
        <v>3.3850173857089745</v>
      </c>
      <c r="M24">
        <f t="shared" si="5"/>
        <v>2.1739130434782608E-2</v>
      </c>
      <c r="N24">
        <f t="shared" si="6"/>
        <v>64.961088432107587</v>
      </c>
      <c r="O24">
        <f t="shared" si="1"/>
        <v>46</v>
      </c>
      <c r="P24">
        <f t="shared" si="7"/>
        <v>4.2665393056030592</v>
      </c>
      <c r="T24">
        <f t="shared" si="8"/>
        <v>4.2556180876534848E+150</v>
      </c>
      <c r="U24">
        <f t="shared" si="10"/>
        <v>7.7074667547127991</v>
      </c>
    </row>
    <row r="25" spans="1:21" x14ac:dyDescent="0.45">
      <c r="A25">
        <v>48</v>
      </c>
      <c r="B25">
        <v>3.6208999999999998E-2</v>
      </c>
      <c r="C25">
        <v>45.843530999999999</v>
      </c>
      <c r="E25">
        <f t="shared" si="2"/>
        <v>4.5966912672160666E-2</v>
      </c>
      <c r="F25">
        <f t="shared" si="9"/>
        <v>-3.3184475722664097</v>
      </c>
      <c r="G25">
        <f t="shared" si="3"/>
        <v>159.33145038145983</v>
      </c>
      <c r="I25">
        <f t="shared" si="0"/>
        <v>48</v>
      </c>
      <c r="J25">
        <f t="shared" si="4"/>
        <v>3.3900308591799964</v>
      </c>
      <c r="M25">
        <f t="shared" si="5"/>
        <v>2.0833333333333332E-2</v>
      </c>
      <c r="N25">
        <f t="shared" si="6"/>
        <v>70.268825232753287</v>
      </c>
      <c r="O25">
        <f t="shared" si="1"/>
        <v>48</v>
      </c>
      <c r="P25">
        <f t="shared" si="7"/>
        <v>4.3428033162469513</v>
      </c>
      <c r="T25">
        <f t="shared" si="8"/>
        <v>9.9940805584225961E+158</v>
      </c>
      <c r="U25">
        <f t="shared" si="10"/>
        <v>7.7895837801410091</v>
      </c>
    </row>
    <row r="26" spans="1:21" x14ac:dyDescent="0.45">
      <c r="A26">
        <v>50</v>
      </c>
      <c r="B26">
        <v>3.5200000000000002E-2</v>
      </c>
      <c r="C26">
        <v>47.680455000000002</v>
      </c>
      <c r="E26">
        <f t="shared" si="2"/>
        <v>4.7501439931348935E-2</v>
      </c>
      <c r="F26">
        <f t="shared" si="9"/>
        <v>-3.3467091963780855</v>
      </c>
      <c r="G26">
        <f t="shared" si="3"/>
        <v>167.38296125883562</v>
      </c>
      <c r="I26">
        <f t="shared" si="0"/>
        <v>50</v>
      </c>
      <c r="J26">
        <f t="shared" si="4"/>
        <v>3.4159788012007271</v>
      </c>
      <c r="M26">
        <f t="shared" si="5"/>
        <v>0.02</v>
      </c>
      <c r="N26">
        <f t="shared" si="6"/>
        <v>74.072437778652386</v>
      </c>
      <c r="O26">
        <f t="shared" si="1"/>
        <v>50</v>
      </c>
      <c r="P26">
        <f t="shared" si="7"/>
        <v>4.3929015339852784</v>
      </c>
      <c r="T26">
        <f t="shared" si="8"/>
        <v>2.5826314470474051E+167</v>
      </c>
      <c r="U26">
        <f t="shared" si="10"/>
        <v>7.8669493744871248</v>
      </c>
    </row>
    <row r="27" spans="1:21" x14ac:dyDescent="0.45">
      <c r="A27">
        <v>52</v>
      </c>
      <c r="B27">
        <v>3.4668999999999998E-2</v>
      </c>
      <c r="C27">
        <v>49.547842000000003</v>
      </c>
      <c r="E27">
        <f t="shared" si="2"/>
        <v>4.8305010721554194E-2</v>
      </c>
      <c r="F27">
        <f t="shared" si="9"/>
        <v>-3.3619093630816277</v>
      </c>
      <c r="G27">
        <f t="shared" si="3"/>
        <v>174.8675918909662</v>
      </c>
      <c r="I27">
        <f t="shared" si="0"/>
        <v>52</v>
      </c>
      <c r="J27">
        <f t="shared" si="4"/>
        <v>3.4287763115875727</v>
      </c>
      <c r="M27">
        <f t="shared" si="5"/>
        <v>1.9230769230769232E-2</v>
      </c>
      <c r="N27">
        <f t="shared" si="6"/>
        <v>78.957642597551654</v>
      </c>
      <c r="O27">
        <f t="shared" si="1"/>
        <v>52</v>
      </c>
      <c r="P27">
        <f t="shared" si="7"/>
        <v>4.4545764711631834</v>
      </c>
      <c r="T27">
        <f t="shared" si="8"/>
        <v>8.1922250341428537E+175</v>
      </c>
      <c r="U27">
        <f t="shared" si="10"/>
        <v>7.9422662119973726</v>
      </c>
    </row>
    <row r="28" spans="1:21" x14ac:dyDescent="0.45">
      <c r="A28">
        <v>54</v>
      </c>
      <c r="B28">
        <v>3.4217999999999998E-2</v>
      </c>
      <c r="C28">
        <v>51.396875000000001</v>
      </c>
      <c r="E28">
        <f t="shared" si="2"/>
        <v>4.940667361677753E-2</v>
      </c>
      <c r="F28">
        <f t="shared" si="9"/>
        <v>-3.3750034575796803</v>
      </c>
      <c r="G28">
        <f t="shared" si="3"/>
        <v>182.29959338291951</v>
      </c>
      <c r="I28">
        <f t="shared" si="0"/>
        <v>54</v>
      </c>
      <c r="J28">
        <f t="shared" si="4"/>
        <v>3.4396149694890474</v>
      </c>
      <c r="M28">
        <f t="shared" si="5"/>
        <v>1.8518518518518517E-2</v>
      </c>
      <c r="N28">
        <f t="shared" si="6"/>
        <v>84.031871691546144</v>
      </c>
      <c r="O28">
        <f t="shared" si="1"/>
        <v>54</v>
      </c>
      <c r="P28">
        <f t="shared" si="7"/>
        <v>4.51480362634112</v>
      </c>
      <c r="T28">
        <f t="shared" si="8"/>
        <v>2.9792038045926189E+184</v>
      </c>
      <c r="U28">
        <f t="shared" si="10"/>
        <v>8.0144776074727542</v>
      </c>
    </row>
    <row r="29" spans="1:21" x14ac:dyDescent="0.45">
      <c r="A29">
        <v>56</v>
      </c>
      <c r="B29">
        <v>3.3584999999999997E-2</v>
      </c>
      <c r="C29">
        <v>53.277543999999999</v>
      </c>
      <c r="E29">
        <f t="shared" si="2"/>
        <v>4.9836761661569355E-2</v>
      </c>
      <c r="F29">
        <f t="shared" si="9"/>
        <v>-3.3936757402633093</v>
      </c>
      <c r="G29">
        <f t="shared" si="3"/>
        <v>190.0956782164069</v>
      </c>
      <c r="I29">
        <f t="shared" si="0"/>
        <v>56</v>
      </c>
      <c r="J29">
        <f t="shared" si="4"/>
        <v>3.4562850584801255</v>
      </c>
      <c r="M29">
        <f t="shared" si="5"/>
        <v>1.7857142857142856E-2</v>
      </c>
      <c r="N29">
        <f t="shared" si="6"/>
        <v>88.79788035744825</v>
      </c>
      <c r="O29">
        <f t="shared" si="1"/>
        <v>56</v>
      </c>
      <c r="P29">
        <f t="shared" si="7"/>
        <v>4.567933012225855</v>
      </c>
      <c r="T29">
        <f t="shared" si="8"/>
        <v>1.2916649190912981E+193</v>
      </c>
      <c r="U29">
        <f t="shared" si="10"/>
        <v>8.0846337267095549</v>
      </c>
    </row>
    <row r="30" spans="1:21" x14ac:dyDescent="0.45">
      <c r="A30">
        <v>58</v>
      </c>
      <c r="B30">
        <v>3.3418000000000003E-2</v>
      </c>
      <c r="C30">
        <v>55.153277000000003</v>
      </c>
      <c r="E30">
        <f t="shared" si="2"/>
        <v>5.0326846847912825E-2</v>
      </c>
      <c r="F30">
        <f t="shared" si="9"/>
        <v>-3.3986606020101853</v>
      </c>
      <c r="G30">
        <f t="shared" si="3"/>
        <v>197.17264176343866</v>
      </c>
      <c r="I30">
        <f t="shared" si="0"/>
        <v>58</v>
      </c>
      <c r="J30">
        <f t="shared" si="4"/>
        <v>3.4591691537445381</v>
      </c>
      <c r="M30">
        <f t="shared" si="5"/>
        <v>1.7241379310344827E-2</v>
      </c>
      <c r="N30">
        <f t="shared" si="6"/>
        <v>94.862814640454715</v>
      </c>
      <c r="O30">
        <f t="shared" si="1"/>
        <v>58</v>
      </c>
      <c r="P30">
        <f t="shared" si="7"/>
        <v>4.6322990159427633</v>
      </c>
      <c r="T30">
        <f t="shared" si="8"/>
        <v>6.515394832791782E+201</v>
      </c>
      <c r="U30">
        <f t="shared" si="10"/>
        <v>8.1525223070911501</v>
      </c>
    </row>
    <row r="31" spans="1:21" x14ac:dyDescent="0.45">
      <c r="A31">
        <v>60</v>
      </c>
      <c r="B31">
        <v>3.2989999999999998E-2</v>
      </c>
      <c r="C31">
        <v>56.965378999999999</v>
      </c>
      <c r="E31">
        <f t="shared" si="2"/>
        <v>5.1900864886043889E-2</v>
      </c>
      <c r="F31">
        <f t="shared" si="9"/>
        <v>-3.4115507937416472</v>
      </c>
      <c r="G31">
        <f t="shared" si="3"/>
        <v>204.74494848938488</v>
      </c>
      <c r="I31">
        <f t="shared" si="0"/>
        <v>60</v>
      </c>
      <c r="J31">
        <f t="shared" si="4"/>
        <v>3.4702533642268625</v>
      </c>
      <c r="M31">
        <f t="shared" si="5"/>
        <v>1.6666666666666666E-2</v>
      </c>
      <c r="N31">
        <f t="shared" si="6"/>
        <v>100.07926673149261</v>
      </c>
      <c r="O31">
        <f t="shared" si="1"/>
        <v>60</v>
      </c>
      <c r="P31">
        <f t="shared" si="7"/>
        <v>4.68402970099139</v>
      </c>
      <c r="T31">
        <f t="shared" si="8"/>
        <v>3.5003930108236592E+210</v>
      </c>
      <c r="U31">
        <f t="shared" si="10"/>
        <v>8.2168770301652163</v>
      </c>
    </row>
    <row r="32" spans="1:21" x14ac:dyDescent="0.45">
      <c r="A32">
        <v>62</v>
      </c>
      <c r="B32">
        <v>3.1828000000000002E-2</v>
      </c>
      <c r="C32">
        <v>58.813478000000003</v>
      </c>
      <c r="E32">
        <f t="shared" si="2"/>
        <v>5.2763338719795674E-2</v>
      </c>
      <c r="F32">
        <f t="shared" si="9"/>
        <v>-3.4474088734668484</v>
      </c>
      <c r="G32">
        <f t="shared" si="3"/>
        <v>213.79211349366437</v>
      </c>
      <c r="I32">
        <f t="shared" si="0"/>
        <v>62</v>
      </c>
      <c r="J32">
        <f t="shared" si="4"/>
        <v>3.5047887457977764</v>
      </c>
      <c r="M32">
        <f t="shared" si="5"/>
        <v>1.6129032258064516E-2</v>
      </c>
      <c r="N32">
        <f t="shared" si="6"/>
        <v>103.09156327252445</v>
      </c>
      <c r="O32">
        <f t="shared" si="1"/>
        <v>62</v>
      </c>
      <c r="P32">
        <f t="shared" si="7"/>
        <v>4.7116112875912588</v>
      </c>
      <c r="T32">
        <f t="shared" si="8"/>
        <v>2.1810196696153207E+219</v>
      </c>
      <c r="U32">
        <f t="shared" si="10"/>
        <v>8.2794414405163472</v>
      </c>
    </row>
    <row r="33" spans="1:21" x14ac:dyDescent="0.45">
      <c r="A33">
        <v>64</v>
      </c>
      <c r="B33">
        <v>3.1505999999999999E-2</v>
      </c>
      <c r="C33">
        <v>60.614170999999999</v>
      </c>
      <c r="E33">
        <f t="shared" si="2"/>
        <v>5.4354372737367929E-2</v>
      </c>
      <c r="F33">
        <f t="shared" si="9"/>
        <v>-3.4575772750983598</v>
      </c>
      <c r="G33">
        <f t="shared" si="3"/>
        <v>221.3392999790324</v>
      </c>
      <c r="I33">
        <f t="shared" si="0"/>
        <v>64</v>
      </c>
      <c r="J33">
        <f t="shared" si="4"/>
        <v>3.5133222218894034</v>
      </c>
      <c r="M33">
        <f t="shared" si="5"/>
        <v>1.5625E-2</v>
      </c>
      <c r="N33">
        <f t="shared" si="6"/>
        <v>108.5647625791398</v>
      </c>
      <c r="O33">
        <f t="shared" si="1"/>
        <v>64</v>
      </c>
      <c r="P33">
        <f t="shared" si="7"/>
        <v>4.7617492165513911</v>
      </c>
      <c r="T33">
        <f t="shared" si="8"/>
        <v>1.5088931021823306E+228</v>
      </c>
      <c r="U33">
        <f t="shared" si="10"/>
        <v>8.3396948815833039</v>
      </c>
    </row>
    <row r="34" spans="1:21" x14ac:dyDescent="0.45">
      <c r="A34">
        <v>66</v>
      </c>
      <c r="B34">
        <v>3.2055E-2</v>
      </c>
      <c r="C34">
        <v>62.473143</v>
      </c>
      <c r="E34">
        <f t="shared" si="2"/>
        <v>5.4917989636728837E-2</v>
      </c>
      <c r="F34">
        <f t="shared" si="9"/>
        <v>-3.4403021015429163</v>
      </c>
      <c r="G34">
        <f t="shared" si="3"/>
        <v>227.11485669146919</v>
      </c>
      <c r="I34">
        <f t="shared" si="0"/>
        <v>66</v>
      </c>
      <c r="J34">
        <f t="shared" ref="J34:J65" si="11">G34/(I34-1)</f>
        <v>3.4940747183302951</v>
      </c>
      <c r="M34">
        <f t="shared" ref="M34:M65" si="12">1/A34</f>
        <v>1.5151515151515152E-2</v>
      </c>
      <c r="N34">
        <f t="shared" ref="N34:N65" si="13">B34*(C34)^(2-M34)</f>
        <v>117.51005174427877</v>
      </c>
      <c r="O34">
        <f t="shared" si="1"/>
        <v>66</v>
      </c>
      <c r="P34">
        <f t="shared" ref="P34:P65" si="14">LN(N34)/(1-M34)</f>
        <v>4.8398550132495037</v>
      </c>
      <c r="T34">
        <f t="shared" ref="T34:T65" si="15">B34*((1/M34)*C34)^(1/M34)</f>
        <v>1.2928763828811594E+237</v>
      </c>
      <c r="U34">
        <f t="shared" si="10"/>
        <v>8.3995313312295554</v>
      </c>
    </row>
    <row r="35" spans="1:21" x14ac:dyDescent="0.45">
      <c r="A35">
        <v>68</v>
      </c>
      <c r="B35">
        <v>3.1889000000000001E-2</v>
      </c>
      <c r="C35">
        <v>64.342033000000001</v>
      </c>
      <c r="E35">
        <f t="shared" si="2"/>
        <v>5.5294586102535251E-2</v>
      </c>
      <c r="F35">
        <f t="shared" si="9"/>
        <v>-3.4454941562442483</v>
      </c>
      <c r="G35">
        <f t="shared" si="3"/>
        <v>234.34889721071144</v>
      </c>
      <c r="I35">
        <f t="shared" si="0"/>
        <v>68</v>
      </c>
      <c r="J35">
        <f t="shared" si="11"/>
        <v>3.4977447344882306</v>
      </c>
      <c r="M35">
        <f t="shared" si="12"/>
        <v>1.4705882352941176E-2</v>
      </c>
      <c r="N35">
        <f t="shared" si="13"/>
        <v>124.17522260720857</v>
      </c>
      <c r="O35">
        <f t="shared" si="1"/>
        <v>68</v>
      </c>
      <c r="P35">
        <f t="shared" si="14"/>
        <v>4.8936592306018412</v>
      </c>
      <c r="T35">
        <f t="shared" si="15"/>
        <v>1.2356399527047767E+246</v>
      </c>
      <c r="U35">
        <f t="shared" si="10"/>
        <v>8.4574256998915498</v>
      </c>
    </row>
    <row r="36" spans="1:21" x14ac:dyDescent="0.45">
      <c r="A36">
        <v>70</v>
      </c>
      <c r="B36">
        <v>3.2243000000000001E-2</v>
      </c>
      <c r="C36">
        <v>66.196409000000003</v>
      </c>
      <c r="E36">
        <f t="shared" si="2"/>
        <v>5.5869025290685007E-2</v>
      </c>
      <c r="F36">
        <f t="shared" si="9"/>
        <v>-3.4344543135636072</v>
      </c>
      <c r="G36">
        <f t="shared" si="3"/>
        <v>240.46767097474319</v>
      </c>
      <c r="I36">
        <f t="shared" si="0"/>
        <v>70</v>
      </c>
      <c r="J36">
        <f t="shared" si="11"/>
        <v>3.4850387097788866</v>
      </c>
      <c r="M36">
        <f t="shared" si="12"/>
        <v>1.4285714285714285E-2</v>
      </c>
      <c r="N36">
        <f t="shared" si="13"/>
        <v>133.0737465266354</v>
      </c>
      <c r="O36">
        <f t="shared" si="1"/>
        <v>70</v>
      </c>
      <c r="P36">
        <f t="shared" si="14"/>
        <v>4.9617861185507701</v>
      </c>
      <c r="T36">
        <f t="shared" si="15"/>
        <v>1.3295613682328231E+255</v>
      </c>
      <c r="U36">
        <f t="shared" si="10"/>
        <v>8.5136818522173723</v>
      </c>
    </row>
    <row r="37" spans="1:21" x14ac:dyDescent="0.45">
      <c r="A37">
        <v>72</v>
      </c>
      <c r="B37">
        <v>3.1864000000000003E-2</v>
      </c>
      <c r="C37">
        <v>68.014176000000006</v>
      </c>
      <c r="E37">
        <f t="shared" si="2"/>
        <v>5.6949964978686707E-2</v>
      </c>
      <c r="F37">
        <f t="shared" si="9"/>
        <v>-3.446278433102794</v>
      </c>
      <c r="G37">
        <f t="shared" si="3"/>
        <v>248.18899714837985</v>
      </c>
      <c r="I37">
        <f t="shared" si="0"/>
        <v>72</v>
      </c>
      <c r="J37">
        <f t="shared" si="11"/>
        <v>3.4956196781461952</v>
      </c>
      <c r="M37">
        <f t="shared" si="12"/>
        <v>1.3888888888888888E-2</v>
      </c>
      <c r="N37">
        <f t="shared" si="13"/>
        <v>139.01011581996454</v>
      </c>
      <c r="O37">
        <f t="shared" si="1"/>
        <v>72</v>
      </c>
      <c r="P37">
        <f t="shared" si="14"/>
        <v>5.0040473639991898</v>
      </c>
      <c r="T37">
        <f t="shared" si="15"/>
        <v>1.5079945813584303E+264</v>
      </c>
      <c r="U37">
        <f t="shared" si="10"/>
        <v>8.5675104961513195</v>
      </c>
    </row>
    <row r="38" spans="1:21" x14ac:dyDescent="0.45">
      <c r="A38">
        <v>74</v>
      </c>
      <c r="B38">
        <v>3.1607000000000003E-2</v>
      </c>
      <c r="C38">
        <v>69.824814000000003</v>
      </c>
      <c r="E38">
        <f t="shared" si="2"/>
        <v>5.8075645178840195E-2</v>
      </c>
      <c r="F38">
        <f t="shared" si="9"/>
        <v>-3.4543766639336368</v>
      </c>
      <c r="G38">
        <f t="shared" si="3"/>
        <v>255.68194877626794</v>
      </c>
      <c r="I38">
        <f t="shared" si="0"/>
        <v>74</v>
      </c>
      <c r="J38">
        <f t="shared" si="11"/>
        <v>3.502492448989972</v>
      </c>
      <c r="M38">
        <f t="shared" si="12"/>
        <v>1.3513513513513514E-2</v>
      </c>
      <c r="N38">
        <f t="shared" si="13"/>
        <v>145.50697103144498</v>
      </c>
      <c r="O38">
        <f t="shared" si="1"/>
        <v>74</v>
      </c>
      <c r="P38">
        <f t="shared" si="14"/>
        <v>5.0484462428580041</v>
      </c>
      <c r="T38">
        <f t="shared" si="15"/>
        <v>1.9039468092769679E+273</v>
      </c>
      <c r="U38">
        <f t="shared" si="10"/>
        <v>8.6198583477677992</v>
      </c>
    </row>
    <row r="39" spans="1:21" x14ac:dyDescent="0.45">
      <c r="A39">
        <v>76</v>
      </c>
      <c r="B39">
        <v>3.1466000000000001E-2</v>
      </c>
      <c r="C39">
        <v>71.659293000000005</v>
      </c>
      <c r="E39">
        <f t="shared" si="2"/>
        <v>5.881049449224255E-2</v>
      </c>
      <c r="F39">
        <f t="shared" si="9"/>
        <v>-3.4588476811639053</v>
      </c>
      <c r="G39">
        <f t="shared" si="3"/>
        <v>262.93123426294909</v>
      </c>
      <c r="I39">
        <f t="shared" si="0"/>
        <v>76</v>
      </c>
      <c r="J39">
        <f t="shared" si="11"/>
        <v>3.5057497901726546</v>
      </c>
      <c r="M39">
        <f t="shared" si="12"/>
        <v>1.3157894736842105E-2</v>
      </c>
      <c r="N39">
        <f t="shared" si="13"/>
        <v>152.74784643015596</v>
      </c>
      <c r="O39">
        <f t="shared" si="1"/>
        <v>76</v>
      </c>
      <c r="P39">
        <f t="shared" si="14"/>
        <v>5.09583901261934</v>
      </c>
      <c r="T39">
        <f t="shared" si="15"/>
        <v>2.7566777381778954E+282</v>
      </c>
      <c r="U39">
        <f t="shared" si="10"/>
        <v>8.6712402994793063</v>
      </c>
    </row>
    <row r="40" spans="1:21" x14ac:dyDescent="0.45">
      <c r="A40">
        <v>78</v>
      </c>
      <c r="B40">
        <v>3.1627000000000002E-2</v>
      </c>
      <c r="C40">
        <v>73.508865</v>
      </c>
      <c r="E40">
        <f t="shared" si="2"/>
        <v>5.9302815498974731E-2</v>
      </c>
      <c r="F40">
        <f t="shared" si="9"/>
        <v>-3.4537440928273679</v>
      </c>
      <c r="G40">
        <f t="shared" si="3"/>
        <v>269.4513420560337</v>
      </c>
      <c r="I40">
        <f t="shared" si="0"/>
        <v>78</v>
      </c>
      <c r="J40">
        <f t="shared" si="11"/>
        <v>3.499368078649788</v>
      </c>
      <c r="M40">
        <f t="shared" si="12"/>
        <v>1.282051282051282E-2</v>
      </c>
      <c r="N40">
        <f t="shared" si="13"/>
        <v>161.7372299067483</v>
      </c>
      <c r="O40">
        <f t="shared" si="1"/>
        <v>78</v>
      </c>
      <c r="P40">
        <f t="shared" si="14"/>
        <v>5.1520245778442977</v>
      </c>
      <c r="T40">
        <f t="shared" si="15"/>
        <v>4.5491991230665474E+291</v>
      </c>
      <c r="U40">
        <f t="shared" si="10"/>
        <v>8.7216521202834922</v>
      </c>
    </row>
    <row r="41" spans="1:21" x14ac:dyDescent="0.45">
      <c r="A41">
        <v>80</v>
      </c>
      <c r="B41">
        <v>3.1768999999999999E-2</v>
      </c>
      <c r="C41">
        <v>75.351821999999999</v>
      </c>
      <c r="E41">
        <f t="shared" si="2"/>
        <v>5.9858529402678766E-2</v>
      </c>
      <c r="F41">
        <f t="shared" si="9"/>
        <v>-3.4492643074315414</v>
      </c>
      <c r="G41">
        <f t="shared" si="3"/>
        <v>276.00100312392601</v>
      </c>
      <c r="I41">
        <f t="shared" si="0"/>
        <v>80</v>
      </c>
      <c r="J41">
        <f t="shared" si="11"/>
        <v>3.4936835838471647</v>
      </c>
      <c r="M41">
        <f t="shared" si="12"/>
        <v>1.2500000000000001E-2</v>
      </c>
      <c r="N41">
        <f t="shared" si="13"/>
        <v>170.89422567254192</v>
      </c>
      <c r="O41">
        <f t="shared" si="1"/>
        <v>80</v>
      </c>
      <c r="P41">
        <f t="shared" si="14"/>
        <v>5.2061213182733903</v>
      </c>
      <c r="T41">
        <f t="shared" si="15"/>
        <v>8.2547351226752595E+300</v>
      </c>
      <c r="U41">
        <f t="shared" si="10"/>
        <v>8.7707128466857629</v>
      </c>
    </row>
    <row r="42" spans="1:21" x14ac:dyDescent="0.45">
      <c r="A42">
        <v>82</v>
      </c>
      <c r="B42">
        <v>3.0622E-2</v>
      </c>
      <c r="C42">
        <v>77.044016999999997</v>
      </c>
      <c r="E42">
        <f t="shared" si="2"/>
        <v>6.2342339389168271E-2</v>
      </c>
      <c r="F42">
        <f t="shared" si="9"/>
        <v>-3.4860365740992338</v>
      </c>
      <c r="G42">
        <f t="shared" si="3"/>
        <v>285.91734141552632</v>
      </c>
      <c r="I42">
        <f t="shared" si="0"/>
        <v>82</v>
      </c>
      <c r="J42">
        <f t="shared" si="11"/>
        <v>3.5298437211793372</v>
      </c>
      <c r="M42">
        <f t="shared" si="12"/>
        <v>1.2195121951219513E-2</v>
      </c>
      <c r="N42">
        <f t="shared" si="13"/>
        <v>172.38615291018891</v>
      </c>
      <c r="O42">
        <f t="shared" si="1"/>
        <v>82</v>
      </c>
      <c r="P42">
        <f t="shared" si="14"/>
        <v>5.2133140358950829</v>
      </c>
      <c r="T42" t="e">
        <f t="shared" si="15"/>
        <v>#NUM!</v>
      </c>
      <c r="U42" t="e">
        <f t="shared" si="10"/>
        <v>#NUM!</v>
      </c>
    </row>
    <row r="43" spans="1:21" x14ac:dyDescent="0.45">
      <c r="A43">
        <v>84</v>
      </c>
      <c r="B43">
        <v>3.0231999999999998E-2</v>
      </c>
      <c r="C43">
        <v>78.873041999999998</v>
      </c>
      <c r="E43">
        <f t="shared" si="2"/>
        <v>6.2977302378807262E-2</v>
      </c>
      <c r="F43">
        <f t="shared" si="9"/>
        <v>-3.4988543129349492</v>
      </c>
      <c r="G43">
        <f t="shared" si="3"/>
        <v>293.96673958891449</v>
      </c>
      <c r="I43">
        <f t="shared" si="0"/>
        <v>84</v>
      </c>
      <c r="J43">
        <f t="shared" si="11"/>
        <v>3.5417679468543914</v>
      </c>
      <c r="M43">
        <f t="shared" si="12"/>
        <v>1.1904761904761904E-2</v>
      </c>
      <c r="N43">
        <f t="shared" si="13"/>
        <v>178.54248618667106</v>
      </c>
      <c r="O43">
        <f t="shared" si="1"/>
        <v>84</v>
      </c>
      <c r="P43">
        <f t="shared" si="14"/>
        <v>5.247294381000442</v>
      </c>
      <c r="T43" t="e">
        <f t="shared" si="15"/>
        <v>#NUM!</v>
      </c>
      <c r="U43" t="e">
        <f t="shared" si="10"/>
        <v>#NUM!</v>
      </c>
    </row>
    <row r="44" spans="1:21" x14ac:dyDescent="0.45">
      <c r="A44">
        <v>86</v>
      </c>
      <c r="B44">
        <v>3.0071000000000001E-2</v>
      </c>
      <c r="C44">
        <v>80.644953000000001</v>
      </c>
      <c r="E44">
        <f t="shared" si="2"/>
        <v>6.4291072685697295E-2</v>
      </c>
      <c r="F44">
        <f t="shared" si="9"/>
        <v>-3.5041940267980447</v>
      </c>
      <c r="G44">
        <f t="shared" si="3"/>
        <v>301.42497737731753</v>
      </c>
      <c r="I44">
        <f t="shared" si="0"/>
        <v>86</v>
      </c>
      <c r="J44">
        <f t="shared" si="11"/>
        <v>3.5461762044390297</v>
      </c>
      <c r="M44">
        <f t="shared" si="12"/>
        <v>1.1627906976744186E-2</v>
      </c>
      <c r="N44">
        <f t="shared" si="13"/>
        <v>185.83724336003624</v>
      </c>
      <c r="O44">
        <f t="shared" si="1"/>
        <v>86</v>
      </c>
      <c r="P44">
        <f t="shared" si="14"/>
        <v>5.2863403285348678</v>
      </c>
      <c r="T44" t="e">
        <f t="shared" si="15"/>
        <v>#NUM!</v>
      </c>
      <c r="U44" t="e">
        <f t="shared" si="10"/>
        <v>#NUM!</v>
      </c>
    </row>
    <row r="45" spans="1:21" x14ac:dyDescent="0.45">
      <c r="A45">
        <v>88</v>
      </c>
      <c r="B45">
        <v>2.9642000000000002E-2</v>
      </c>
      <c r="C45">
        <v>82.433148000000003</v>
      </c>
      <c r="E45">
        <f t="shared" si="2"/>
        <v>6.5349176902912517E-2</v>
      </c>
      <c r="F45">
        <f t="shared" si="9"/>
        <v>-3.5185630044474139</v>
      </c>
      <c r="G45">
        <f t="shared" si="3"/>
        <v>309.69889356827531</v>
      </c>
      <c r="I45">
        <f t="shared" si="0"/>
        <v>88</v>
      </c>
      <c r="J45">
        <f t="shared" si="11"/>
        <v>3.5597573973364978</v>
      </c>
      <c r="M45">
        <f t="shared" si="12"/>
        <v>1.1363636363636364E-2</v>
      </c>
      <c r="N45">
        <f t="shared" si="13"/>
        <v>191.57436218896606</v>
      </c>
      <c r="O45">
        <f t="shared" si="1"/>
        <v>88</v>
      </c>
      <c r="P45">
        <f t="shared" si="14"/>
        <v>5.3156815193598161</v>
      </c>
      <c r="T45" t="e">
        <f t="shared" si="15"/>
        <v>#NUM!</v>
      </c>
      <c r="U45" t="e">
        <f t="shared" si="10"/>
        <v>#NUM!</v>
      </c>
    </row>
    <row r="46" spans="1:21" x14ac:dyDescent="0.45">
      <c r="A46">
        <v>90</v>
      </c>
      <c r="B46">
        <v>2.9364000000000001E-2</v>
      </c>
      <c r="C46">
        <v>84.198138999999998</v>
      </c>
      <c r="E46">
        <f t="shared" si="2"/>
        <v>6.6636851464007094E-2</v>
      </c>
      <c r="F46">
        <f t="shared" si="9"/>
        <v>-3.5279858447336019</v>
      </c>
      <c r="G46">
        <f t="shared" si="3"/>
        <v>317.58536287748819</v>
      </c>
      <c r="I46">
        <f t="shared" si="0"/>
        <v>90</v>
      </c>
      <c r="J46">
        <f t="shared" si="11"/>
        <v>3.5683748637920023</v>
      </c>
      <c r="M46">
        <f t="shared" si="12"/>
        <v>1.1111111111111112E-2</v>
      </c>
      <c r="N46">
        <f t="shared" si="13"/>
        <v>198.16545582665375</v>
      </c>
      <c r="O46">
        <f t="shared" si="1"/>
        <v>90</v>
      </c>
      <c r="P46">
        <f t="shared" si="14"/>
        <v>5.3485304331577073</v>
      </c>
      <c r="T46" t="e">
        <f t="shared" si="15"/>
        <v>#NUM!</v>
      </c>
      <c r="U46" t="e">
        <f t="shared" si="10"/>
        <v>#NUM!</v>
      </c>
    </row>
    <row r="47" spans="1:21" x14ac:dyDescent="0.45">
      <c r="A47">
        <v>92</v>
      </c>
      <c r="B47">
        <v>2.9253999999999999E-2</v>
      </c>
      <c r="C47">
        <v>85.949822999999995</v>
      </c>
      <c r="E47">
        <f t="shared" si="2"/>
        <v>6.8024904559126326E-2</v>
      </c>
      <c r="F47">
        <f t="shared" si="9"/>
        <v>-3.5317389625172404</v>
      </c>
      <c r="G47">
        <f t="shared" si="3"/>
        <v>324.98800945614528</v>
      </c>
      <c r="I47">
        <f t="shared" si="0"/>
        <v>92</v>
      </c>
      <c r="J47">
        <f t="shared" si="11"/>
        <v>3.5712968072103877</v>
      </c>
      <c r="M47">
        <f t="shared" si="12"/>
        <v>1.0869565217391304E-2</v>
      </c>
      <c r="N47">
        <f t="shared" si="13"/>
        <v>205.89738379518872</v>
      </c>
      <c r="O47">
        <f t="shared" si="1"/>
        <v>92</v>
      </c>
      <c r="P47">
        <f t="shared" si="14"/>
        <v>5.3859205221326159</v>
      </c>
      <c r="T47" t="e">
        <f t="shared" si="15"/>
        <v>#NUM!</v>
      </c>
      <c r="U47" t="e">
        <f t="shared" si="10"/>
        <v>#NUM!</v>
      </c>
    </row>
    <row r="48" spans="1:21" x14ac:dyDescent="0.45">
      <c r="A48">
        <v>94</v>
      </c>
      <c r="B48">
        <v>2.8653000000000001E-2</v>
      </c>
      <c r="C48">
        <v>87.711619999999996</v>
      </c>
      <c r="E48">
        <f t="shared" si="2"/>
        <v>6.9240394519465759E-2</v>
      </c>
      <c r="F48">
        <f t="shared" si="9"/>
        <v>-3.5524971292614267</v>
      </c>
      <c r="G48">
        <f t="shared" si="3"/>
        <v>334.00397054509358</v>
      </c>
      <c r="I48">
        <f t="shared" si="0"/>
        <v>94</v>
      </c>
      <c r="J48">
        <f t="shared" si="11"/>
        <v>3.5914405434956298</v>
      </c>
      <c r="M48">
        <f t="shared" si="12"/>
        <v>1.0638297872340425E-2</v>
      </c>
      <c r="N48">
        <f t="shared" si="13"/>
        <v>210.1907229274301</v>
      </c>
      <c r="O48">
        <f t="shared" si="1"/>
        <v>94</v>
      </c>
      <c r="P48">
        <f t="shared" si="14"/>
        <v>5.4055208640728658</v>
      </c>
      <c r="T48" t="e">
        <f t="shared" si="15"/>
        <v>#NUM!</v>
      </c>
      <c r="U48" t="e">
        <f t="shared" si="10"/>
        <v>#NUM!</v>
      </c>
    </row>
    <row r="49" spans="1:21" x14ac:dyDescent="0.45">
      <c r="A49">
        <v>96</v>
      </c>
      <c r="B49">
        <v>2.9385999999999999E-2</v>
      </c>
      <c r="C49">
        <v>89.577195000000003</v>
      </c>
      <c r="E49">
        <f t="shared" si="2"/>
        <v>6.9247423971972075E-2</v>
      </c>
      <c r="F49">
        <f t="shared" si="9"/>
        <v>-3.5272369085283826</v>
      </c>
      <c r="G49">
        <f t="shared" si="3"/>
        <v>338.68399064269664</v>
      </c>
      <c r="I49">
        <f t="shared" si="0"/>
        <v>96</v>
      </c>
      <c r="J49">
        <f t="shared" si="11"/>
        <v>3.5650946383441751</v>
      </c>
      <c r="M49">
        <f t="shared" si="12"/>
        <v>1.0416666666666666E-2</v>
      </c>
      <c r="N49">
        <f t="shared" si="13"/>
        <v>225.00905821677102</v>
      </c>
      <c r="O49">
        <f t="shared" si="1"/>
        <v>96</v>
      </c>
      <c r="P49">
        <f t="shared" si="14"/>
        <v>5.4731526670840553</v>
      </c>
      <c r="T49" t="e">
        <f t="shared" si="15"/>
        <v>#NUM!</v>
      </c>
      <c r="U49" t="e">
        <f t="shared" si="10"/>
        <v>#NUM!</v>
      </c>
    </row>
    <row r="50" spans="1:21" x14ac:dyDescent="0.45">
      <c r="A50">
        <v>98</v>
      </c>
      <c r="B50">
        <v>2.8812000000000001E-2</v>
      </c>
      <c r="C50">
        <v>91.285900999999996</v>
      </c>
      <c r="E50">
        <f t="shared" si="2"/>
        <v>7.0971127967030742E-2</v>
      </c>
      <c r="F50">
        <f t="shared" si="9"/>
        <v>-3.5469633119550203</v>
      </c>
      <c r="G50">
        <f t="shared" si="3"/>
        <v>347.67337569955902</v>
      </c>
      <c r="I50">
        <f t="shared" si="0"/>
        <v>98</v>
      </c>
      <c r="J50">
        <f t="shared" si="11"/>
        <v>3.5842616051500928</v>
      </c>
      <c r="M50">
        <f t="shared" si="12"/>
        <v>1.020408163265306E-2</v>
      </c>
      <c r="N50">
        <f t="shared" si="13"/>
        <v>229.28555738353197</v>
      </c>
      <c r="O50">
        <f t="shared" si="1"/>
        <v>98</v>
      </c>
      <c r="P50">
        <f t="shared" si="14"/>
        <v>5.4909988022226655</v>
      </c>
      <c r="T50" t="e">
        <f t="shared" si="15"/>
        <v>#NUM!</v>
      </c>
      <c r="U50" t="e">
        <f t="shared" si="10"/>
        <v>#NUM!</v>
      </c>
    </row>
    <row r="51" spans="1:21" x14ac:dyDescent="0.45">
      <c r="A51">
        <v>100</v>
      </c>
      <c r="B51">
        <v>3.0592999999999999E-2</v>
      </c>
      <c r="C51">
        <v>93.249699000000007</v>
      </c>
      <c r="E51">
        <f t="shared" si="2"/>
        <v>6.988935535141351E-2</v>
      </c>
      <c r="F51">
        <f t="shared" si="9"/>
        <v>-3.4869840543628778</v>
      </c>
      <c r="G51">
        <f t="shared" si="3"/>
        <v>348.76829479163916</v>
      </c>
      <c r="I51">
        <f t="shared" si="0"/>
        <v>100</v>
      </c>
      <c r="J51">
        <f t="shared" si="11"/>
        <v>3.522912068602416</v>
      </c>
      <c r="M51">
        <f t="shared" si="12"/>
        <v>0.01</v>
      </c>
      <c r="N51">
        <f t="shared" si="13"/>
        <v>254.22629576954586</v>
      </c>
      <c r="O51">
        <f t="shared" si="1"/>
        <v>100</v>
      </c>
      <c r="P51">
        <f t="shared" si="14"/>
        <v>5.5941664632364763</v>
      </c>
      <c r="T51" t="e">
        <f t="shared" si="15"/>
        <v>#NUM!</v>
      </c>
      <c r="U51" t="e">
        <f t="shared" si="10"/>
        <v>#NUM!</v>
      </c>
    </row>
    <row r="52" spans="1:21" x14ac:dyDescent="0.45">
      <c r="A52">
        <v>102</v>
      </c>
      <c r="B52">
        <v>3.1158999999999999E-2</v>
      </c>
      <c r="C52">
        <v>95.118875000000003</v>
      </c>
      <c r="E52">
        <f t="shared" si="2"/>
        <v>6.9845388137371636E-2</v>
      </c>
      <c r="F52">
        <f t="shared" si="9"/>
        <v>-3.4686521509207497</v>
      </c>
      <c r="G52">
        <f t="shared" si="3"/>
        <v>353.87236478205386</v>
      </c>
      <c r="I52">
        <f t="shared" si="0"/>
        <v>102</v>
      </c>
      <c r="J52">
        <f t="shared" si="11"/>
        <v>3.5036867800203355</v>
      </c>
      <c r="M52">
        <f t="shared" si="12"/>
        <v>9.8039215686274508E-3</v>
      </c>
      <c r="N52">
        <f t="shared" si="13"/>
        <v>269.60140416771338</v>
      </c>
      <c r="O52">
        <f t="shared" si="1"/>
        <v>102</v>
      </c>
      <c r="P52">
        <f t="shared" si="14"/>
        <v>5.6523598803059807</v>
      </c>
      <c r="T52" t="e">
        <f t="shared" si="15"/>
        <v>#NUM!</v>
      </c>
      <c r="U52" t="e">
        <f t="shared" si="10"/>
        <v>#NUM!</v>
      </c>
    </row>
    <row r="53" spans="1:21" x14ac:dyDescent="0.45">
      <c r="A53">
        <v>104</v>
      </c>
      <c r="B53">
        <v>3.2259999999999997E-2</v>
      </c>
      <c r="C53">
        <v>96.973115000000007</v>
      </c>
      <c r="E53">
        <f t="shared" si="2"/>
        <v>6.9957124003746457E-2</v>
      </c>
      <c r="F53">
        <f t="shared" si="9"/>
        <v>-3.4339272062850745</v>
      </c>
      <c r="G53">
        <f t="shared" si="3"/>
        <v>357.19838657765149</v>
      </c>
      <c r="I53">
        <f t="shared" si="0"/>
        <v>104</v>
      </c>
      <c r="J53">
        <f t="shared" si="11"/>
        <v>3.4679455007538982</v>
      </c>
      <c r="M53">
        <f t="shared" si="12"/>
        <v>9.6153846153846159E-3</v>
      </c>
      <c r="N53">
        <f t="shared" si="13"/>
        <v>290.31176691438708</v>
      </c>
      <c r="O53">
        <f t="shared" si="1"/>
        <v>104</v>
      </c>
      <c r="P53">
        <f t="shared" si="14"/>
        <v>5.7260132232994261</v>
      </c>
      <c r="T53" t="e">
        <f t="shared" si="15"/>
        <v>#NUM!</v>
      </c>
      <c r="U53" t="e">
        <f t="shared" si="10"/>
        <v>#NUM!</v>
      </c>
    </row>
    <row r="54" spans="1:21" x14ac:dyDescent="0.45">
      <c r="A54">
        <v>106</v>
      </c>
      <c r="B54">
        <v>3.2823999999999999E-2</v>
      </c>
      <c r="C54">
        <v>98.874063000000007</v>
      </c>
      <c r="E54">
        <f t="shared" si="2"/>
        <v>6.9592144681036222E-2</v>
      </c>
      <c r="F54">
        <f t="shared" si="9"/>
        <v>-3.4165953238422522</v>
      </c>
      <c r="G54">
        <f t="shared" si="3"/>
        <v>362.22869647195978</v>
      </c>
      <c r="I54">
        <f t="shared" si="0"/>
        <v>106</v>
      </c>
      <c r="J54">
        <f t="shared" si="11"/>
        <v>3.4497971092567599</v>
      </c>
      <c r="M54">
        <f t="shared" si="12"/>
        <v>9.433962264150943E-3</v>
      </c>
      <c r="N54">
        <f t="shared" si="13"/>
        <v>307.28031103325742</v>
      </c>
      <c r="O54">
        <f t="shared" si="1"/>
        <v>106</v>
      </c>
      <c r="P54">
        <f t="shared" si="14"/>
        <v>5.7823104952635109</v>
      </c>
      <c r="T54" t="e">
        <f t="shared" si="15"/>
        <v>#NUM!</v>
      </c>
      <c r="U54" t="e">
        <f t="shared" si="10"/>
        <v>#NUM!</v>
      </c>
    </row>
    <row r="55" spans="1:21" x14ac:dyDescent="0.45">
      <c r="A55">
        <v>108</v>
      </c>
      <c r="B55">
        <v>3.3528000000000002E-2</v>
      </c>
      <c r="C55">
        <v>100.64437</v>
      </c>
      <c r="E55">
        <f t="shared" si="2"/>
        <v>7.0538013016232276E-2</v>
      </c>
      <c r="F55">
        <f t="shared" si="9"/>
        <v>-3.3953743683593665</v>
      </c>
      <c r="G55">
        <f t="shared" si="3"/>
        <v>366.7709697958278</v>
      </c>
      <c r="I55">
        <f t="shared" si="0"/>
        <v>108</v>
      </c>
      <c r="J55">
        <f t="shared" si="11"/>
        <v>3.4277660728582036</v>
      </c>
      <c r="M55">
        <f t="shared" si="12"/>
        <v>9.2592592592592587E-3</v>
      </c>
      <c r="N55">
        <f t="shared" si="13"/>
        <v>325.41852486724878</v>
      </c>
      <c r="O55">
        <f t="shared" si="1"/>
        <v>108</v>
      </c>
      <c r="P55">
        <f t="shared" si="14"/>
        <v>5.8391785911252869</v>
      </c>
      <c r="T55" t="e">
        <f t="shared" si="15"/>
        <v>#NUM!</v>
      </c>
      <c r="U55" t="e">
        <f t="shared" si="10"/>
        <v>#NUM!</v>
      </c>
    </row>
    <row r="56" spans="1:21" x14ac:dyDescent="0.45">
      <c r="A56">
        <v>110</v>
      </c>
      <c r="B56">
        <v>3.3391999999999998E-2</v>
      </c>
      <c r="C56">
        <v>102.46311</v>
      </c>
      <c r="E56">
        <f t="shared" si="2"/>
        <v>7.0977534433404071E-2</v>
      </c>
      <c r="F56">
        <f t="shared" si="9"/>
        <v>-3.3994389286472924</v>
      </c>
      <c r="G56">
        <f t="shared" si="3"/>
        <v>374.00925968563553</v>
      </c>
      <c r="I56">
        <f t="shared" si="0"/>
        <v>110</v>
      </c>
      <c r="J56">
        <f t="shared" si="11"/>
        <v>3.4312776117948212</v>
      </c>
      <c r="M56">
        <f t="shared" si="12"/>
        <v>9.0909090909090905E-3</v>
      </c>
      <c r="N56">
        <f t="shared" si="13"/>
        <v>336.1240689705723</v>
      </c>
      <c r="O56">
        <f t="shared" si="1"/>
        <v>110</v>
      </c>
      <c r="P56">
        <f t="shared" si="14"/>
        <v>5.8708517240038676</v>
      </c>
      <c r="T56" t="e">
        <f t="shared" si="15"/>
        <v>#NUM!</v>
      </c>
      <c r="U56" t="e">
        <f t="shared" si="10"/>
        <v>#NUM!</v>
      </c>
    </row>
    <row r="57" spans="1:21" x14ac:dyDescent="0.45">
      <c r="A57">
        <v>112</v>
      </c>
      <c r="B57">
        <v>3.3835999999999998E-2</v>
      </c>
      <c r="C57">
        <v>104.23014999999999</v>
      </c>
      <c r="E57">
        <f t="shared" si="2"/>
        <v>7.1897436419887203E-2</v>
      </c>
      <c r="F57">
        <f t="shared" si="9"/>
        <v>-3.3862299545403691</v>
      </c>
      <c r="G57">
        <f t="shared" si="3"/>
        <v>379.32965234494122</v>
      </c>
      <c r="I57">
        <f t="shared" si="0"/>
        <v>112</v>
      </c>
      <c r="J57">
        <f t="shared" si="11"/>
        <v>3.4173842553598308</v>
      </c>
      <c r="M57">
        <f t="shared" si="12"/>
        <v>8.9285714285714281E-3</v>
      </c>
      <c r="N57">
        <f t="shared" si="13"/>
        <v>352.65329332361551</v>
      </c>
      <c r="O57">
        <f t="shared" si="1"/>
        <v>112</v>
      </c>
      <c r="P57">
        <f t="shared" si="14"/>
        <v>5.9183276132310798</v>
      </c>
      <c r="T57" t="e">
        <f t="shared" si="15"/>
        <v>#NUM!</v>
      </c>
      <c r="U57" t="e">
        <f t="shared" si="10"/>
        <v>#NUM!</v>
      </c>
    </row>
    <row r="58" spans="1:21" x14ac:dyDescent="0.45">
      <c r="A58">
        <v>114</v>
      </c>
      <c r="B58">
        <v>3.4168999999999998E-2</v>
      </c>
      <c r="C58">
        <v>106.07693</v>
      </c>
      <c r="E58">
        <f t="shared" si="2"/>
        <v>7.203386279804791E-2</v>
      </c>
      <c r="F58">
        <f t="shared" si="9"/>
        <v>-3.3764364787206964</v>
      </c>
      <c r="G58">
        <f t="shared" si="3"/>
        <v>384.98579243695741</v>
      </c>
      <c r="I58">
        <f t="shared" si="0"/>
        <v>114</v>
      </c>
      <c r="J58">
        <f t="shared" si="11"/>
        <v>3.4069539153713047</v>
      </c>
      <c r="M58">
        <f t="shared" si="12"/>
        <v>8.771929824561403E-3</v>
      </c>
      <c r="N58">
        <f t="shared" si="13"/>
        <v>369.06728368827959</v>
      </c>
      <c r="O58">
        <f t="shared" si="1"/>
        <v>114</v>
      </c>
      <c r="P58">
        <f t="shared" si="14"/>
        <v>5.963288516426851</v>
      </c>
      <c r="T58" t="e">
        <f t="shared" si="15"/>
        <v>#NUM!</v>
      </c>
      <c r="U58" t="e">
        <f t="shared" si="10"/>
        <v>#NUM!</v>
      </c>
    </row>
    <row r="59" spans="1:21" x14ac:dyDescent="0.45">
      <c r="A59">
        <v>116</v>
      </c>
      <c r="B59">
        <v>3.4225999999999999E-2</v>
      </c>
      <c r="C59">
        <v>107.83488</v>
      </c>
      <c r="E59">
        <f t="shared" si="2"/>
        <v>7.2989022814278673E-2</v>
      </c>
      <c r="F59">
        <f t="shared" si="9"/>
        <v>-3.3747696898268771</v>
      </c>
      <c r="G59">
        <f t="shared" si="3"/>
        <v>391.54627304273203</v>
      </c>
      <c r="I59">
        <f t="shared" si="0"/>
        <v>116</v>
      </c>
      <c r="J59">
        <f t="shared" si="11"/>
        <v>3.4047502003715828</v>
      </c>
      <c r="M59">
        <f t="shared" si="12"/>
        <v>8.6206896551724137E-3</v>
      </c>
      <c r="N59">
        <f t="shared" si="13"/>
        <v>382.25297845644968</v>
      </c>
      <c r="O59">
        <f t="shared" si="1"/>
        <v>116</v>
      </c>
      <c r="P59">
        <f t="shared" si="14"/>
        <v>5.9977877030917757</v>
      </c>
      <c r="T59" t="e">
        <f t="shared" si="15"/>
        <v>#NUM!</v>
      </c>
      <c r="U59" t="e">
        <f t="shared" si="10"/>
        <v>#NUM!</v>
      </c>
    </row>
    <row r="60" spans="1:21" x14ac:dyDescent="0.45">
      <c r="A60">
        <v>118</v>
      </c>
      <c r="B60">
        <v>3.3912999999999999E-2</v>
      </c>
      <c r="C60">
        <v>109.60804</v>
      </c>
      <c r="E60">
        <f t="shared" si="2"/>
        <v>7.3773894978057836E-2</v>
      </c>
      <c r="F60">
        <f t="shared" si="9"/>
        <v>-3.3839568572797534</v>
      </c>
      <c r="G60">
        <f t="shared" si="3"/>
        <v>399.38068305398895</v>
      </c>
      <c r="I60">
        <f t="shared" si="0"/>
        <v>118</v>
      </c>
      <c r="J60">
        <f t="shared" si="11"/>
        <v>3.4135101115725552</v>
      </c>
      <c r="M60">
        <f t="shared" si="12"/>
        <v>8.4745762711864406E-3</v>
      </c>
      <c r="N60">
        <f t="shared" si="13"/>
        <v>391.52926887005759</v>
      </c>
      <c r="O60">
        <f t="shared" si="1"/>
        <v>118</v>
      </c>
      <c r="P60">
        <f t="shared" si="14"/>
        <v>6.0210864296630495</v>
      </c>
      <c r="T60" t="e">
        <f t="shared" si="15"/>
        <v>#NUM!</v>
      </c>
      <c r="U60" t="e">
        <f t="shared" si="10"/>
        <v>#NUM!</v>
      </c>
    </row>
    <row r="61" spans="1:21" x14ac:dyDescent="0.45">
      <c r="A61">
        <v>120</v>
      </c>
      <c r="B61">
        <v>3.4019000000000001E-2</v>
      </c>
      <c r="C61">
        <v>111.41087</v>
      </c>
      <c r="E61">
        <f t="shared" si="2"/>
        <v>7.4266843747504196E-2</v>
      </c>
      <c r="F61">
        <f t="shared" si="9"/>
        <v>-3.3808360869202865</v>
      </c>
      <c r="G61">
        <f t="shared" si="3"/>
        <v>405.77459727418193</v>
      </c>
      <c r="I61">
        <f t="shared" si="0"/>
        <v>120</v>
      </c>
      <c r="J61">
        <f t="shared" si="11"/>
        <v>3.40987056532926</v>
      </c>
      <c r="M61">
        <f t="shared" si="12"/>
        <v>8.3333333333333332E-3</v>
      </c>
      <c r="N61">
        <f t="shared" si="13"/>
        <v>405.99337307379329</v>
      </c>
      <c r="O61">
        <f t="shared" si="1"/>
        <v>120</v>
      </c>
      <c r="P61">
        <f t="shared" si="14"/>
        <v>6.056810255788414</v>
      </c>
      <c r="T61" t="e">
        <f t="shared" si="15"/>
        <v>#NUM!</v>
      </c>
      <c r="U61" t="e">
        <f t="shared" si="10"/>
        <v>#NUM!</v>
      </c>
    </row>
    <row r="62" spans="1:21" x14ac:dyDescent="0.45">
      <c r="A62">
        <v>122</v>
      </c>
      <c r="B62">
        <v>3.3942E-2</v>
      </c>
      <c r="C62">
        <v>113.14971</v>
      </c>
      <c r="E62">
        <f t="shared" si="2"/>
        <v>7.5309235626504129E-2</v>
      </c>
      <c r="F62">
        <f t="shared" si="9"/>
        <v>-3.3831020933930636</v>
      </c>
      <c r="G62">
        <f t="shared" si="3"/>
        <v>412.81376462958025</v>
      </c>
      <c r="I62">
        <f t="shared" si="0"/>
        <v>122</v>
      </c>
      <c r="J62">
        <f t="shared" si="11"/>
        <v>3.4116840052031425</v>
      </c>
      <c r="M62">
        <f t="shared" si="12"/>
        <v>8.1967213114754103E-3</v>
      </c>
      <c r="N62">
        <f t="shared" si="13"/>
        <v>418.03350798644942</v>
      </c>
      <c r="O62">
        <f t="shared" si="1"/>
        <v>122</v>
      </c>
      <c r="P62">
        <f t="shared" si="14"/>
        <v>6.0854422662726213</v>
      </c>
      <c r="T62" t="e">
        <f t="shared" si="15"/>
        <v>#NUM!</v>
      </c>
      <c r="U62" t="e">
        <f t="shared" si="10"/>
        <v>#NUM!</v>
      </c>
    </row>
    <row r="63" spans="1:21" x14ac:dyDescent="0.45">
      <c r="A63">
        <v>124</v>
      </c>
      <c r="B63">
        <v>3.3349999999999998E-2</v>
      </c>
      <c r="C63">
        <v>114.86797</v>
      </c>
      <c r="E63">
        <f t="shared" si="2"/>
        <v>7.6498183755005722E-2</v>
      </c>
      <c r="F63">
        <f t="shared" si="9"/>
        <v>-3.4006975066205043</v>
      </c>
      <c r="G63">
        <f t="shared" si="3"/>
        <v>421.76298900469754</v>
      </c>
      <c r="I63">
        <f t="shared" si="0"/>
        <v>124</v>
      </c>
      <c r="J63">
        <f t="shared" si="11"/>
        <v>3.4289673902820939</v>
      </c>
      <c r="M63">
        <f t="shared" si="12"/>
        <v>8.0645161290322578E-3</v>
      </c>
      <c r="N63">
        <f t="shared" si="13"/>
        <v>423.52516740124702</v>
      </c>
      <c r="O63">
        <f t="shared" si="1"/>
        <v>124</v>
      </c>
      <c r="P63">
        <f t="shared" si="14"/>
        <v>6.0977886544391477</v>
      </c>
      <c r="T63" t="e">
        <f t="shared" si="15"/>
        <v>#NUM!</v>
      </c>
      <c r="U63" t="e">
        <f t="shared" si="10"/>
        <v>#NUM!</v>
      </c>
    </row>
    <row r="64" spans="1:21" x14ac:dyDescent="0.45">
      <c r="A64">
        <v>126</v>
      </c>
      <c r="B64">
        <v>3.3369000000000003E-2</v>
      </c>
      <c r="C64">
        <v>116.54640000000001</v>
      </c>
      <c r="E64">
        <f t="shared" si="2"/>
        <v>7.7992429977644842E-2</v>
      </c>
      <c r="F64">
        <f t="shared" si="9"/>
        <v>-3.4001279537041351</v>
      </c>
      <c r="G64">
        <f t="shared" si="3"/>
        <v>428.49411459669869</v>
      </c>
      <c r="I64">
        <f t="shared" si="0"/>
        <v>126</v>
      </c>
      <c r="J64">
        <f t="shared" si="11"/>
        <v>3.4279529167735894</v>
      </c>
      <c r="M64">
        <f t="shared" si="12"/>
        <v>7.9365079365079361E-3</v>
      </c>
      <c r="N64">
        <f t="shared" si="13"/>
        <v>436.45566378902822</v>
      </c>
      <c r="O64">
        <f t="shared" si="1"/>
        <v>126</v>
      </c>
      <c r="P64">
        <f t="shared" si="14"/>
        <v>6.1273162924296907</v>
      </c>
      <c r="T64" t="e">
        <f t="shared" si="15"/>
        <v>#NUM!</v>
      </c>
      <c r="U64" t="e">
        <f t="shared" si="10"/>
        <v>#NUM!</v>
      </c>
    </row>
    <row r="65" spans="1:21" x14ac:dyDescent="0.45">
      <c r="A65">
        <v>128</v>
      </c>
      <c r="B65">
        <v>3.3752999999999998E-2</v>
      </c>
      <c r="C65">
        <v>118.34527</v>
      </c>
      <c r="E65">
        <f t="shared" si="2"/>
        <v>7.842389496023755E-2</v>
      </c>
      <c r="F65">
        <f t="shared" si="9"/>
        <v>-3.3886859767250925</v>
      </c>
      <c r="G65">
        <f t="shared" si="3"/>
        <v>433.83022891577207</v>
      </c>
      <c r="I65">
        <f t="shared" ref="I65:I128" si="16">A65</f>
        <v>128</v>
      </c>
      <c r="J65">
        <f t="shared" si="11"/>
        <v>3.4159860544548981</v>
      </c>
      <c r="M65">
        <f t="shared" si="12"/>
        <v>7.8125E-3</v>
      </c>
      <c r="N65">
        <f t="shared" si="13"/>
        <v>455.42587100992512</v>
      </c>
      <c r="O65">
        <f t="shared" ref="O65:O128" si="17">A65</f>
        <v>128</v>
      </c>
      <c r="P65">
        <f t="shared" si="14"/>
        <v>6.1694316461718888</v>
      </c>
      <c r="T65" t="e">
        <f t="shared" si="15"/>
        <v>#NUM!</v>
      </c>
      <c r="U65" t="e">
        <f t="shared" si="10"/>
        <v>#NUM!</v>
      </c>
    </row>
    <row r="66" spans="1:21" x14ac:dyDescent="0.45">
      <c r="A66">
        <v>130</v>
      </c>
      <c r="B66">
        <v>3.3631000000000001E-2</v>
      </c>
      <c r="C66">
        <v>120.08951</v>
      </c>
      <c r="E66">
        <f t="shared" ref="E66:E129" si="18">-LN(C66/A66)</f>
        <v>7.9297069064443212E-2</v>
      </c>
      <c r="F66">
        <f t="shared" si="9"/>
        <v>-3.3923070183167083</v>
      </c>
      <c r="G66">
        <f t="shared" ref="G66:G129" si="19">E66-F66*A66</f>
        <v>441.07920945023653</v>
      </c>
      <c r="I66">
        <f t="shared" si="16"/>
        <v>130</v>
      </c>
      <c r="J66">
        <f t="shared" ref="J66:J97" si="20">G66/(I66-1)</f>
        <v>3.4192186779088103</v>
      </c>
      <c r="M66">
        <f t="shared" ref="M66:M97" si="21">1/A66</f>
        <v>7.6923076923076927E-3</v>
      </c>
      <c r="N66">
        <f t="shared" ref="N66:N97" si="22">B66*(C66)^(2-M66)</f>
        <v>467.46998769497719</v>
      </c>
      <c r="O66">
        <f t="shared" si="17"/>
        <v>130</v>
      </c>
      <c r="P66">
        <f t="shared" ref="P66:P97" si="23">LN(N66)/(1-M66)</f>
        <v>6.1949889100707969</v>
      </c>
      <c r="T66" t="e">
        <f t="shared" ref="T66:T97" si="24">B66*((1/M66)*C66)^(1/M66)</f>
        <v>#NUM!</v>
      </c>
      <c r="U66" t="e">
        <f t="shared" si="10"/>
        <v>#NUM!</v>
      </c>
    </row>
    <row r="67" spans="1:21" x14ac:dyDescent="0.45">
      <c r="A67">
        <v>132</v>
      </c>
      <c r="B67">
        <v>3.3244999999999997E-2</v>
      </c>
      <c r="C67">
        <v>121.75304</v>
      </c>
      <c r="E67">
        <f t="shared" si="18"/>
        <v>8.0807191736218295E-2</v>
      </c>
      <c r="F67">
        <f t="shared" ref="F67:F130" si="25">LN(B67)</f>
        <v>-3.4038508991277188</v>
      </c>
      <c r="G67">
        <f t="shared" si="19"/>
        <v>449.38912587659507</v>
      </c>
      <c r="I67">
        <f t="shared" si="16"/>
        <v>132</v>
      </c>
      <c r="J67">
        <f t="shared" si="20"/>
        <v>3.4304513425694281</v>
      </c>
      <c r="M67">
        <f t="shared" si="21"/>
        <v>7.575757575757576E-3</v>
      </c>
      <c r="N67">
        <f t="shared" si="22"/>
        <v>475.21142706420602</v>
      </c>
      <c r="O67">
        <f t="shared" si="17"/>
        <v>132</v>
      </c>
      <c r="P67">
        <f t="shared" si="23"/>
        <v>6.2108114162498556</v>
      </c>
      <c r="T67" t="e">
        <f t="shared" si="24"/>
        <v>#NUM!</v>
      </c>
      <c r="U67" t="e">
        <f t="shared" ref="U67:U130" si="26">(LN(T67))/(1/M67-1)</f>
        <v>#NUM!</v>
      </c>
    </row>
    <row r="68" spans="1:21" x14ac:dyDescent="0.45">
      <c r="A68">
        <v>134</v>
      </c>
      <c r="B68">
        <v>3.3411999999999997E-2</v>
      </c>
      <c r="C68">
        <v>123.55558000000001</v>
      </c>
      <c r="E68">
        <f t="shared" si="18"/>
        <v>8.1148704634895957E-2</v>
      </c>
      <c r="F68">
        <f t="shared" si="25"/>
        <v>-3.3988401620884772</v>
      </c>
      <c r="G68">
        <f t="shared" si="19"/>
        <v>455.5257304244908</v>
      </c>
      <c r="I68">
        <f t="shared" si="16"/>
        <v>134</v>
      </c>
      <c r="J68">
        <f t="shared" si="20"/>
        <v>3.4250054919134647</v>
      </c>
      <c r="M68">
        <f t="shared" si="21"/>
        <v>7.462686567164179E-3</v>
      </c>
      <c r="N68">
        <f t="shared" si="22"/>
        <v>492.0579886261873</v>
      </c>
      <c r="O68">
        <f t="shared" si="17"/>
        <v>134</v>
      </c>
      <c r="P68">
        <f t="shared" si="23"/>
        <v>6.2452025618760914</v>
      </c>
      <c r="T68" t="e">
        <f t="shared" si="24"/>
        <v>#NUM!</v>
      </c>
      <c r="U68" t="e">
        <f t="shared" si="26"/>
        <v>#NUM!</v>
      </c>
    </row>
    <row r="69" spans="1:21" x14ac:dyDescent="0.45">
      <c r="A69">
        <v>136</v>
      </c>
      <c r="B69">
        <v>3.3184999999999999E-2</v>
      </c>
      <c r="C69">
        <v>125.23953</v>
      </c>
      <c r="E69">
        <f t="shared" si="18"/>
        <v>8.2426742079523108E-2</v>
      </c>
      <c r="F69">
        <f t="shared" si="25"/>
        <v>-3.4056573123842488</v>
      </c>
      <c r="G69">
        <f t="shared" si="19"/>
        <v>463.25182122633737</v>
      </c>
      <c r="I69">
        <f t="shared" si="16"/>
        <v>136</v>
      </c>
      <c r="J69">
        <f t="shared" si="20"/>
        <v>3.4314949720469436</v>
      </c>
      <c r="M69">
        <f t="shared" si="21"/>
        <v>7.3529411764705881E-3</v>
      </c>
      <c r="N69">
        <f t="shared" si="22"/>
        <v>502.34271779189277</v>
      </c>
      <c r="O69">
        <f t="shared" si="17"/>
        <v>136</v>
      </c>
      <c r="P69">
        <f t="shared" si="23"/>
        <v>6.2653513514567516</v>
      </c>
      <c r="T69" t="e">
        <f t="shared" si="24"/>
        <v>#NUM!</v>
      </c>
      <c r="U69" t="e">
        <f t="shared" si="26"/>
        <v>#NUM!</v>
      </c>
    </row>
    <row r="70" spans="1:21" x14ac:dyDescent="0.45">
      <c r="A70">
        <v>138</v>
      </c>
      <c r="B70">
        <v>3.2891999999999998E-2</v>
      </c>
      <c r="C70">
        <v>126.8974</v>
      </c>
      <c r="E70">
        <f t="shared" si="18"/>
        <v>8.3874799220436433E-2</v>
      </c>
      <c r="F70">
        <f t="shared" si="25"/>
        <v>-3.4145258118734882</v>
      </c>
      <c r="G70">
        <f t="shared" si="19"/>
        <v>471.28843683776182</v>
      </c>
      <c r="I70">
        <f t="shared" si="16"/>
        <v>138</v>
      </c>
      <c r="J70">
        <f t="shared" si="20"/>
        <v>3.4400615827573855</v>
      </c>
      <c r="M70">
        <f t="shared" si="21"/>
        <v>7.246376811594203E-3</v>
      </c>
      <c r="N70">
        <f t="shared" si="22"/>
        <v>511.39128003652883</v>
      </c>
      <c r="O70">
        <f t="shared" si="17"/>
        <v>138</v>
      </c>
      <c r="P70">
        <f t="shared" si="23"/>
        <v>6.282661544482262</v>
      </c>
      <c r="T70" t="e">
        <f t="shared" si="24"/>
        <v>#NUM!</v>
      </c>
      <c r="U70" t="e">
        <f t="shared" si="26"/>
        <v>#NUM!</v>
      </c>
    </row>
    <row r="71" spans="1:21" x14ac:dyDescent="0.45">
      <c r="A71">
        <v>140</v>
      </c>
      <c r="B71">
        <v>3.2811E-2</v>
      </c>
      <c r="C71">
        <v>128.58676</v>
      </c>
      <c r="E71">
        <f t="shared" si="18"/>
        <v>8.5038571004916089E-2</v>
      </c>
      <c r="F71">
        <f t="shared" si="25"/>
        <v>-3.4169914539609385</v>
      </c>
      <c r="G71">
        <f t="shared" si="19"/>
        <v>478.4638421255363</v>
      </c>
      <c r="I71">
        <f t="shared" si="16"/>
        <v>140</v>
      </c>
      <c r="J71">
        <f t="shared" si="20"/>
        <v>3.4421859145722036</v>
      </c>
      <c r="M71">
        <f t="shared" si="21"/>
        <v>7.1428571428571426E-3</v>
      </c>
      <c r="N71">
        <f t="shared" si="22"/>
        <v>524.01809791816254</v>
      </c>
      <c r="O71">
        <f t="shared" si="17"/>
        <v>140</v>
      </c>
      <c r="P71">
        <f t="shared" si="23"/>
        <v>6.306573172971893</v>
      </c>
      <c r="T71" t="e">
        <f t="shared" si="24"/>
        <v>#NUM!</v>
      </c>
      <c r="U71" t="e">
        <f t="shared" si="26"/>
        <v>#NUM!</v>
      </c>
    </row>
    <row r="72" spans="1:21" x14ac:dyDescent="0.45">
      <c r="A72">
        <v>142</v>
      </c>
      <c r="B72">
        <v>3.2724000000000003E-2</v>
      </c>
      <c r="C72">
        <v>130.37329</v>
      </c>
      <c r="E72">
        <f t="shared" si="18"/>
        <v>8.5425260377845161E-2</v>
      </c>
      <c r="F72">
        <f t="shared" si="25"/>
        <v>-3.4196465253306854</v>
      </c>
      <c r="G72">
        <f t="shared" si="19"/>
        <v>485.67523185733518</v>
      </c>
      <c r="I72">
        <f t="shared" si="16"/>
        <v>142</v>
      </c>
      <c r="J72">
        <f t="shared" si="20"/>
        <v>3.4445051904775545</v>
      </c>
      <c r="M72">
        <f t="shared" si="21"/>
        <v>7.0422535211267607E-3</v>
      </c>
      <c r="N72">
        <f t="shared" si="22"/>
        <v>537.46221771630496</v>
      </c>
      <c r="O72">
        <f t="shared" si="17"/>
        <v>142</v>
      </c>
      <c r="P72">
        <f t="shared" si="23"/>
        <v>6.3314461135976554</v>
      </c>
      <c r="T72" t="e">
        <f t="shared" si="24"/>
        <v>#NUM!</v>
      </c>
      <c r="U72" t="e">
        <f t="shared" si="26"/>
        <v>#NUM!</v>
      </c>
    </row>
    <row r="73" spans="1:21" x14ac:dyDescent="0.45">
      <c r="A73">
        <v>144</v>
      </c>
      <c r="B73">
        <v>3.2550000000000003E-2</v>
      </c>
      <c r="C73">
        <v>132.04764</v>
      </c>
      <c r="E73">
        <f t="shared" si="18"/>
        <v>8.665053301074073E-2</v>
      </c>
      <c r="F73">
        <f t="shared" si="25"/>
        <v>-3.4249779103275588</v>
      </c>
      <c r="G73">
        <f t="shared" si="19"/>
        <v>493.28346962017923</v>
      </c>
      <c r="I73">
        <f t="shared" si="16"/>
        <v>144</v>
      </c>
      <c r="J73">
        <f t="shared" si="20"/>
        <v>3.4495347525886659</v>
      </c>
      <c r="M73">
        <f t="shared" si="21"/>
        <v>6.9444444444444441E-3</v>
      </c>
      <c r="N73">
        <f t="shared" si="22"/>
        <v>548.63686263458942</v>
      </c>
      <c r="O73">
        <f t="shared" si="17"/>
        <v>144</v>
      </c>
      <c r="P73">
        <f t="shared" si="23"/>
        <v>6.3515447196997279</v>
      </c>
      <c r="T73" t="e">
        <f t="shared" si="24"/>
        <v>#NUM!</v>
      </c>
      <c r="U73" t="e">
        <f t="shared" si="26"/>
        <v>#NUM!</v>
      </c>
    </row>
    <row r="74" spans="1:21" x14ac:dyDescent="0.45">
      <c r="A74">
        <v>146</v>
      </c>
      <c r="B74">
        <v>3.236E-2</v>
      </c>
      <c r="C74">
        <v>133.73559</v>
      </c>
      <c r="E74">
        <f t="shared" si="18"/>
        <v>8.7741980054166932E-2</v>
      </c>
      <c r="F74">
        <f t="shared" si="25"/>
        <v>-3.4308321867918461</v>
      </c>
      <c r="G74">
        <f t="shared" si="19"/>
        <v>500.98924125166366</v>
      </c>
      <c r="I74">
        <f t="shared" si="16"/>
        <v>146</v>
      </c>
      <c r="J74">
        <f t="shared" si="20"/>
        <v>3.4550982155287149</v>
      </c>
      <c r="M74">
        <f t="shared" si="21"/>
        <v>6.8493150684931503E-3</v>
      </c>
      <c r="N74">
        <f t="shared" si="22"/>
        <v>559.6792081780967</v>
      </c>
      <c r="O74">
        <f t="shared" si="17"/>
        <v>146</v>
      </c>
      <c r="P74">
        <f t="shared" si="23"/>
        <v>6.371000768618992</v>
      </c>
      <c r="T74" t="e">
        <f t="shared" si="24"/>
        <v>#NUM!</v>
      </c>
      <c r="U74" t="e">
        <f t="shared" si="26"/>
        <v>#NUM!</v>
      </c>
    </row>
    <row r="75" spans="1:21" x14ac:dyDescent="0.45">
      <c r="A75">
        <v>148</v>
      </c>
      <c r="B75">
        <v>3.2135999999999998E-2</v>
      </c>
      <c r="C75">
        <v>135.43898999999999</v>
      </c>
      <c r="E75">
        <f t="shared" si="18"/>
        <v>8.8690993143649755E-2</v>
      </c>
      <c r="F75">
        <f t="shared" si="25"/>
        <v>-3.4377783819251562</v>
      </c>
      <c r="G75">
        <f t="shared" si="19"/>
        <v>508.87989151806676</v>
      </c>
      <c r="I75">
        <f t="shared" si="16"/>
        <v>148</v>
      </c>
      <c r="J75">
        <f t="shared" si="20"/>
        <v>3.461767969510658</v>
      </c>
      <c r="M75">
        <f t="shared" si="21"/>
        <v>6.7567567567567571E-3</v>
      </c>
      <c r="N75">
        <f t="shared" si="22"/>
        <v>570.26347734668821</v>
      </c>
      <c r="O75">
        <f t="shared" si="17"/>
        <v>148</v>
      </c>
      <c r="P75">
        <f t="shared" si="23"/>
        <v>6.3892692330483944</v>
      </c>
      <c r="T75" t="e">
        <f t="shared" si="24"/>
        <v>#NUM!</v>
      </c>
      <c r="U75" t="e">
        <f t="shared" si="26"/>
        <v>#NUM!</v>
      </c>
    </row>
    <row r="76" spans="1:21" x14ac:dyDescent="0.45">
      <c r="A76">
        <v>150</v>
      </c>
      <c r="B76">
        <v>3.1759999999999997E-2</v>
      </c>
      <c r="C76">
        <v>137.05342999999999</v>
      </c>
      <c r="E76">
        <f t="shared" si="18"/>
        <v>9.0264444298363708E-2</v>
      </c>
      <c r="F76">
        <f t="shared" si="25"/>
        <v>-3.4495476426032021</v>
      </c>
      <c r="G76">
        <f t="shared" si="19"/>
        <v>517.52241083477861</v>
      </c>
      <c r="I76">
        <f t="shared" si="16"/>
        <v>150</v>
      </c>
      <c r="J76">
        <f t="shared" si="20"/>
        <v>3.4733047707032121</v>
      </c>
      <c r="M76">
        <f t="shared" si="21"/>
        <v>6.6666666666666671E-3</v>
      </c>
      <c r="N76">
        <f t="shared" si="22"/>
        <v>577.31704364493282</v>
      </c>
      <c r="O76">
        <f t="shared" si="17"/>
        <v>150</v>
      </c>
      <c r="P76">
        <f t="shared" si="23"/>
        <v>6.4010653536851647</v>
      </c>
      <c r="T76" t="e">
        <f t="shared" si="24"/>
        <v>#NUM!</v>
      </c>
      <c r="U76" t="e">
        <f t="shared" si="26"/>
        <v>#NUM!</v>
      </c>
    </row>
    <row r="77" spans="1:21" x14ac:dyDescent="0.45">
      <c r="A77">
        <v>152</v>
      </c>
      <c r="B77">
        <v>3.1892999999999998E-2</v>
      </c>
      <c r="C77">
        <v>138.76389</v>
      </c>
      <c r="E77">
        <f t="shared" si="18"/>
        <v>9.1106665122106661E-2</v>
      </c>
      <c r="F77">
        <f t="shared" si="25"/>
        <v>-3.4453687290075594</v>
      </c>
      <c r="G77">
        <f t="shared" si="19"/>
        <v>523.78715347427112</v>
      </c>
      <c r="I77">
        <f t="shared" si="16"/>
        <v>152</v>
      </c>
      <c r="J77">
        <f t="shared" si="20"/>
        <v>3.4687890958561001</v>
      </c>
      <c r="M77">
        <f t="shared" si="21"/>
        <v>6.5789473684210523E-3</v>
      </c>
      <c r="N77">
        <f t="shared" si="22"/>
        <v>594.50345211267881</v>
      </c>
      <c r="O77">
        <f t="shared" si="17"/>
        <v>152</v>
      </c>
      <c r="P77">
        <f t="shared" si="23"/>
        <v>6.4300293475183734</v>
      </c>
      <c r="T77" t="e">
        <f t="shared" si="24"/>
        <v>#NUM!</v>
      </c>
      <c r="U77" t="e">
        <f t="shared" si="26"/>
        <v>#NUM!</v>
      </c>
    </row>
    <row r="78" spans="1:21" x14ac:dyDescent="0.45">
      <c r="A78">
        <v>154</v>
      </c>
      <c r="B78">
        <v>3.1690000000000003E-2</v>
      </c>
      <c r="C78">
        <v>140.38027</v>
      </c>
      <c r="E78">
        <f t="shared" si="18"/>
        <v>9.2597647762298702E-2</v>
      </c>
      <c r="F78">
        <f t="shared" si="25"/>
        <v>-3.4517541052793077</v>
      </c>
      <c r="G78">
        <f t="shared" si="19"/>
        <v>531.6627298607757</v>
      </c>
      <c r="I78">
        <f t="shared" si="16"/>
        <v>154</v>
      </c>
      <c r="J78">
        <f t="shared" si="20"/>
        <v>3.474919803011606</v>
      </c>
      <c r="M78">
        <f t="shared" si="21"/>
        <v>6.4935064935064939E-3</v>
      </c>
      <c r="N78">
        <f t="shared" si="22"/>
        <v>604.77083613059199</v>
      </c>
      <c r="O78">
        <f t="shared" si="17"/>
        <v>154</v>
      </c>
      <c r="P78">
        <f t="shared" si="23"/>
        <v>6.4467113651303594</v>
      </c>
      <c r="T78" t="e">
        <f t="shared" si="24"/>
        <v>#NUM!</v>
      </c>
      <c r="U78" t="e">
        <f t="shared" si="26"/>
        <v>#NUM!</v>
      </c>
    </row>
    <row r="79" spans="1:21" x14ac:dyDescent="0.45">
      <c r="A79">
        <v>156</v>
      </c>
      <c r="B79">
        <v>3.1371000000000003E-2</v>
      </c>
      <c r="C79">
        <v>142.10751999999999</v>
      </c>
      <c r="E79">
        <f t="shared" si="18"/>
        <v>9.3272053068184979E-2</v>
      </c>
      <c r="F79">
        <f t="shared" si="25"/>
        <v>-3.4618713796975755</v>
      </c>
      <c r="G79">
        <f t="shared" si="19"/>
        <v>540.14520728588991</v>
      </c>
      <c r="I79">
        <f t="shared" si="16"/>
        <v>156</v>
      </c>
      <c r="J79">
        <f t="shared" si="20"/>
        <v>3.4848077889412252</v>
      </c>
      <c r="M79">
        <f t="shared" si="21"/>
        <v>6.41025641025641E-3</v>
      </c>
      <c r="N79">
        <f t="shared" si="22"/>
        <v>613.71064484451188</v>
      </c>
      <c r="O79">
        <f t="shared" si="17"/>
        <v>156</v>
      </c>
      <c r="P79">
        <f t="shared" si="23"/>
        <v>6.4609398355972827</v>
      </c>
      <c r="T79" t="e">
        <f t="shared" si="24"/>
        <v>#NUM!</v>
      </c>
      <c r="U79" t="e">
        <f t="shared" si="26"/>
        <v>#NUM!</v>
      </c>
    </row>
    <row r="80" spans="1:21" x14ac:dyDescent="0.45">
      <c r="A80">
        <v>158</v>
      </c>
      <c r="B80">
        <v>3.1245999999999999E-2</v>
      </c>
      <c r="C80">
        <v>143.71582000000001</v>
      </c>
      <c r="E80">
        <f t="shared" si="18"/>
        <v>9.4757155535249063E-2</v>
      </c>
      <c r="F80">
        <f t="shared" si="25"/>
        <v>-3.4658639109924256</v>
      </c>
      <c r="G80">
        <f t="shared" si="19"/>
        <v>547.70125509233856</v>
      </c>
      <c r="I80">
        <f t="shared" si="16"/>
        <v>158</v>
      </c>
      <c r="J80">
        <f t="shared" si="20"/>
        <v>3.4885430260658508</v>
      </c>
      <c r="M80">
        <f t="shared" si="21"/>
        <v>6.3291139240506328E-3</v>
      </c>
      <c r="N80">
        <f t="shared" si="22"/>
        <v>625.38648342865656</v>
      </c>
      <c r="O80">
        <f t="shared" si="17"/>
        <v>158</v>
      </c>
      <c r="P80">
        <f t="shared" si="23"/>
        <v>6.4793785571534253</v>
      </c>
      <c r="T80" t="e">
        <f t="shared" si="24"/>
        <v>#NUM!</v>
      </c>
      <c r="U80" t="e">
        <f t="shared" si="26"/>
        <v>#NUM!</v>
      </c>
    </row>
    <row r="81" spans="1:21" x14ac:dyDescent="0.45">
      <c r="A81">
        <v>160</v>
      </c>
      <c r="B81">
        <v>3.0769000000000001E-2</v>
      </c>
      <c r="C81">
        <v>145.41614000000001</v>
      </c>
      <c r="E81">
        <f t="shared" si="18"/>
        <v>9.5574252168362572E-2</v>
      </c>
      <c r="F81">
        <f t="shared" si="25"/>
        <v>-3.4812475893638171</v>
      </c>
      <c r="G81">
        <f t="shared" si="19"/>
        <v>557.09518855037913</v>
      </c>
      <c r="I81">
        <f t="shared" si="16"/>
        <v>160</v>
      </c>
      <c r="J81">
        <f t="shared" si="20"/>
        <v>3.503743324216221</v>
      </c>
      <c r="M81">
        <f t="shared" si="21"/>
        <v>6.2500000000000003E-3</v>
      </c>
      <c r="N81">
        <f t="shared" si="22"/>
        <v>630.69919638045121</v>
      </c>
      <c r="O81">
        <f t="shared" si="17"/>
        <v>160</v>
      </c>
      <c r="P81">
        <f t="shared" si="23"/>
        <v>6.4873751340859904</v>
      </c>
      <c r="T81" t="e">
        <f t="shared" si="24"/>
        <v>#NUM!</v>
      </c>
      <c r="U81" t="e">
        <f t="shared" si="26"/>
        <v>#NUM!</v>
      </c>
    </row>
    <row r="82" spans="1:21" x14ac:dyDescent="0.45">
      <c r="A82">
        <v>162</v>
      </c>
      <c r="B82">
        <v>3.0588000000000001E-2</v>
      </c>
      <c r="C82">
        <v>147.05960999999999</v>
      </c>
      <c r="E82">
        <f t="shared" si="18"/>
        <v>9.6758320446608537E-2</v>
      </c>
      <c r="F82">
        <f t="shared" si="25"/>
        <v>-3.4871475038001583</v>
      </c>
      <c r="G82">
        <f t="shared" si="19"/>
        <v>565.01465393607225</v>
      </c>
      <c r="I82">
        <f t="shared" si="16"/>
        <v>162</v>
      </c>
      <c r="J82">
        <f t="shared" si="20"/>
        <v>3.5094077884228092</v>
      </c>
      <c r="M82">
        <f t="shared" si="21"/>
        <v>6.1728395061728392E-3</v>
      </c>
      <c r="N82">
        <f t="shared" si="22"/>
        <v>641.4433578257109</v>
      </c>
      <c r="O82">
        <f t="shared" si="17"/>
        <v>162</v>
      </c>
      <c r="P82">
        <f t="shared" si="23"/>
        <v>6.5038682183862102</v>
      </c>
      <c r="T82" t="e">
        <f t="shared" si="24"/>
        <v>#NUM!</v>
      </c>
      <c r="U82" t="e">
        <f t="shared" si="26"/>
        <v>#NUM!</v>
      </c>
    </row>
    <row r="83" spans="1:21" x14ac:dyDescent="0.45">
      <c r="A83">
        <v>164</v>
      </c>
      <c r="B83">
        <v>3.0629E-2</v>
      </c>
      <c r="C83">
        <v>148.66136</v>
      </c>
      <c r="E83">
        <f t="shared" si="18"/>
        <v>9.8195460176592711E-2</v>
      </c>
      <c r="F83">
        <f t="shared" si="25"/>
        <v>-3.4858080064013848</v>
      </c>
      <c r="G83">
        <f t="shared" si="19"/>
        <v>571.77070851000371</v>
      </c>
      <c r="I83">
        <f t="shared" si="16"/>
        <v>164</v>
      </c>
      <c r="J83">
        <f t="shared" si="20"/>
        <v>3.5077957577300842</v>
      </c>
      <c r="M83">
        <f t="shared" si="21"/>
        <v>6.0975609756097563E-3</v>
      </c>
      <c r="N83">
        <f t="shared" si="22"/>
        <v>656.57434721868617</v>
      </c>
      <c r="O83">
        <f t="shared" si="17"/>
        <v>164</v>
      </c>
      <c r="P83">
        <f t="shared" si="23"/>
        <v>6.5268337016622082</v>
      </c>
      <c r="T83" t="e">
        <f t="shared" si="24"/>
        <v>#NUM!</v>
      </c>
      <c r="U83" t="e">
        <f t="shared" si="26"/>
        <v>#NUM!</v>
      </c>
    </row>
    <row r="84" spans="1:21" x14ac:dyDescent="0.45">
      <c r="A84">
        <v>166</v>
      </c>
      <c r="B84">
        <v>3.0440999999999999E-2</v>
      </c>
      <c r="C84">
        <v>150.31983</v>
      </c>
      <c r="E84">
        <f t="shared" si="18"/>
        <v>9.9222564172675359E-2</v>
      </c>
      <c r="F84">
        <f t="shared" si="25"/>
        <v>-3.4919648950170816</v>
      </c>
      <c r="G84">
        <f t="shared" si="19"/>
        <v>579.76539513700823</v>
      </c>
      <c r="I84">
        <f t="shared" si="16"/>
        <v>166</v>
      </c>
      <c r="J84">
        <f t="shared" si="20"/>
        <v>3.5137296674970195</v>
      </c>
      <c r="M84">
        <f t="shared" si="21"/>
        <v>6.024096385542169E-3</v>
      </c>
      <c r="N84">
        <f t="shared" si="22"/>
        <v>667.3857219071208</v>
      </c>
      <c r="O84">
        <f t="shared" si="17"/>
        <v>166</v>
      </c>
      <c r="P84">
        <f t="shared" si="23"/>
        <v>6.5427825250425728</v>
      </c>
      <c r="T84" t="e">
        <f t="shared" si="24"/>
        <v>#NUM!</v>
      </c>
      <c r="U84" t="e">
        <f t="shared" si="26"/>
        <v>#NUM!</v>
      </c>
    </row>
    <row r="85" spans="1:21" x14ac:dyDescent="0.45">
      <c r="A85">
        <v>168</v>
      </c>
      <c r="B85">
        <v>3.0175E-2</v>
      </c>
      <c r="C85">
        <v>152.00259</v>
      </c>
      <c r="E85">
        <f t="shared" si="18"/>
        <v>0.10006641922846858</v>
      </c>
      <c r="F85">
        <f t="shared" si="25"/>
        <v>-3.5007415119985419</v>
      </c>
      <c r="G85">
        <f t="shared" si="19"/>
        <v>588.22464043498348</v>
      </c>
      <c r="I85">
        <f t="shared" si="16"/>
        <v>168</v>
      </c>
      <c r="J85">
        <f t="shared" si="20"/>
        <v>3.5223032361376259</v>
      </c>
      <c r="M85">
        <f t="shared" si="21"/>
        <v>5.9523809523809521E-3</v>
      </c>
      <c r="N85">
        <f t="shared" si="22"/>
        <v>676.64682224566513</v>
      </c>
      <c r="O85">
        <f t="shared" si="17"/>
        <v>168</v>
      </c>
      <c r="P85">
        <f t="shared" si="23"/>
        <v>6.5561743032502982</v>
      </c>
      <c r="T85" t="e">
        <f t="shared" si="24"/>
        <v>#NUM!</v>
      </c>
      <c r="U85" t="e">
        <f t="shared" si="26"/>
        <v>#NUM!</v>
      </c>
    </row>
    <row r="86" spans="1:21" x14ac:dyDescent="0.45">
      <c r="A86">
        <v>170</v>
      </c>
      <c r="B86">
        <v>0.03</v>
      </c>
      <c r="C86">
        <v>153.69951</v>
      </c>
      <c r="E86">
        <f t="shared" si="18"/>
        <v>0.10079897453942054</v>
      </c>
      <c r="F86">
        <f t="shared" si="25"/>
        <v>-3.5065578973199818</v>
      </c>
      <c r="G86">
        <f t="shared" si="19"/>
        <v>596.21564151893631</v>
      </c>
      <c r="I86">
        <f t="shared" si="16"/>
        <v>170</v>
      </c>
      <c r="J86">
        <f t="shared" si="20"/>
        <v>3.527903204254061</v>
      </c>
      <c r="M86">
        <f t="shared" si="21"/>
        <v>5.8823529411764705E-3</v>
      </c>
      <c r="N86">
        <f t="shared" si="22"/>
        <v>688.02376796994974</v>
      </c>
      <c r="O86">
        <f t="shared" si="17"/>
        <v>170</v>
      </c>
      <c r="P86">
        <f t="shared" si="23"/>
        <v>6.5724850606318244</v>
      </c>
      <c r="T86" t="e">
        <f t="shared" si="24"/>
        <v>#NUM!</v>
      </c>
      <c r="U86" t="e">
        <f t="shared" si="26"/>
        <v>#NUM!</v>
      </c>
    </row>
    <row r="87" spans="1:21" x14ac:dyDescent="0.45">
      <c r="A87">
        <v>172</v>
      </c>
      <c r="B87">
        <v>2.9735000000000001E-2</v>
      </c>
      <c r="C87">
        <v>155.33241000000001</v>
      </c>
      <c r="E87">
        <f t="shared" si="18"/>
        <v>0.1019270755795922</v>
      </c>
      <c r="F87">
        <f t="shared" si="25"/>
        <v>-3.5154304758235799</v>
      </c>
      <c r="G87">
        <f t="shared" si="19"/>
        <v>604.75596891723535</v>
      </c>
      <c r="I87">
        <f t="shared" si="16"/>
        <v>172</v>
      </c>
      <c r="J87">
        <f t="shared" si="20"/>
        <v>3.5365846135510841</v>
      </c>
      <c r="M87">
        <f t="shared" si="21"/>
        <v>5.8139534883720929E-3</v>
      </c>
      <c r="N87">
        <f t="shared" si="22"/>
        <v>696.7102627556111</v>
      </c>
      <c r="O87">
        <f t="shared" si="17"/>
        <v>172</v>
      </c>
      <c r="P87">
        <f t="shared" si="23"/>
        <v>6.5846524957985864</v>
      </c>
      <c r="T87" t="e">
        <f t="shared" si="24"/>
        <v>#NUM!</v>
      </c>
      <c r="U87" t="e">
        <f t="shared" si="26"/>
        <v>#NUM!</v>
      </c>
    </row>
    <row r="88" spans="1:21" x14ac:dyDescent="0.45">
      <c r="A88">
        <v>174</v>
      </c>
      <c r="B88">
        <v>2.9675E-2</v>
      </c>
      <c r="C88">
        <v>157.05007000000001</v>
      </c>
      <c r="E88">
        <f t="shared" si="18"/>
        <v>0.10249062751204853</v>
      </c>
      <c r="F88">
        <f t="shared" si="25"/>
        <v>-3.5174503384864053</v>
      </c>
      <c r="G88">
        <f t="shared" si="19"/>
        <v>612.13884952414651</v>
      </c>
      <c r="I88">
        <f t="shared" si="16"/>
        <v>174</v>
      </c>
      <c r="J88">
        <f t="shared" si="20"/>
        <v>3.538374852740731</v>
      </c>
      <c r="M88">
        <f t="shared" si="21"/>
        <v>5.7471264367816091E-3</v>
      </c>
      <c r="N88">
        <f t="shared" si="22"/>
        <v>710.96150651467235</v>
      </c>
      <c r="O88">
        <f t="shared" si="17"/>
        <v>174</v>
      </c>
      <c r="P88">
        <f t="shared" si="23"/>
        <v>6.6045756195614223</v>
      </c>
      <c r="T88" t="e">
        <f t="shared" si="24"/>
        <v>#NUM!</v>
      </c>
      <c r="U88" t="e">
        <f t="shared" si="26"/>
        <v>#NUM!</v>
      </c>
    </row>
    <row r="89" spans="1:21" x14ac:dyDescent="0.45">
      <c r="A89">
        <v>176</v>
      </c>
      <c r="B89">
        <v>2.9447000000000001E-2</v>
      </c>
      <c r="C89">
        <v>158.60730000000001</v>
      </c>
      <c r="E89">
        <f t="shared" si="18"/>
        <v>0.10405265915389915</v>
      </c>
      <c r="F89">
        <f t="shared" si="25"/>
        <v>-3.5251632416455512</v>
      </c>
      <c r="G89">
        <f t="shared" si="19"/>
        <v>620.53278318877096</v>
      </c>
      <c r="I89">
        <f t="shared" si="16"/>
        <v>176</v>
      </c>
      <c r="J89">
        <f t="shared" si="20"/>
        <v>3.5459016182215484</v>
      </c>
      <c r="M89">
        <f t="shared" si="21"/>
        <v>5.681818181818182E-3</v>
      </c>
      <c r="N89">
        <f t="shared" si="22"/>
        <v>719.75644823279322</v>
      </c>
      <c r="O89">
        <f t="shared" si="17"/>
        <v>176</v>
      </c>
      <c r="P89">
        <f t="shared" si="23"/>
        <v>6.6165066763757476</v>
      </c>
      <c r="T89" t="e">
        <f t="shared" si="24"/>
        <v>#NUM!</v>
      </c>
      <c r="U89" t="e">
        <f t="shared" si="26"/>
        <v>#NUM!</v>
      </c>
    </row>
    <row r="90" spans="1:21" x14ac:dyDescent="0.45">
      <c r="A90">
        <v>178</v>
      </c>
      <c r="B90">
        <v>2.9463E-2</v>
      </c>
      <c r="C90">
        <v>160.20742000000001</v>
      </c>
      <c r="E90">
        <f t="shared" si="18"/>
        <v>0.10531419962680971</v>
      </c>
      <c r="F90">
        <f t="shared" si="25"/>
        <v>-3.52462004013839</v>
      </c>
      <c r="G90">
        <f t="shared" si="19"/>
        <v>627.4876813442603</v>
      </c>
      <c r="I90">
        <f t="shared" si="16"/>
        <v>178</v>
      </c>
      <c r="J90">
        <f t="shared" si="20"/>
        <v>3.5451281431879114</v>
      </c>
      <c r="M90">
        <f t="shared" si="21"/>
        <v>5.6179775280898875E-3</v>
      </c>
      <c r="N90">
        <f t="shared" si="22"/>
        <v>734.94757523497753</v>
      </c>
      <c r="O90">
        <f t="shared" si="17"/>
        <v>178</v>
      </c>
      <c r="P90">
        <f t="shared" si="23"/>
        <v>6.6370861714211271</v>
      </c>
      <c r="T90" t="e">
        <f t="shared" si="24"/>
        <v>#NUM!</v>
      </c>
      <c r="U90" t="e">
        <f t="shared" si="26"/>
        <v>#NUM!</v>
      </c>
    </row>
    <row r="91" spans="1:21" x14ac:dyDescent="0.45">
      <c r="A91">
        <v>180</v>
      </c>
      <c r="B91">
        <v>2.9312999999999999E-2</v>
      </c>
      <c r="C91">
        <v>161.76679999999999</v>
      </c>
      <c r="E91">
        <f t="shared" si="18"/>
        <v>0.10680105891505573</v>
      </c>
      <c r="F91">
        <f t="shared" si="25"/>
        <v>-3.5297241753518214</v>
      </c>
      <c r="G91">
        <f t="shared" si="19"/>
        <v>635.45715262224292</v>
      </c>
      <c r="I91">
        <f t="shared" si="16"/>
        <v>180</v>
      </c>
      <c r="J91">
        <f t="shared" si="20"/>
        <v>3.5500399587834801</v>
      </c>
      <c r="M91">
        <f t="shared" si="21"/>
        <v>5.5555555555555558E-3</v>
      </c>
      <c r="N91">
        <f t="shared" si="22"/>
        <v>745.70567702244387</v>
      </c>
      <c r="O91">
        <f t="shared" si="17"/>
        <v>180</v>
      </c>
      <c r="P91">
        <f t="shared" si="23"/>
        <v>6.6512825572947083</v>
      </c>
      <c r="T91" t="e">
        <f t="shared" si="24"/>
        <v>#NUM!</v>
      </c>
      <c r="U91" t="e">
        <f t="shared" si="26"/>
        <v>#NUM!</v>
      </c>
    </row>
    <row r="92" spans="1:21" x14ac:dyDescent="0.45">
      <c r="A92">
        <v>182</v>
      </c>
      <c r="B92">
        <v>2.9791999999999999E-2</v>
      </c>
      <c r="C92">
        <v>163.50809000000001</v>
      </c>
      <c r="E92">
        <f t="shared" si="18"/>
        <v>0.10714421784126393</v>
      </c>
      <c r="F92">
        <f t="shared" si="25"/>
        <v>-3.5135153778874804</v>
      </c>
      <c r="G92">
        <f t="shared" si="19"/>
        <v>639.56694299336266</v>
      </c>
      <c r="I92">
        <f t="shared" si="16"/>
        <v>182</v>
      </c>
      <c r="J92">
        <f t="shared" si="20"/>
        <v>3.533519022062777</v>
      </c>
      <c r="M92">
        <f t="shared" si="21"/>
        <v>5.4945054945054949E-3</v>
      </c>
      <c r="N92">
        <f t="shared" si="22"/>
        <v>774.49005694352877</v>
      </c>
      <c r="O92">
        <f t="shared" si="17"/>
        <v>182</v>
      </c>
      <c r="P92">
        <f t="shared" si="23"/>
        <v>6.6889573345689293</v>
      </c>
      <c r="T92" t="e">
        <f t="shared" si="24"/>
        <v>#NUM!</v>
      </c>
      <c r="U92" t="e">
        <f t="shared" si="26"/>
        <v>#NUM!</v>
      </c>
    </row>
    <row r="93" spans="1:21" x14ac:dyDescent="0.45">
      <c r="A93">
        <v>184</v>
      </c>
      <c r="B93">
        <v>2.9239999999999999E-2</v>
      </c>
      <c r="C93">
        <v>165.02198000000001</v>
      </c>
      <c r="E93">
        <f t="shared" si="18"/>
        <v>0.10885708045913958</v>
      </c>
      <c r="F93">
        <f t="shared" si="25"/>
        <v>-3.5322176441005593</v>
      </c>
      <c r="G93">
        <f t="shared" si="19"/>
        <v>650.03690359496204</v>
      </c>
      <c r="I93">
        <f t="shared" si="16"/>
        <v>184</v>
      </c>
      <c r="J93">
        <f t="shared" si="20"/>
        <v>3.5521142272948745</v>
      </c>
      <c r="M93">
        <f t="shared" si="21"/>
        <v>5.434782608695652E-3</v>
      </c>
      <c r="N93">
        <f t="shared" si="22"/>
        <v>774.47802213094087</v>
      </c>
      <c r="O93">
        <f t="shared" si="17"/>
        <v>184</v>
      </c>
      <c r="P93">
        <f t="shared" si="23"/>
        <v>6.6885400437130631</v>
      </c>
      <c r="T93" t="e">
        <f t="shared" si="24"/>
        <v>#NUM!</v>
      </c>
      <c r="U93" t="e">
        <f t="shared" si="26"/>
        <v>#NUM!</v>
      </c>
    </row>
    <row r="94" spans="1:21" x14ac:dyDescent="0.45">
      <c r="A94">
        <v>186</v>
      </c>
      <c r="B94">
        <v>2.9173000000000001E-2</v>
      </c>
      <c r="C94">
        <v>166.74180000000001</v>
      </c>
      <c r="E94">
        <f t="shared" si="18"/>
        <v>0.10930016553891216</v>
      </c>
      <c r="F94">
        <f t="shared" si="25"/>
        <v>-3.5345116550016331</v>
      </c>
      <c r="G94">
        <f t="shared" si="19"/>
        <v>657.52846799584268</v>
      </c>
      <c r="I94">
        <f t="shared" si="16"/>
        <v>186</v>
      </c>
      <c r="J94">
        <f t="shared" si="20"/>
        <v>3.5542079351126632</v>
      </c>
      <c r="M94">
        <f t="shared" si="21"/>
        <v>5.3763440860215058E-3</v>
      </c>
      <c r="N94">
        <f t="shared" si="22"/>
        <v>789.08463550006445</v>
      </c>
      <c r="O94">
        <f t="shared" si="17"/>
        <v>186</v>
      </c>
      <c r="P94">
        <f t="shared" si="23"/>
        <v>6.7069323605532842</v>
      </c>
      <c r="T94" t="e">
        <f t="shared" si="24"/>
        <v>#NUM!</v>
      </c>
      <c r="U94" t="e">
        <f t="shared" si="26"/>
        <v>#NUM!</v>
      </c>
    </row>
    <row r="95" spans="1:21" x14ac:dyDescent="0.45">
      <c r="A95">
        <v>188</v>
      </c>
      <c r="B95">
        <v>2.9482000000000001E-2</v>
      </c>
      <c r="C95">
        <v>168.34995000000001</v>
      </c>
      <c r="E95">
        <f t="shared" si="18"/>
        <v>0.11039711422320679</v>
      </c>
      <c r="F95">
        <f t="shared" si="25"/>
        <v>-3.5239753713570505</v>
      </c>
      <c r="G95">
        <f t="shared" si="19"/>
        <v>662.6177669293487</v>
      </c>
      <c r="I95">
        <f t="shared" si="16"/>
        <v>188</v>
      </c>
      <c r="J95">
        <f t="shared" si="20"/>
        <v>3.5434105183387632</v>
      </c>
      <c r="M95">
        <f t="shared" si="21"/>
        <v>5.3191489361702126E-3</v>
      </c>
      <c r="N95">
        <f t="shared" si="22"/>
        <v>813.0951430750149</v>
      </c>
      <c r="O95">
        <f t="shared" si="17"/>
        <v>188</v>
      </c>
      <c r="P95">
        <f t="shared" si="23"/>
        <v>6.736681542312315</v>
      </c>
      <c r="T95" t="e">
        <f t="shared" si="24"/>
        <v>#NUM!</v>
      </c>
      <c r="U95" t="e">
        <f t="shared" si="26"/>
        <v>#NUM!</v>
      </c>
    </row>
    <row r="96" spans="1:21" x14ac:dyDescent="0.45">
      <c r="A96">
        <v>190</v>
      </c>
      <c r="B96">
        <v>2.9737E-2</v>
      </c>
      <c r="C96">
        <v>170.08553000000001</v>
      </c>
      <c r="E96">
        <f t="shared" si="18"/>
        <v>0.11072264398441393</v>
      </c>
      <c r="F96">
        <f t="shared" si="25"/>
        <v>-3.51536321728172</v>
      </c>
      <c r="G96">
        <f t="shared" si="19"/>
        <v>668.02973392751119</v>
      </c>
      <c r="I96">
        <f t="shared" si="16"/>
        <v>190</v>
      </c>
      <c r="J96">
        <f t="shared" si="20"/>
        <v>3.5345488567593186</v>
      </c>
      <c r="M96">
        <f t="shared" si="21"/>
        <v>5.263157894736842E-3</v>
      </c>
      <c r="N96">
        <f t="shared" si="22"/>
        <v>837.32013265883859</v>
      </c>
      <c r="O96">
        <f t="shared" si="17"/>
        <v>190</v>
      </c>
      <c r="P96">
        <f t="shared" si="23"/>
        <v>6.765816031720659</v>
      </c>
      <c r="T96" t="e">
        <f t="shared" si="24"/>
        <v>#NUM!</v>
      </c>
      <c r="U96" t="e">
        <f t="shared" si="26"/>
        <v>#NUM!</v>
      </c>
    </row>
    <row r="97" spans="1:21" x14ac:dyDescent="0.45">
      <c r="A97">
        <v>192</v>
      </c>
      <c r="B97">
        <v>2.9416999999999999E-2</v>
      </c>
      <c r="C97">
        <v>171.64664999999999</v>
      </c>
      <c r="E97">
        <f t="shared" si="18"/>
        <v>0.11205736877243756</v>
      </c>
      <c r="F97">
        <f t="shared" si="25"/>
        <v>-3.5261825404562819</v>
      </c>
      <c r="G97">
        <f t="shared" si="19"/>
        <v>677.13910513637848</v>
      </c>
      <c r="I97">
        <f t="shared" si="16"/>
        <v>192</v>
      </c>
      <c r="J97">
        <f t="shared" si="20"/>
        <v>3.5452309169443899</v>
      </c>
      <c r="M97">
        <f t="shared" si="21"/>
        <v>5.208333333333333E-3</v>
      </c>
      <c r="N97">
        <f t="shared" si="22"/>
        <v>843.78212014946462</v>
      </c>
      <c r="O97">
        <f t="shared" si="17"/>
        <v>192</v>
      </c>
      <c r="P97">
        <f t="shared" si="23"/>
        <v>6.7731712433465479</v>
      </c>
      <c r="T97" t="e">
        <f t="shared" si="24"/>
        <v>#NUM!</v>
      </c>
      <c r="U97" t="e">
        <f t="shared" si="26"/>
        <v>#NUM!</v>
      </c>
    </row>
    <row r="98" spans="1:21" x14ac:dyDescent="0.45">
      <c r="A98">
        <v>194</v>
      </c>
      <c r="B98">
        <v>3.1808000000000003E-2</v>
      </c>
      <c r="C98">
        <v>173.62450999999999</v>
      </c>
      <c r="E98">
        <f t="shared" si="18"/>
        <v>0.11096318016702883</v>
      </c>
      <c r="F98">
        <f t="shared" si="25"/>
        <v>-3.4480374485079732</v>
      </c>
      <c r="G98">
        <f t="shared" si="19"/>
        <v>669.03022819071384</v>
      </c>
      <c r="I98">
        <f t="shared" si="16"/>
        <v>194</v>
      </c>
      <c r="J98">
        <f t="shared" ref="J98:J129" si="27">G98/(I98-1)</f>
        <v>3.4664778662731286</v>
      </c>
      <c r="M98">
        <f t="shared" ref="M98:M129" si="28">1/A98</f>
        <v>5.1546391752577319E-3</v>
      </c>
      <c r="N98">
        <f t="shared" ref="N98:N129" si="29">B98*(C98)^(2-M98)</f>
        <v>933.71436873940854</v>
      </c>
      <c r="O98">
        <f t="shared" si="17"/>
        <v>194</v>
      </c>
      <c r="P98">
        <f t="shared" ref="P98:P129" si="30">LN(N98)/(1-M98)</f>
        <v>6.8746066933799019</v>
      </c>
      <c r="T98" t="e">
        <f t="shared" ref="T98:T129" si="31">B98*((1/M98)*C98)^(1/M98)</f>
        <v>#NUM!</v>
      </c>
      <c r="U98" t="e">
        <f t="shared" si="26"/>
        <v>#NUM!</v>
      </c>
    </row>
    <row r="99" spans="1:21" x14ac:dyDescent="0.45">
      <c r="A99">
        <v>196</v>
      </c>
      <c r="B99">
        <v>3.2827000000000002E-2</v>
      </c>
      <c r="C99">
        <v>175.52643</v>
      </c>
      <c r="E99">
        <f t="shared" si="18"/>
        <v>0.11032502937278257</v>
      </c>
      <c r="F99">
        <f t="shared" si="25"/>
        <v>-3.4165039314795433</v>
      </c>
      <c r="G99">
        <f t="shared" si="19"/>
        <v>669.74509559936325</v>
      </c>
      <c r="I99">
        <f t="shared" si="16"/>
        <v>196</v>
      </c>
      <c r="J99">
        <f t="shared" si="27"/>
        <v>3.4345902338428886</v>
      </c>
      <c r="M99">
        <f t="shared" si="28"/>
        <v>5.1020408163265302E-3</v>
      </c>
      <c r="N99">
        <f t="shared" si="29"/>
        <v>985.06640447873554</v>
      </c>
      <c r="O99">
        <f t="shared" si="17"/>
        <v>196</v>
      </c>
      <c r="P99">
        <f t="shared" si="30"/>
        <v>6.9280562805353023</v>
      </c>
      <c r="T99" t="e">
        <f t="shared" si="31"/>
        <v>#NUM!</v>
      </c>
      <c r="U99" t="e">
        <f t="shared" si="26"/>
        <v>#NUM!</v>
      </c>
    </row>
    <row r="100" spans="1:21" x14ac:dyDescent="0.45">
      <c r="A100">
        <v>198</v>
      </c>
      <c r="B100">
        <v>3.4009999999999999E-2</v>
      </c>
      <c r="C100">
        <v>177.38552000000001</v>
      </c>
      <c r="E100">
        <f t="shared" si="18"/>
        <v>0.109941587600262</v>
      </c>
      <c r="F100">
        <f t="shared" si="25"/>
        <v>-3.381100679963033</v>
      </c>
      <c r="G100">
        <f t="shared" si="19"/>
        <v>669.56787622028082</v>
      </c>
      <c r="I100">
        <f t="shared" si="16"/>
        <v>198</v>
      </c>
      <c r="J100">
        <f t="shared" si="27"/>
        <v>3.3988217067019333</v>
      </c>
      <c r="M100">
        <f t="shared" si="28"/>
        <v>5.0505050505050509E-3</v>
      </c>
      <c r="N100">
        <f t="shared" si="29"/>
        <v>1042.5209479438463</v>
      </c>
      <c r="O100">
        <f t="shared" si="17"/>
        <v>198</v>
      </c>
      <c r="P100">
        <f t="shared" si="30"/>
        <v>6.9846731745662822</v>
      </c>
      <c r="T100" t="e">
        <f t="shared" si="31"/>
        <v>#NUM!</v>
      </c>
      <c r="U100" t="e">
        <f t="shared" si="26"/>
        <v>#NUM!</v>
      </c>
    </row>
    <row r="101" spans="1:21" x14ac:dyDescent="0.45">
      <c r="A101">
        <v>200</v>
      </c>
      <c r="B101">
        <v>3.5721000000000003E-2</v>
      </c>
      <c r="C101">
        <v>179.45653999999999</v>
      </c>
      <c r="E101">
        <f t="shared" si="18"/>
        <v>0.10838430492639728</v>
      </c>
      <c r="F101">
        <f t="shared" si="25"/>
        <v>-3.3320165278449894</v>
      </c>
      <c r="G101">
        <f t="shared" si="19"/>
        <v>666.5116898739243</v>
      </c>
      <c r="I101">
        <f t="shared" si="16"/>
        <v>200</v>
      </c>
      <c r="J101">
        <f t="shared" si="27"/>
        <v>3.3493049742408254</v>
      </c>
      <c r="M101">
        <f t="shared" si="28"/>
        <v>5.0000000000000001E-3</v>
      </c>
      <c r="N101">
        <f t="shared" si="29"/>
        <v>1120.9142546467028</v>
      </c>
      <c r="O101">
        <f t="shared" si="17"/>
        <v>200</v>
      </c>
      <c r="P101">
        <f t="shared" si="30"/>
        <v>7.0571858593871166</v>
      </c>
      <c r="T101" t="e">
        <f t="shared" si="31"/>
        <v>#NUM!</v>
      </c>
      <c r="U101" t="e">
        <f t="shared" si="26"/>
        <v>#NUM!</v>
      </c>
    </row>
    <row r="102" spans="1:21" x14ac:dyDescent="0.45">
      <c r="A102">
        <v>202</v>
      </c>
      <c r="B102">
        <v>4.1632000000000002E-2</v>
      </c>
      <c r="C102">
        <v>181.89333999999999</v>
      </c>
      <c r="E102">
        <f t="shared" si="18"/>
        <v>0.10484722607133388</v>
      </c>
      <c r="F102">
        <f t="shared" si="25"/>
        <v>-3.1788861766520422</v>
      </c>
      <c r="G102">
        <f t="shared" si="19"/>
        <v>642.23985490978384</v>
      </c>
      <c r="I102">
        <f t="shared" si="16"/>
        <v>202</v>
      </c>
      <c r="J102">
        <f t="shared" si="27"/>
        <v>3.1952231587551436</v>
      </c>
      <c r="M102">
        <f t="shared" si="28"/>
        <v>4.9504950495049506E-3</v>
      </c>
      <c r="N102">
        <f t="shared" si="29"/>
        <v>1342.3743912941643</v>
      </c>
      <c r="O102">
        <f t="shared" si="17"/>
        <v>202</v>
      </c>
      <c r="P102">
        <f t="shared" si="30"/>
        <v>7.2380270759314698</v>
      </c>
      <c r="T102" t="e">
        <f t="shared" si="31"/>
        <v>#NUM!</v>
      </c>
      <c r="U102" t="e">
        <f t="shared" si="26"/>
        <v>#NUM!</v>
      </c>
    </row>
    <row r="103" spans="1:21" x14ac:dyDescent="0.45">
      <c r="A103">
        <v>204</v>
      </c>
      <c r="B103">
        <v>4.2821999999999999E-2</v>
      </c>
      <c r="C103">
        <v>184.05253999999999</v>
      </c>
      <c r="E103">
        <f t="shared" si="18"/>
        <v>0.10289873351674994</v>
      </c>
      <c r="F103">
        <f t="shared" si="25"/>
        <v>-3.1507032897651519</v>
      </c>
      <c r="G103">
        <f t="shared" si="19"/>
        <v>642.8463698456078</v>
      </c>
      <c r="I103">
        <f t="shared" si="16"/>
        <v>204</v>
      </c>
      <c r="J103">
        <f t="shared" si="27"/>
        <v>3.1667308859389545</v>
      </c>
      <c r="M103">
        <f t="shared" si="28"/>
        <v>4.9019607843137254E-3</v>
      </c>
      <c r="N103">
        <f t="shared" si="29"/>
        <v>1413.9951561160358</v>
      </c>
      <c r="O103">
        <f t="shared" si="17"/>
        <v>204</v>
      </c>
      <c r="P103">
        <f t="shared" si="30"/>
        <v>7.289909270153637</v>
      </c>
      <c r="T103" t="e">
        <f t="shared" si="31"/>
        <v>#NUM!</v>
      </c>
      <c r="U103" t="e">
        <f t="shared" si="26"/>
        <v>#NUM!</v>
      </c>
    </row>
    <row r="104" spans="1:21" x14ac:dyDescent="0.45">
      <c r="A104">
        <v>206</v>
      </c>
      <c r="B104">
        <v>4.2355999999999998E-2</v>
      </c>
      <c r="C104">
        <v>185.53648999999999</v>
      </c>
      <c r="E104">
        <f t="shared" si="18"/>
        <v>0.10462459449698273</v>
      </c>
      <c r="F104">
        <f t="shared" si="25"/>
        <v>-3.1616451914139292</v>
      </c>
      <c r="G104">
        <f t="shared" si="19"/>
        <v>651.40353402576636</v>
      </c>
      <c r="I104">
        <f t="shared" si="16"/>
        <v>206</v>
      </c>
      <c r="J104">
        <f t="shared" si="27"/>
        <v>3.1775782147598357</v>
      </c>
      <c r="M104">
        <f t="shared" si="28"/>
        <v>4.8543689320388345E-3</v>
      </c>
      <c r="N104">
        <f t="shared" si="29"/>
        <v>1421.5489514942271</v>
      </c>
      <c r="O104">
        <f t="shared" si="17"/>
        <v>206</v>
      </c>
      <c r="P104">
        <f t="shared" si="30"/>
        <v>7.2949145736731147</v>
      </c>
      <c r="T104" t="e">
        <f t="shared" si="31"/>
        <v>#NUM!</v>
      </c>
      <c r="U104" t="e">
        <f t="shared" si="26"/>
        <v>#NUM!</v>
      </c>
    </row>
    <row r="105" spans="1:21" x14ac:dyDescent="0.45">
      <c r="A105">
        <v>208</v>
      </c>
      <c r="B105">
        <v>4.2888999999999997E-2</v>
      </c>
      <c r="C105">
        <v>187.2509</v>
      </c>
      <c r="E105">
        <f t="shared" si="18"/>
        <v>0.10508865090699514</v>
      </c>
      <c r="F105">
        <f t="shared" si="25"/>
        <v>-3.1491398961833061</v>
      </c>
      <c r="G105">
        <f t="shared" si="19"/>
        <v>655.1261870570346</v>
      </c>
      <c r="I105">
        <f t="shared" si="16"/>
        <v>208</v>
      </c>
      <c r="J105">
        <f t="shared" si="27"/>
        <v>3.1648608070388144</v>
      </c>
      <c r="M105">
        <f t="shared" si="28"/>
        <v>4.807692307692308E-3</v>
      </c>
      <c r="N105">
        <f t="shared" si="29"/>
        <v>1466.4546361646146</v>
      </c>
      <c r="O105">
        <f t="shared" si="17"/>
        <v>208</v>
      </c>
      <c r="P105">
        <f t="shared" si="30"/>
        <v>7.3258232586643297</v>
      </c>
      <c r="T105" t="e">
        <f t="shared" si="31"/>
        <v>#NUM!</v>
      </c>
      <c r="U105" t="e">
        <f t="shared" si="26"/>
        <v>#NUM!</v>
      </c>
    </row>
    <row r="106" spans="1:21" x14ac:dyDescent="0.45">
      <c r="A106">
        <v>210</v>
      </c>
      <c r="B106">
        <v>4.2758999999999998E-2</v>
      </c>
      <c r="C106">
        <v>188.82006999999999</v>
      </c>
      <c r="E106">
        <f t="shared" si="18"/>
        <v>0.10631297968972667</v>
      </c>
      <c r="F106">
        <f t="shared" si="25"/>
        <v>-3.1521755794411335</v>
      </c>
      <c r="G106">
        <f t="shared" si="19"/>
        <v>662.06318466232779</v>
      </c>
      <c r="I106">
        <f t="shared" si="16"/>
        <v>210</v>
      </c>
      <c r="J106">
        <f t="shared" si="27"/>
        <v>3.1677664337910421</v>
      </c>
      <c r="M106">
        <f t="shared" si="28"/>
        <v>4.7619047619047623E-3</v>
      </c>
      <c r="N106">
        <f t="shared" si="29"/>
        <v>1486.9128816391933</v>
      </c>
      <c r="O106">
        <f t="shared" si="17"/>
        <v>210</v>
      </c>
      <c r="P106">
        <f t="shared" si="30"/>
        <v>7.3394069148228995</v>
      </c>
      <c r="T106" t="e">
        <f t="shared" si="31"/>
        <v>#NUM!</v>
      </c>
      <c r="U106" t="e">
        <f t="shared" si="26"/>
        <v>#NUM!</v>
      </c>
    </row>
    <row r="107" spans="1:21" x14ac:dyDescent="0.45">
      <c r="A107">
        <v>212</v>
      </c>
      <c r="B107">
        <v>4.3303000000000001E-2</v>
      </c>
      <c r="C107">
        <v>190.65188000000001</v>
      </c>
      <c r="E107">
        <f t="shared" si="18"/>
        <v>0.10613712741522319</v>
      </c>
      <c r="F107">
        <f t="shared" si="25"/>
        <v>-3.1395333623090576</v>
      </c>
      <c r="G107">
        <f t="shared" si="19"/>
        <v>665.68720993693535</v>
      </c>
      <c r="I107">
        <f t="shared" si="16"/>
        <v>212</v>
      </c>
      <c r="J107">
        <f t="shared" si="27"/>
        <v>3.1549156869049066</v>
      </c>
      <c r="M107">
        <f t="shared" si="28"/>
        <v>4.7169811320754715E-3</v>
      </c>
      <c r="N107">
        <f t="shared" si="29"/>
        <v>1535.4805342230745</v>
      </c>
      <c r="O107">
        <f t="shared" si="17"/>
        <v>212</v>
      </c>
      <c r="P107">
        <f t="shared" si="30"/>
        <v>7.3713692724175441</v>
      </c>
      <c r="T107" t="e">
        <f t="shared" si="31"/>
        <v>#NUM!</v>
      </c>
      <c r="U107" t="e">
        <f t="shared" si="26"/>
        <v>#NUM!</v>
      </c>
    </row>
    <row r="108" spans="1:21" x14ac:dyDescent="0.45">
      <c r="A108">
        <v>214</v>
      </c>
      <c r="B108">
        <v>4.2631000000000002E-2</v>
      </c>
      <c r="C108">
        <v>192.47114999999999</v>
      </c>
      <c r="E108">
        <f t="shared" si="18"/>
        <v>0.10602974265553289</v>
      </c>
      <c r="F108">
        <f t="shared" si="25"/>
        <v>-3.1551735908212191</v>
      </c>
      <c r="G108">
        <f t="shared" si="19"/>
        <v>675.31317817839647</v>
      </c>
      <c r="I108">
        <f t="shared" si="16"/>
        <v>214</v>
      </c>
      <c r="J108">
        <f t="shared" si="27"/>
        <v>3.1704844045934109</v>
      </c>
      <c r="M108">
        <f t="shared" si="28"/>
        <v>4.6728971962616819E-3</v>
      </c>
      <c r="N108">
        <f t="shared" si="29"/>
        <v>1540.9274674575745</v>
      </c>
      <c r="O108">
        <f t="shared" si="17"/>
        <v>214</v>
      </c>
      <c r="P108">
        <f t="shared" si="30"/>
        <v>7.3746005157966064</v>
      </c>
      <c r="T108" t="e">
        <f t="shared" si="31"/>
        <v>#NUM!</v>
      </c>
      <c r="U108" t="e">
        <f t="shared" si="26"/>
        <v>#NUM!</v>
      </c>
    </row>
    <row r="109" spans="1:21" x14ac:dyDescent="0.45">
      <c r="A109">
        <v>216</v>
      </c>
      <c r="B109">
        <v>4.3720000000000002E-2</v>
      </c>
      <c r="C109">
        <v>194.04791</v>
      </c>
      <c r="E109">
        <f t="shared" si="18"/>
        <v>0.10717332034724586</v>
      </c>
      <c r="F109">
        <f t="shared" si="25"/>
        <v>-3.1299496156737994</v>
      </c>
      <c r="G109">
        <f t="shared" si="19"/>
        <v>676.17629030588785</v>
      </c>
      <c r="I109">
        <f t="shared" si="16"/>
        <v>216</v>
      </c>
      <c r="J109">
        <f t="shared" si="27"/>
        <v>3.1450060014227343</v>
      </c>
      <c r="M109">
        <f t="shared" si="28"/>
        <v>4.6296296296296294E-3</v>
      </c>
      <c r="N109">
        <f t="shared" si="29"/>
        <v>1606.5931877990772</v>
      </c>
      <c r="O109">
        <f t="shared" si="17"/>
        <v>216</v>
      </c>
      <c r="P109">
        <f t="shared" si="30"/>
        <v>7.4162054681705669</v>
      </c>
      <c r="T109" t="e">
        <f t="shared" si="31"/>
        <v>#NUM!</v>
      </c>
      <c r="U109" t="e">
        <f t="shared" si="26"/>
        <v>#NUM!</v>
      </c>
    </row>
    <row r="110" spans="1:21" x14ac:dyDescent="0.45">
      <c r="A110">
        <v>218</v>
      </c>
      <c r="B110">
        <v>4.3920000000000001E-2</v>
      </c>
      <c r="C110">
        <v>195.81206</v>
      </c>
      <c r="E110">
        <f t="shared" si="18"/>
        <v>0.10733974112676141</v>
      </c>
      <c r="F110">
        <f t="shared" si="25"/>
        <v>-3.125385481780862</v>
      </c>
      <c r="G110">
        <f t="shared" si="19"/>
        <v>681.44137476935475</v>
      </c>
      <c r="I110">
        <f t="shared" si="16"/>
        <v>218</v>
      </c>
      <c r="J110">
        <f t="shared" si="27"/>
        <v>3.1402828330385013</v>
      </c>
      <c r="M110">
        <f t="shared" si="28"/>
        <v>4.5871559633027525E-3</v>
      </c>
      <c r="N110">
        <f t="shared" si="29"/>
        <v>1643.7212857705588</v>
      </c>
      <c r="O110">
        <f t="shared" si="17"/>
        <v>218</v>
      </c>
      <c r="P110">
        <f t="shared" si="30"/>
        <v>7.4388411515893296</v>
      </c>
      <c r="T110" t="e">
        <f t="shared" si="31"/>
        <v>#NUM!</v>
      </c>
      <c r="U110" t="e">
        <f t="shared" si="26"/>
        <v>#NUM!</v>
      </c>
    </row>
    <row r="111" spans="1:21" x14ac:dyDescent="0.45">
      <c r="A111">
        <v>220</v>
      </c>
      <c r="B111">
        <v>4.4178000000000002E-2</v>
      </c>
      <c r="C111">
        <v>197.57114000000001</v>
      </c>
      <c r="E111">
        <f t="shared" si="18"/>
        <v>0.10752882433689714</v>
      </c>
      <c r="F111">
        <f t="shared" si="25"/>
        <v>-3.1195283513675021</v>
      </c>
      <c r="G111">
        <f t="shared" si="19"/>
        <v>686.4037661251873</v>
      </c>
      <c r="I111">
        <f t="shared" si="16"/>
        <v>220</v>
      </c>
      <c r="J111">
        <f t="shared" si="27"/>
        <v>3.1342637722611291</v>
      </c>
      <c r="M111">
        <f t="shared" si="28"/>
        <v>4.5454545454545452E-3</v>
      </c>
      <c r="N111">
        <f t="shared" si="29"/>
        <v>1683.5187418340493</v>
      </c>
      <c r="O111">
        <f t="shared" si="17"/>
        <v>220</v>
      </c>
      <c r="P111">
        <f t="shared" si="30"/>
        <v>7.462562108054513</v>
      </c>
      <c r="T111" t="e">
        <f t="shared" si="31"/>
        <v>#NUM!</v>
      </c>
      <c r="U111" t="e">
        <f t="shared" si="26"/>
        <v>#NUM!</v>
      </c>
    </row>
    <row r="112" spans="1:21" x14ac:dyDescent="0.45">
      <c r="A112">
        <v>222</v>
      </c>
      <c r="B112">
        <v>4.3721000000000003E-2</v>
      </c>
      <c r="C112">
        <v>199.10928999999999</v>
      </c>
      <c r="E112">
        <f t="shared" si="18"/>
        <v>0.10882351192080707</v>
      </c>
      <c r="F112">
        <f t="shared" si="25"/>
        <v>-3.1299267431082969</v>
      </c>
      <c r="G112">
        <f t="shared" si="19"/>
        <v>694.95256048196279</v>
      </c>
      <c r="I112">
        <f t="shared" si="16"/>
        <v>222</v>
      </c>
      <c r="J112">
        <f t="shared" si="27"/>
        <v>3.1445817216378407</v>
      </c>
      <c r="M112">
        <f t="shared" si="28"/>
        <v>4.5045045045045045E-3</v>
      </c>
      <c r="N112">
        <f t="shared" si="29"/>
        <v>1692.4539703886071</v>
      </c>
      <c r="O112">
        <f t="shared" si="17"/>
        <v>222</v>
      </c>
      <c r="P112">
        <f t="shared" si="30"/>
        <v>7.4675725222554767</v>
      </c>
      <c r="T112" t="e">
        <f t="shared" si="31"/>
        <v>#NUM!</v>
      </c>
      <c r="U112" t="e">
        <f t="shared" si="26"/>
        <v>#NUM!</v>
      </c>
    </row>
    <row r="113" spans="1:21" x14ac:dyDescent="0.45">
      <c r="A113">
        <v>224</v>
      </c>
      <c r="B113">
        <v>4.3267E-2</v>
      </c>
      <c r="C113">
        <v>200.58232000000001</v>
      </c>
      <c r="E113">
        <f t="shared" si="18"/>
        <v>0.11042131580459459</v>
      </c>
      <c r="F113">
        <f t="shared" si="25"/>
        <v>-3.1403650592496875</v>
      </c>
      <c r="G113">
        <f t="shared" si="19"/>
        <v>703.55219458773456</v>
      </c>
      <c r="I113">
        <f t="shared" si="16"/>
        <v>224</v>
      </c>
      <c r="J113">
        <f t="shared" si="27"/>
        <v>3.1549425766266124</v>
      </c>
      <c r="M113">
        <f t="shared" si="28"/>
        <v>4.464285714285714E-3</v>
      </c>
      <c r="N113">
        <f t="shared" si="29"/>
        <v>1700.058992637739</v>
      </c>
      <c r="O113">
        <f t="shared" si="17"/>
        <v>224</v>
      </c>
      <c r="P113">
        <f t="shared" si="30"/>
        <v>7.4717743665588277</v>
      </c>
      <c r="T113" t="e">
        <f t="shared" si="31"/>
        <v>#NUM!</v>
      </c>
      <c r="U113" t="e">
        <f t="shared" si="26"/>
        <v>#NUM!</v>
      </c>
    </row>
    <row r="114" spans="1:21" x14ac:dyDescent="0.45">
      <c r="A114">
        <v>226</v>
      </c>
      <c r="B114">
        <v>4.4035999999999999E-2</v>
      </c>
      <c r="C114">
        <v>202.28724</v>
      </c>
      <c r="E114">
        <f t="shared" si="18"/>
        <v>0.11084633172949637</v>
      </c>
      <c r="F114">
        <f t="shared" si="25"/>
        <v>-3.1227477977739801</v>
      </c>
      <c r="G114">
        <f t="shared" si="19"/>
        <v>705.85184862864901</v>
      </c>
      <c r="I114">
        <f t="shared" si="16"/>
        <v>226</v>
      </c>
      <c r="J114">
        <f t="shared" si="27"/>
        <v>3.1371193272384401</v>
      </c>
      <c r="M114">
        <f t="shared" si="28"/>
        <v>4.4247787610619468E-3</v>
      </c>
      <c r="N114">
        <f t="shared" si="29"/>
        <v>1760.1166067409661</v>
      </c>
      <c r="O114">
        <f t="shared" si="17"/>
        <v>226</v>
      </c>
      <c r="P114">
        <f t="shared" si="30"/>
        <v>7.5063492745105709</v>
      </c>
      <c r="T114" t="e">
        <f t="shared" si="31"/>
        <v>#NUM!</v>
      </c>
      <c r="U114" t="e">
        <f t="shared" si="26"/>
        <v>#NUM!</v>
      </c>
    </row>
    <row r="115" spans="1:21" x14ac:dyDescent="0.45">
      <c r="A115">
        <v>228</v>
      </c>
      <c r="B115">
        <v>4.4465999999999999E-2</v>
      </c>
      <c r="C115">
        <v>204.27440000000001</v>
      </c>
      <c r="E115">
        <f t="shared" si="18"/>
        <v>0.10988144090497011</v>
      </c>
      <c r="F115">
        <f t="shared" si="25"/>
        <v>-3.1130304267848601</v>
      </c>
      <c r="G115">
        <f t="shared" si="19"/>
        <v>709.88081874785303</v>
      </c>
      <c r="I115">
        <f t="shared" si="16"/>
        <v>228</v>
      </c>
      <c r="J115">
        <f t="shared" si="27"/>
        <v>3.1272282764222599</v>
      </c>
      <c r="M115">
        <f t="shared" si="28"/>
        <v>4.3859649122807015E-3</v>
      </c>
      <c r="N115">
        <f t="shared" si="29"/>
        <v>1812.6895599009547</v>
      </c>
      <c r="O115">
        <f t="shared" si="17"/>
        <v>228</v>
      </c>
      <c r="P115">
        <f t="shared" si="30"/>
        <v>7.5356179218306671</v>
      </c>
      <c r="T115" t="e">
        <f t="shared" si="31"/>
        <v>#NUM!</v>
      </c>
      <c r="U115" t="e">
        <f t="shared" si="26"/>
        <v>#NUM!</v>
      </c>
    </row>
    <row r="116" spans="1:21" x14ac:dyDescent="0.45">
      <c r="A116">
        <v>230</v>
      </c>
      <c r="B116">
        <v>4.41E-2</v>
      </c>
      <c r="C116">
        <v>205.76065</v>
      </c>
      <c r="E116">
        <f t="shared" si="18"/>
        <v>0.11136570885871283</v>
      </c>
      <c r="F116">
        <f t="shared" si="25"/>
        <v>-3.1212954965293367</v>
      </c>
      <c r="G116">
        <f t="shared" si="19"/>
        <v>718.00932991060608</v>
      </c>
      <c r="I116">
        <f t="shared" si="16"/>
        <v>230</v>
      </c>
      <c r="J116">
        <f t="shared" si="27"/>
        <v>3.1354119210070133</v>
      </c>
      <c r="M116">
        <f t="shared" si="28"/>
        <v>4.3478260869565218E-3</v>
      </c>
      <c r="N116">
        <f t="shared" si="29"/>
        <v>1824.3373045021469</v>
      </c>
      <c r="O116">
        <f t="shared" si="17"/>
        <v>230</v>
      </c>
      <c r="P116">
        <f t="shared" si="30"/>
        <v>7.5417623503399556</v>
      </c>
      <c r="T116" t="e">
        <f t="shared" si="31"/>
        <v>#NUM!</v>
      </c>
      <c r="U116" t="e">
        <f t="shared" si="26"/>
        <v>#NUM!</v>
      </c>
    </row>
    <row r="117" spans="1:21" x14ac:dyDescent="0.45">
      <c r="A117">
        <v>232</v>
      </c>
      <c r="B117">
        <v>4.3801E-2</v>
      </c>
      <c r="C117">
        <v>207.29785000000001</v>
      </c>
      <c r="E117">
        <f t="shared" si="18"/>
        <v>0.11258072372071389</v>
      </c>
      <c r="F117">
        <f t="shared" si="25"/>
        <v>-3.1280986308101326</v>
      </c>
      <c r="G117">
        <f t="shared" si="19"/>
        <v>725.83146307167146</v>
      </c>
      <c r="I117">
        <f t="shared" si="16"/>
        <v>232</v>
      </c>
      <c r="J117">
        <f t="shared" si="27"/>
        <v>3.1421275457648115</v>
      </c>
      <c r="M117">
        <f t="shared" si="28"/>
        <v>4.3103448275862068E-3</v>
      </c>
      <c r="N117">
        <f t="shared" si="29"/>
        <v>1839.4513201514931</v>
      </c>
      <c r="O117">
        <f t="shared" si="17"/>
        <v>232</v>
      </c>
      <c r="P117">
        <f t="shared" si="30"/>
        <v>7.5497646997872723</v>
      </c>
      <c r="T117" t="e">
        <f t="shared" si="31"/>
        <v>#NUM!</v>
      </c>
      <c r="U117" t="e">
        <f t="shared" si="26"/>
        <v>#NUM!</v>
      </c>
    </row>
    <row r="118" spans="1:21" x14ac:dyDescent="0.45">
      <c r="A118">
        <v>234</v>
      </c>
      <c r="B118">
        <v>4.4290999999999997E-2</v>
      </c>
      <c r="C118">
        <v>209.01288</v>
      </c>
      <c r="E118">
        <f t="shared" si="18"/>
        <v>0.11292523849748498</v>
      </c>
      <c r="F118">
        <f t="shared" si="25"/>
        <v>-3.1169737828417707</v>
      </c>
      <c r="G118">
        <f t="shared" si="19"/>
        <v>729.48479042347185</v>
      </c>
      <c r="I118">
        <f t="shared" si="16"/>
        <v>234</v>
      </c>
      <c r="J118">
        <f t="shared" si="27"/>
        <v>3.1308360104011665</v>
      </c>
      <c r="M118">
        <f t="shared" si="28"/>
        <v>4.2735042735042739E-3</v>
      </c>
      <c r="N118">
        <f t="shared" si="29"/>
        <v>1891.2385658502228</v>
      </c>
      <c r="O118">
        <f t="shared" si="17"/>
        <v>234</v>
      </c>
      <c r="P118">
        <f t="shared" si="30"/>
        <v>7.5773691386641486</v>
      </c>
      <c r="T118" t="e">
        <f t="shared" si="31"/>
        <v>#NUM!</v>
      </c>
      <c r="U118" t="e">
        <f t="shared" si="26"/>
        <v>#NUM!</v>
      </c>
    </row>
    <row r="119" spans="1:21" x14ac:dyDescent="0.45">
      <c r="A119">
        <v>236</v>
      </c>
      <c r="B119">
        <v>4.4444999999999998E-2</v>
      </c>
      <c r="C119">
        <v>210.51476</v>
      </c>
      <c r="E119">
        <f t="shared" si="18"/>
        <v>0.11427603559653404</v>
      </c>
      <c r="F119">
        <f t="shared" si="25"/>
        <v>-3.1135028092884989</v>
      </c>
      <c r="G119">
        <f t="shared" si="19"/>
        <v>734.90093902768228</v>
      </c>
      <c r="I119">
        <f t="shared" si="16"/>
        <v>236</v>
      </c>
      <c r="J119">
        <f t="shared" si="27"/>
        <v>3.1272380384156695</v>
      </c>
      <c r="M119">
        <f t="shared" si="28"/>
        <v>4.2372881355932203E-3</v>
      </c>
      <c r="N119">
        <f t="shared" si="29"/>
        <v>1925.5003217938097</v>
      </c>
      <c r="O119">
        <f t="shared" si="17"/>
        <v>236</v>
      </c>
      <c r="P119">
        <f t="shared" si="30"/>
        <v>7.5951238485489743</v>
      </c>
      <c r="T119" t="e">
        <f t="shared" si="31"/>
        <v>#NUM!</v>
      </c>
      <c r="U119" t="e">
        <f t="shared" si="26"/>
        <v>#NUM!</v>
      </c>
    </row>
    <row r="120" spans="1:21" x14ac:dyDescent="0.45">
      <c r="A120">
        <v>238</v>
      </c>
      <c r="B120">
        <v>4.4979999999999999E-2</v>
      </c>
      <c r="C120">
        <v>212.59428</v>
      </c>
      <c r="E120">
        <f t="shared" si="18"/>
        <v>0.11288511311146171</v>
      </c>
      <c r="F120">
        <f t="shared" si="25"/>
        <v>-3.1015373324509676</v>
      </c>
      <c r="G120">
        <f t="shared" si="19"/>
        <v>738.2787702364418</v>
      </c>
      <c r="I120">
        <f t="shared" si="16"/>
        <v>238</v>
      </c>
      <c r="J120">
        <f t="shared" si="27"/>
        <v>3.1151002963562946</v>
      </c>
      <c r="M120">
        <f t="shared" si="28"/>
        <v>4.2016806722689074E-3</v>
      </c>
      <c r="N120">
        <f t="shared" si="29"/>
        <v>1987.6640061547891</v>
      </c>
      <c r="O120">
        <f t="shared" si="17"/>
        <v>238</v>
      </c>
      <c r="P120">
        <f t="shared" si="30"/>
        <v>7.6267605744416702</v>
      </c>
      <c r="T120" t="e">
        <f t="shared" si="31"/>
        <v>#NUM!</v>
      </c>
      <c r="U120" t="e">
        <f t="shared" si="26"/>
        <v>#NUM!</v>
      </c>
    </row>
    <row r="121" spans="1:21" x14ac:dyDescent="0.45">
      <c r="A121">
        <v>240</v>
      </c>
      <c r="B121">
        <v>4.3729999999999998E-2</v>
      </c>
      <c r="C121">
        <v>213.90842000000001</v>
      </c>
      <c r="E121">
        <f t="shared" si="18"/>
        <v>0.1150909438395074</v>
      </c>
      <c r="F121">
        <f t="shared" si="25"/>
        <v>-3.1297209135573079</v>
      </c>
      <c r="G121">
        <f t="shared" si="19"/>
        <v>751.24811019759341</v>
      </c>
      <c r="I121">
        <f t="shared" si="16"/>
        <v>240</v>
      </c>
      <c r="J121">
        <f t="shared" si="27"/>
        <v>3.1432975322075039</v>
      </c>
      <c r="M121">
        <f t="shared" si="28"/>
        <v>4.1666666666666666E-3</v>
      </c>
      <c r="N121">
        <f t="shared" si="29"/>
        <v>1956.7077010952503</v>
      </c>
      <c r="O121">
        <f t="shared" si="17"/>
        <v>240</v>
      </c>
      <c r="P121">
        <f t="shared" si="30"/>
        <v>7.6107299704097739</v>
      </c>
      <c r="T121" t="e">
        <f t="shared" si="31"/>
        <v>#NUM!</v>
      </c>
      <c r="U121" t="e">
        <f t="shared" si="26"/>
        <v>#NUM!</v>
      </c>
    </row>
    <row r="122" spans="1:21" x14ac:dyDescent="0.45">
      <c r="A122">
        <v>242</v>
      </c>
      <c r="B122">
        <v>4.4003E-2</v>
      </c>
      <c r="C122">
        <v>215.26356000000001</v>
      </c>
      <c r="E122">
        <f t="shared" si="18"/>
        <v>0.11707458831736386</v>
      </c>
      <c r="F122">
        <f t="shared" si="25"/>
        <v>-3.1234974655699688</v>
      </c>
      <c r="G122">
        <f t="shared" si="19"/>
        <v>756.00346125624981</v>
      </c>
      <c r="I122">
        <f t="shared" si="16"/>
        <v>242</v>
      </c>
      <c r="J122">
        <f t="shared" si="27"/>
        <v>3.1369438226400406</v>
      </c>
      <c r="M122">
        <f t="shared" si="28"/>
        <v>4.1322314049586778E-3</v>
      </c>
      <c r="N122">
        <f t="shared" si="29"/>
        <v>1994.2653752404051</v>
      </c>
      <c r="O122">
        <f t="shared" si="17"/>
        <v>242</v>
      </c>
      <c r="P122">
        <f t="shared" si="30"/>
        <v>7.6295581282508715</v>
      </c>
      <c r="T122" t="e">
        <f t="shared" si="31"/>
        <v>#NUM!</v>
      </c>
      <c r="U122" t="e">
        <f t="shared" si="26"/>
        <v>#NUM!</v>
      </c>
    </row>
    <row r="123" spans="1:21" x14ac:dyDescent="0.45">
      <c r="A123">
        <v>244</v>
      </c>
      <c r="B123">
        <v>4.4417999999999999E-2</v>
      </c>
      <c r="C123">
        <v>217.12298000000001</v>
      </c>
      <c r="E123">
        <f t="shared" si="18"/>
        <v>0.11670430417187054</v>
      </c>
      <c r="F123">
        <f t="shared" si="25"/>
        <v>-3.1141104862931206</v>
      </c>
      <c r="G123">
        <f t="shared" si="19"/>
        <v>759.95966295969333</v>
      </c>
      <c r="I123">
        <f t="shared" si="16"/>
        <v>244</v>
      </c>
      <c r="J123">
        <f t="shared" si="27"/>
        <v>3.1274060204102607</v>
      </c>
      <c r="M123">
        <f t="shared" si="28"/>
        <v>4.0983606557377051E-3</v>
      </c>
      <c r="N123">
        <f t="shared" si="29"/>
        <v>2048.3016683389651</v>
      </c>
      <c r="O123">
        <f t="shared" si="17"/>
        <v>244</v>
      </c>
      <c r="P123">
        <f t="shared" si="30"/>
        <v>7.6561439132945139</v>
      </c>
      <c r="T123" t="e">
        <f t="shared" si="31"/>
        <v>#NUM!</v>
      </c>
      <c r="U123" t="e">
        <f t="shared" si="26"/>
        <v>#NUM!</v>
      </c>
    </row>
    <row r="124" spans="1:21" x14ac:dyDescent="0.45">
      <c r="A124">
        <v>246</v>
      </c>
      <c r="B124">
        <v>4.4041999999999998E-2</v>
      </c>
      <c r="C124">
        <v>218.83089000000001</v>
      </c>
      <c r="E124">
        <f t="shared" si="18"/>
        <v>0.1170322961903268</v>
      </c>
      <c r="F124">
        <f t="shared" si="25"/>
        <v>-3.1226115548981368</v>
      </c>
      <c r="G124">
        <f t="shared" si="19"/>
        <v>768.27947480113198</v>
      </c>
      <c r="I124">
        <f t="shared" si="16"/>
        <v>246</v>
      </c>
      <c r="J124">
        <f t="shared" si="27"/>
        <v>3.1358345910250285</v>
      </c>
      <c r="M124">
        <f t="shared" si="28"/>
        <v>4.0650406504065045E-3</v>
      </c>
      <c r="N124">
        <f t="shared" si="29"/>
        <v>2063.3440464545947</v>
      </c>
      <c r="O124">
        <f t="shared" si="17"/>
        <v>246</v>
      </c>
      <c r="P124">
        <f t="shared" si="30"/>
        <v>7.6632346294220328</v>
      </c>
      <c r="T124" t="e">
        <f t="shared" si="31"/>
        <v>#NUM!</v>
      </c>
      <c r="U124" t="e">
        <f t="shared" si="26"/>
        <v>#NUM!</v>
      </c>
    </row>
    <row r="125" spans="1:21" x14ac:dyDescent="0.45">
      <c r="A125">
        <v>248</v>
      </c>
      <c r="B125">
        <v>4.5136000000000003E-2</v>
      </c>
      <c r="C125">
        <v>220.51948999999999</v>
      </c>
      <c r="E125">
        <f t="shared" si="18"/>
        <v>0.11744266516157364</v>
      </c>
      <c r="F125">
        <f t="shared" si="25"/>
        <v>-3.0980751247224965</v>
      </c>
      <c r="G125">
        <f t="shared" si="19"/>
        <v>768.44007359634065</v>
      </c>
      <c r="I125">
        <f t="shared" si="16"/>
        <v>248</v>
      </c>
      <c r="J125">
        <f t="shared" si="27"/>
        <v>3.1110934153698002</v>
      </c>
      <c r="M125">
        <f t="shared" si="28"/>
        <v>4.0322580645161289E-3</v>
      </c>
      <c r="N125">
        <f t="shared" si="29"/>
        <v>2147.6704646523881</v>
      </c>
      <c r="O125">
        <f t="shared" si="17"/>
        <v>248</v>
      </c>
      <c r="P125">
        <f t="shared" si="30"/>
        <v>7.7032003205081274</v>
      </c>
      <c r="T125" t="e">
        <f t="shared" si="31"/>
        <v>#NUM!</v>
      </c>
      <c r="U125" t="e">
        <f t="shared" si="26"/>
        <v>#NUM!</v>
      </c>
    </row>
    <row r="126" spans="1:21" x14ac:dyDescent="0.45">
      <c r="A126">
        <v>250</v>
      </c>
      <c r="B126">
        <v>4.4375999999999999E-2</v>
      </c>
      <c r="C126">
        <v>222.07037</v>
      </c>
      <c r="E126">
        <f t="shared" si="18"/>
        <v>0.1184666042361595</v>
      </c>
      <c r="F126">
        <f t="shared" si="25"/>
        <v>-3.1150564962292036</v>
      </c>
      <c r="G126">
        <f t="shared" si="19"/>
        <v>778.88259066153705</v>
      </c>
      <c r="I126">
        <f t="shared" si="16"/>
        <v>250</v>
      </c>
      <c r="J126">
        <f t="shared" si="27"/>
        <v>3.1280425327772572</v>
      </c>
      <c r="M126">
        <f t="shared" si="28"/>
        <v>4.0000000000000001E-3</v>
      </c>
      <c r="N126">
        <f t="shared" si="29"/>
        <v>2141.6249745474929</v>
      </c>
      <c r="O126">
        <f t="shared" si="17"/>
        <v>250</v>
      </c>
      <c r="P126">
        <f t="shared" si="30"/>
        <v>7.7001206363137209</v>
      </c>
      <c r="T126" t="e">
        <f t="shared" si="31"/>
        <v>#NUM!</v>
      </c>
      <c r="U126" t="e">
        <f t="shared" si="26"/>
        <v>#NUM!</v>
      </c>
    </row>
    <row r="127" spans="1:21" x14ac:dyDescent="0.45">
      <c r="A127">
        <v>252</v>
      </c>
      <c r="B127">
        <v>4.4156000000000001E-2</v>
      </c>
      <c r="C127">
        <v>223.28191000000001</v>
      </c>
      <c r="E127">
        <f t="shared" si="18"/>
        <v>0.12099394403832475</v>
      </c>
      <c r="F127">
        <f t="shared" si="25"/>
        <v>-3.1200264608260317</v>
      </c>
      <c r="G127">
        <f t="shared" si="19"/>
        <v>786.3676620721983</v>
      </c>
      <c r="I127">
        <f t="shared" si="16"/>
        <v>252</v>
      </c>
      <c r="J127">
        <f t="shared" si="27"/>
        <v>3.1329388927179216</v>
      </c>
      <c r="M127">
        <f t="shared" si="28"/>
        <v>3.968253968253968E-3</v>
      </c>
      <c r="N127">
        <f t="shared" si="29"/>
        <v>2154.6461335823888</v>
      </c>
      <c r="O127">
        <f t="shared" si="17"/>
        <v>252</v>
      </c>
      <c r="P127">
        <f t="shared" si="30"/>
        <v>7.7059609921864878</v>
      </c>
      <c r="T127" t="e">
        <f t="shared" si="31"/>
        <v>#NUM!</v>
      </c>
      <c r="U127" t="e">
        <f t="shared" si="26"/>
        <v>#NUM!</v>
      </c>
    </row>
    <row r="128" spans="1:21" x14ac:dyDescent="0.45">
      <c r="A128">
        <v>254</v>
      </c>
      <c r="B128">
        <v>4.4001999999999999E-2</v>
      </c>
      <c r="C128">
        <v>225.25818000000001</v>
      </c>
      <c r="E128">
        <f t="shared" si="18"/>
        <v>0.12008705598414299</v>
      </c>
      <c r="F128">
        <f t="shared" si="25"/>
        <v>-3.1235201915514481</v>
      </c>
      <c r="G128">
        <f t="shared" si="19"/>
        <v>793.494215710052</v>
      </c>
      <c r="I128">
        <f t="shared" si="16"/>
        <v>254</v>
      </c>
      <c r="J128">
        <f t="shared" si="27"/>
        <v>3.1363407735575177</v>
      </c>
      <c r="M128">
        <f t="shared" si="28"/>
        <v>3.937007874015748E-3</v>
      </c>
      <c r="N128">
        <f t="shared" si="29"/>
        <v>2185.6017839214037</v>
      </c>
      <c r="O128">
        <f t="shared" si="17"/>
        <v>254</v>
      </c>
      <c r="P128">
        <f t="shared" si="30"/>
        <v>7.7200403452188535</v>
      </c>
      <c r="T128" t="e">
        <f t="shared" si="31"/>
        <v>#NUM!</v>
      </c>
      <c r="U128" t="e">
        <f t="shared" si="26"/>
        <v>#NUM!</v>
      </c>
    </row>
    <row r="129" spans="1:21" x14ac:dyDescent="0.45">
      <c r="A129">
        <v>256</v>
      </c>
      <c r="B129">
        <v>4.4107E-2</v>
      </c>
      <c r="C129">
        <v>226.88668999999999</v>
      </c>
      <c r="E129">
        <f t="shared" si="18"/>
        <v>0.12072671461707594</v>
      </c>
      <c r="F129">
        <f t="shared" si="25"/>
        <v>-3.1211367789669051</v>
      </c>
      <c r="G129">
        <f t="shared" si="19"/>
        <v>799.13174213014474</v>
      </c>
      <c r="I129">
        <f t="shared" ref="I129:I192" si="32">A129</f>
        <v>256</v>
      </c>
      <c r="J129">
        <f t="shared" si="27"/>
        <v>3.1338499691378225</v>
      </c>
      <c r="M129">
        <f t="shared" si="28"/>
        <v>3.90625E-3</v>
      </c>
      <c r="N129">
        <f t="shared" si="29"/>
        <v>2222.9166526902723</v>
      </c>
      <c r="O129">
        <f t="shared" ref="O129:O192" si="33">A129</f>
        <v>256</v>
      </c>
      <c r="P129">
        <f t="shared" si="30"/>
        <v>7.7367972844870687</v>
      </c>
      <c r="T129" t="e">
        <f t="shared" si="31"/>
        <v>#NUM!</v>
      </c>
      <c r="U129" t="e">
        <f t="shared" si="26"/>
        <v>#NUM!</v>
      </c>
    </row>
    <row r="130" spans="1:21" x14ac:dyDescent="0.45">
      <c r="A130">
        <v>258</v>
      </c>
      <c r="B130">
        <v>4.4149000000000001E-2</v>
      </c>
      <c r="C130">
        <v>228.31886</v>
      </c>
      <c r="E130">
        <f t="shared" ref="E130:E193" si="34">-LN(C130/A130)</f>
        <v>0.12221642419784771</v>
      </c>
      <c r="F130">
        <f t="shared" si="25"/>
        <v>-3.1201850022453095</v>
      </c>
      <c r="G130">
        <f t="shared" ref="G130:G193" si="35">E130-F130*A130</f>
        <v>805.1299470034877</v>
      </c>
      <c r="I130">
        <f t="shared" si="32"/>
        <v>258</v>
      </c>
      <c r="J130">
        <f t="shared" ref="J130:J161" si="36">G130/(I130-1)</f>
        <v>3.1328013502081236</v>
      </c>
      <c r="M130">
        <f t="shared" ref="M130:M161" si="37">1/A130</f>
        <v>3.875968992248062E-3</v>
      </c>
      <c r="N130">
        <f t="shared" ref="N130:N161" si="38">B130*(C130)^(2-M130)</f>
        <v>2253.5272336572943</v>
      </c>
      <c r="O130">
        <f t="shared" si="33"/>
        <v>258</v>
      </c>
      <c r="P130">
        <f t="shared" ref="P130:P161" si="39">LN(N130)/(1-M130)</f>
        <v>7.750291817873352</v>
      </c>
      <c r="T130" t="e">
        <f t="shared" ref="T130:T161" si="40">B130*((1/M130)*C130)^(1/M130)</f>
        <v>#NUM!</v>
      </c>
      <c r="U130" t="e">
        <f t="shared" si="26"/>
        <v>#NUM!</v>
      </c>
    </row>
    <row r="131" spans="1:21" x14ac:dyDescent="0.45">
      <c r="A131">
        <v>260</v>
      </c>
      <c r="B131">
        <v>4.3642E-2</v>
      </c>
      <c r="C131">
        <v>229.95406</v>
      </c>
      <c r="E131">
        <f t="shared" si="34"/>
        <v>0.12280208117328385</v>
      </c>
      <c r="F131">
        <f t="shared" ref="F131:F194" si="41">LN(B131)</f>
        <v>-3.1317352895532</v>
      </c>
      <c r="G131">
        <f t="shared" si="35"/>
        <v>814.37397736500532</v>
      </c>
      <c r="I131">
        <f t="shared" si="32"/>
        <v>260</v>
      </c>
      <c r="J131">
        <f t="shared" si="36"/>
        <v>3.1443010709073564</v>
      </c>
      <c r="M131">
        <f t="shared" si="37"/>
        <v>3.8461538461538464E-3</v>
      </c>
      <c r="N131">
        <f t="shared" si="38"/>
        <v>2259.9746802756981</v>
      </c>
      <c r="O131">
        <f t="shared" si="33"/>
        <v>260</v>
      </c>
      <c r="P131">
        <f t="shared" si="39"/>
        <v>7.7529278420242944</v>
      </c>
      <c r="T131" t="e">
        <f t="shared" si="40"/>
        <v>#NUM!</v>
      </c>
      <c r="U131" t="e">
        <f t="shared" ref="U131:U194" si="42">(LN(T131))/(1/M131-1)</f>
        <v>#NUM!</v>
      </c>
    </row>
    <row r="132" spans="1:21" x14ac:dyDescent="0.45">
      <c r="A132">
        <v>262</v>
      </c>
      <c r="B132">
        <v>4.3775000000000001E-2</v>
      </c>
      <c r="C132">
        <v>231.5472</v>
      </c>
      <c r="E132">
        <f t="shared" si="34"/>
        <v>0.12356076332809332</v>
      </c>
      <c r="F132">
        <f t="shared" si="41"/>
        <v>-3.1286924008102215</v>
      </c>
      <c r="G132">
        <f t="shared" si="35"/>
        <v>819.84096977560614</v>
      </c>
      <c r="I132">
        <f t="shared" si="32"/>
        <v>262</v>
      </c>
      <c r="J132">
        <f t="shared" si="36"/>
        <v>3.1411531409027056</v>
      </c>
      <c r="M132">
        <f t="shared" si="37"/>
        <v>3.8167938931297708E-3</v>
      </c>
      <c r="N132">
        <f t="shared" si="38"/>
        <v>2298.6872146558535</v>
      </c>
      <c r="O132">
        <f t="shared" si="33"/>
        <v>262</v>
      </c>
      <c r="P132">
        <f t="shared" si="39"/>
        <v>7.7697489932344173</v>
      </c>
      <c r="T132" t="e">
        <f t="shared" si="40"/>
        <v>#NUM!</v>
      </c>
      <c r="U132" t="e">
        <f t="shared" si="42"/>
        <v>#NUM!</v>
      </c>
    </row>
    <row r="133" spans="1:21" x14ac:dyDescent="0.45">
      <c r="A133">
        <v>264</v>
      </c>
      <c r="B133">
        <v>4.3645000000000003E-2</v>
      </c>
      <c r="C133">
        <v>232.98134999999999</v>
      </c>
      <c r="E133">
        <f t="shared" si="34"/>
        <v>0.12499069570267589</v>
      </c>
      <c r="F133">
        <f t="shared" si="41"/>
        <v>-3.131666550794824</v>
      </c>
      <c r="G133">
        <f t="shared" si="35"/>
        <v>826.88496010553615</v>
      </c>
      <c r="I133">
        <f t="shared" si="32"/>
        <v>264</v>
      </c>
      <c r="J133">
        <f t="shared" si="36"/>
        <v>3.144049277967818</v>
      </c>
      <c r="M133">
        <f t="shared" si="37"/>
        <v>3.787878787878788E-3</v>
      </c>
      <c r="N133">
        <f t="shared" si="38"/>
        <v>2320.6502240218811</v>
      </c>
      <c r="O133">
        <f t="shared" si="33"/>
        <v>264</v>
      </c>
      <c r="P133">
        <f t="shared" si="39"/>
        <v>7.7790688643078516</v>
      </c>
      <c r="T133" t="e">
        <f t="shared" si="40"/>
        <v>#NUM!</v>
      </c>
      <c r="U133" t="e">
        <f t="shared" si="42"/>
        <v>#NUM!</v>
      </c>
    </row>
    <row r="134" spans="1:21" x14ac:dyDescent="0.45">
      <c r="A134">
        <v>266</v>
      </c>
      <c r="B134">
        <v>4.3778999999999998E-2</v>
      </c>
      <c r="C134">
        <v>234.58835999999999</v>
      </c>
      <c r="E134">
        <f t="shared" si="34"/>
        <v>0.1256639901615432</v>
      </c>
      <c r="F134">
        <f t="shared" si="41"/>
        <v>-3.1286010286284185</v>
      </c>
      <c r="G134">
        <f t="shared" si="35"/>
        <v>832.33353760532088</v>
      </c>
      <c r="I134">
        <f t="shared" si="32"/>
        <v>266</v>
      </c>
      <c r="J134">
        <f t="shared" si="36"/>
        <v>3.1408812739823428</v>
      </c>
      <c r="M134">
        <f t="shared" si="37"/>
        <v>3.7593984962406013E-3</v>
      </c>
      <c r="N134">
        <f t="shared" si="38"/>
        <v>2360.3033832935166</v>
      </c>
      <c r="O134">
        <f t="shared" si="33"/>
        <v>266</v>
      </c>
      <c r="P134">
        <f t="shared" si="39"/>
        <v>7.7958531606495987</v>
      </c>
      <c r="T134" t="e">
        <f t="shared" si="40"/>
        <v>#NUM!</v>
      </c>
      <c r="U134" t="e">
        <f t="shared" si="42"/>
        <v>#NUM!</v>
      </c>
    </row>
    <row r="135" spans="1:21" x14ac:dyDescent="0.45">
      <c r="A135">
        <v>268</v>
      </c>
      <c r="B135">
        <v>4.3794E-2</v>
      </c>
      <c r="C135">
        <v>236.43812</v>
      </c>
      <c r="E135">
        <f t="shared" si="34"/>
        <v>0.12530045586357916</v>
      </c>
      <c r="F135">
        <f t="shared" si="41"/>
        <v>-3.1282584572845868</v>
      </c>
      <c r="G135">
        <f t="shared" si="35"/>
        <v>838.4985670081328</v>
      </c>
      <c r="I135">
        <f t="shared" si="32"/>
        <v>268</v>
      </c>
      <c r="J135">
        <f t="shared" si="36"/>
        <v>3.1404440711915087</v>
      </c>
      <c r="M135">
        <f t="shared" si="37"/>
        <v>3.7313432835820895E-3</v>
      </c>
      <c r="N135">
        <f t="shared" si="38"/>
        <v>2398.7912396264746</v>
      </c>
      <c r="O135">
        <f t="shared" si="33"/>
        <v>268</v>
      </c>
      <c r="P135">
        <f t="shared" si="39"/>
        <v>7.8118690042472805</v>
      </c>
      <c r="T135" t="e">
        <f t="shared" si="40"/>
        <v>#NUM!</v>
      </c>
      <c r="U135" t="e">
        <f t="shared" si="42"/>
        <v>#NUM!</v>
      </c>
    </row>
    <row r="136" spans="1:21" x14ac:dyDescent="0.45">
      <c r="A136">
        <v>270</v>
      </c>
      <c r="B136">
        <v>4.3832999999999997E-2</v>
      </c>
      <c r="C136">
        <v>237.74348000000001</v>
      </c>
      <c r="E136">
        <f t="shared" si="34"/>
        <v>0.12722968171337182</v>
      </c>
      <c r="F136">
        <f t="shared" si="41"/>
        <v>-3.1273683206240799</v>
      </c>
      <c r="G136">
        <f t="shared" si="35"/>
        <v>844.51667625021491</v>
      </c>
      <c r="I136">
        <f t="shared" si="32"/>
        <v>270</v>
      </c>
      <c r="J136">
        <f t="shared" si="36"/>
        <v>3.1394671979561894</v>
      </c>
      <c r="M136">
        <f t="shared" si="37"/>
        <v>3.7037037037037038E-3</v>
      </c>
      <c r="N136">
        <f t="shared" si="38"/>
        <v>2427.8286054335176</v>
      </c>
      <c r="O136">
        <f t="shared" si="33"/>
        <v>270</v>
      </c>
      <c r="P136">
        <f t="shared" si="39"/>
        <v>7.8237293341565612</v>
      </c>
      <c r="T136" t="e">
        <f t="shared" si="40"/>
        <v>#NUM!</v>
      </c>
      <c r="U136" t="e">
        <f t="shared" si="42"/>
        <v>#NUM!</v>
      </c>
    </row>
    <row r="137" spans="1:21" x14ac:dyDescent="0.45">
      <c r="A137">
        <v>272</v>
      </c>
      <c r="B137">
        <v>4.3589999999999997E-2</v>
      </c>
      <c r="C137">
        <v>239.32148000000001</v>
      </c>
      <c r="E137">
        <f t="shared" si="34"/>
        <v>0.12799431360475405</v>
      </c>
      <c r="F137">
        <f t="shared" si="41"/>
        <v>-3.1329275127318361</v>
      </c>
      <c r="G137">
        <f t="shared" si="35"/>
        <v>852.28427777666423</v>
      </c>
      <c r="I137">
        <f t="shared" si="32"/>
        <v>272</v>
      </c>
      <c r="J137">
        <f t="shared" si="36"/>
        <v>3.1449604346002369</v>
      </c>
      <c r="M137">
        <f t="shared" si="37"/>
        <v>3.6764705882352941E-3</v>
      </c>
      <c r="N137">
        <f t="shared" si="38"/>
        <v>2446.8309918335449</v>
      </c>
      <c r="O137">
        <f t="shared" si="33"/>
        <v>272</v>
      </c>
      <c r="P137">
        <f t="shared" si="39"/>
        <v>7.8313406872630456</v>
      </c>
      <c r="T137" t="e">
        <f t="shared" si="40"/>
        <v>#NUM!</v>
      </c>
      <c r="U137" t="e">
        <f t="shared" si="42"/>
        <v>#NUM!</v>
      </c>
    </row>
    <row r="138" spans="1:21" x14ac:dyDescent="0.45">
      <c r="A138">
        <v>274</v>
      </c>
      <c r="B138">
        <v>4.4110000000000003E-2</v>
      </c>
      <c r="C138">
        <v>240.83535000000001</v>
      </c>
      <c r="E138">
        <f t="shared" si="34"/>
        <v>0.12901460140222973</v>
      </c>
      <c r="F138">
        <f t="shared" si="41"/>
        <v>-3.1210687648652886</v>
      </c>
      <c r="G138">
        <f t="shared" si="35"/>
        <v>855.30185617449126</v>
      </c>
      <c r="I138">
        <f t="shared" si="32"/>
        <v>274</v>
      </c>
      <c r="J138">
        <f t="shared" si="36"/>
        <v>3.1329738321409937</v>
      </c>
      <c r="M138">
        <f t="shared" si="37"/>
        <v>3.6496350364963502E-3</v>
      </c>
      <c r="N138">
        <f t="shared" si="38"/>
        <v>2507.7550570105641</v>
      </c>
      <c r="O138">
        <f t="shared" si="33"/>
        <v>274</v>
      </c>
      <c r="P138">
        <f t="shared" si="39"/>
        <v>7.8558140866452959</v>
      </c>
      <c r="T138" t="e">
        <f t="shared" si="40"/>
        <v>#NUM!</v>
      </c>
      <c r="U138" t="e">
        <f t="shared" si="42"/>
        <v>#NUM!</v>
      </c>
    </row>
    <row r="139" spans="1:21" x14ac:dyDescent="0.45">
      <c r="A139">
        <v>276</v>
      </c>
      <c r="B139">
        <v>4.3034000000000003E-2</v>
      </c>
      <c r="C139">
        <v>242.39578</v>
      </c>
      <c r="E139">
        <f t="shared" si="34"/>
        <v>0.12982902091445728</v>
      </c>
      <c r="F139">
        <f t="shared" si="41"/>
        <v>-3.1457647780508777</v>
      </c>
      <c r="G139">
        <f t="shared" si="35"/>
        <v>868.36090776295669</v>
      </c>
      <c r="I139">
        <f t="shared" si="32"/>
        <v>276</v>
      </c>
      <c r="J139">
        <f t="shared" si="36"/>
        <v>3.1576760282289333</v>
      </c>
      <c r="M139">
        <f t="shared" si="37"/>
        <v>3.6231884057971015E-3</v>
      </c>
      <c r="N139">
        <f t="shared" si="38"/>
        <v>2478.6901524717759</v>
      </c>
      <c r="O139">
        <f t="shared" si="33"/>
        <v>276</v>
      </c>
      <c r="P139">
        <f t="shared" si="39"/>
        <v>7.8439054827063321</v>
      </c>
      <c r="T139" t="e">
        <f t="shared" si="40"/>
        <v>#NUM!</v>
      </c>
      <c r="U139" t="e">
        <f t="shared" si="42"/>
        <v>#NUM!</v>
      </c>
    </row>
    <row r="140" spans="1:21" x14ac:dyDescent="0.45">
      <c r="A140">
        <v>278</v>
      </c>
      <c r="B140">
        <v>4.3334999999999999E-2</v>
      </c>
      <c r="C140">
        <v>243.92726999999999</v>
      </c>
      <c r="E140">
        <f t="shared" si="34"/>
        <v>0.13075100660074304</v>
      </c>
      <c r="F140">
        <f t="shared" si="41"/>
        <v>-3.1387946563958287</v>
      </c>
      <c r="G140">
        <f t="shared" si="35"/>
        <v>872.71566548464102</v>
      </c>
      <c r="I140">
        <f t="shared" si="32"/>
        <v>278</v>
      </c>
      <c r="J140">
        <f t="shared" si="36"/>
        <v>3.1505980703416645</v>
      </c>
      <c r="M140">
        <f t="shared" si="37"/>
        <v>3.5971223021582736E-3</v>
      </c>
      <c r="N140">
        <f t="shared" si="38"/>
        <v>2527.9719101903474</v>
      </c>
      <c r="O140">
        <f t="shared" si="33"/>
        <v>278</v>
      </c>
      <c r="P140">
        <f t="shared" si="39"/>
        <v>7.8634584655481961</v>
      </c>
      <c r="T140" t="e">
        <f t="shared" si="40"/>
        <v>#NUM!</v>
      </c>
      <c r="U140" t="e">
        <f t="shared" si="42"/>
        <v>#NUM!</v>
      </c>
    </row>
    <row r="141" spans="1:21" x14ac:dyDescent="0.45">
      <c r="A141">
        <v>280</v>
      </c>
      <c r="B141">
        <v>4.3694999999999998E-2</v>
      </c>
      <c r="C141">
        <v>245.55767</v>
      </c>
      <c r="E141">
        <f t="shared" si="34"/>
        <v>0.13125777517101522</v>
      </c>
      <c r="F141">
        <f t="shared" si="41"/>
        <v>-3.1305215999026297</v>
      </c>
      <c r="G141">
        <f t="shared" si="35"/>
        <v>876.67730574790733</v>
      </c>
      <c r="I141">
        <f t="shared" si="32"/>
        <v>280</v>
      </c>
      <c r="J141">
        <f t="shared" si="36"/>
        <v>3.142212565404686</v>
      </c>
      <c r="M141">
        <f t="shared" si="37"/>
        <v>3.5714285714285713E-3</v>
      </c>
      <c r="N141">
        <f t="shared" si="38"/>
        <v>2583.4644449610796</v>
      </c>
      <c r="O141">
        <f t="shared" si="33"/>
        <v>280</v>
      </c>
      <c r="P141">
        <f t="shared" si="39"/>
        <v>7.8850474690977643</v>
      </c>
      <c r="T141" t="e">
        <f t="shared" si="40"/>
        <v>#NUM!</v>
      </c>
      <c r="U141" t="e">
        <f t="shared" si="42"/>
        <v>#NUM!</v>
      </c>
    </row>
    <row r="142" spans="1:21" x14ac:dyDescent="0.45">
      <c r="A142">
        <v>282</v>
      </c>
      <c r="B142">
        <v>4.2893000000000001E-2</v>
      </c>
      <c r="C142">
        <v>247.04973000000001</v>
      </c>
      <c r="E142">
        <f t="shared" si="34"/>
        <v>0.13231741854312659</v>
      </c>
      <c r="F142">
        <f t="shared" si="41"/>
        <v>-3.1490466365250351</v>
      </c>
      <c r="G142">
        <f t="shared" si="35"/>
        <v>888.16346891860303</v>
      </c>
      <c r="I142">
        <f t="shared" si="32"/>
        <v>282</v>
      </c>
      <c r="J142">
        <f t="shared" si="36"/>
        <v>3.1607240886783026</v>
      </c>
      <c r="M142">
        <f t="shared" si="37"/>
        <v>3.5460992907801418E-3</v>
      </c>
      <c r="N142">
        <f t="shared" si="38"/>
        <v>2567.2616815986089</v>
      </c>
      <c r="O142">
        <f t="shared" si="33"/>
        <v>282</v>
      </c>
      <c r="P142">
        <f t="shared" si="39"/>
        <v>7.8785331772182134</v>
      </c>
      <c r="T142" t="e">
        <f t="shared" si="40"/>
        <v>#NUM!</v>
      </c>
      <c r="U142" t="e">
        <f t="shared" si="42"/>
        <v>#NUM!</v>
      </c>
    </row>
    <row r="143" spans="1:21" x14ac:dyDescent="0.45">
      <c r="A143">
        <v>284</v>
      </c>
      <c r="B143">
        <v>4.3457000000000003E-2</v>
      </c>
      <c r="C143">
        <v>248.90463</v>
      </c>
      <c r="E143">
        <f t="shared" si="34"/>
        <v>0.13190442711254025</v>
      </c>
      <c r="F143">
        <f t="shared" si="41"/>
        <v>-3.1359833355286408</v>
      </c>
      <c r="G143">
        <f t="shared" si="35"/>
        <v>890.75117171724651</v>
      </c>
      <c r="I143">
        <f t="shared" si="32"/>
        <v>284</v>
      </c>
      <c r="J143">
        <f t="shared" si="36"/>
        <v>3.1475306421104117</v>
      </c>
      <c r="M143">
        <f t="shared" si="37"/>
        <v>3.5211267605633804E-3</v>
      </c>
      <c r="N143">
        <f t="shared" si="38"/>
        <v>2640.5169316535416</v>
      </c>
      <c r="O143">
        <f t="shared" si="33"/>
        <v>284</v>
      </c>
      <c r="P143">
        <f t="shared" si="39"/>
        <v>7.9065700196977353</v>
      </c>
      <c r="T143" t="e">
        <f t="shared" si="40"/>
        <v>#NUM!</v>
      </c>
      <c r="U143" t="e">
        <f t="shared" si="42"/>
        <v>#NUM!</v>
      </c>
    </row>
    <row r="144" spans="1:21" x14ac:dyDescent="0.45">
      <c r="A144">
        <v>286</v>
      </c>
      <c r="B144">
        <v>4.3561000000000002E-2</v>
      </c>
      <c r="C144">
        <v>250.41220000000001</v>
      </c>
      <c r="E144">
        <f t="shared" si="34"/>
        <v>0.13288345073606087</v>
      </c>
      <c r="F144">
        <f t="shared" si="41"/>
        <v>-3.133593024339743</v>
      </c>
      <c r="G144">
        <f t="shared" si="35"/>
        <v>896.34048841190247</v>
      </c>
      <c r="I144">
        <f t="shared" si="32"/>
        <v>286</v>
      </c>
      <c r="J144">
        <f t="shared" si="36"/>
        <v>3.1450543453049211</v>
      </c>
      <c r="M144">
        <f t="shared" si="37"/>
        <v>3.4965034965034965E-3</v>
      </c>
      <c r="N144">
        <f t="shared" si="38"/>
        <v>2679.3034369473976</v>
      </c>
      <c r="O144">
        <f t="shared" si="33"/>
        <v>286</v>
      </c>
      <c r="P144">
        <f t="shared" si="39"/>
        <v>7.9210079601637853</v>
      </c>
      <c r="T144" t="e">
        <f t="shared" si="40"/>
        <v>#NUM!</v>
      </c>
      <c r="U144" t="e">
        <f t="shared" si="42"/>
        <v>#NUM!</v>
      </c>
    </row>
    <row r="145" spans="1:21" x14ac:dyDescent="0.45">
      <c r="A145">
        <v>288</v>
      </c>
      <c r="B145">
        <v>4.3144000000000002E-2</v>
      </c>
      <c r="C145">
        <v>251.82616999999999</v>
      </c>
      <c r="E145">
        <f t="shared" si="34"/>
        <v>0.13422143223440441</v>
      </c>
      <c r="F145">
        <f t="shared" si="41"/>
        <v>-3.1432119209472109</v>
      </c>
      <c r="G145">
        <f t="shared" si="35"/>
        <v>905.37925466503111</v>
      </c>
      <c r="I145">
        <f t="shared" si="32"/>
        <v>288</v>
      </c>
      <c r="J145">
        <f t="shared" si="36"/>
        <v>3.1546315493555093</v>
      </c>
      <c r="M145">
        <f t="shared" si="37"/>
        <v>3.472222222222222E-3</v>
      </c>
      <c r="N145">
        <f t="shared" si="38"/>
        <v>2684.0152080737125</v>
      </c>
      <c r="O145">
        <f t="shared" si="33"/>
        <v>288</v>
      </c>
      <c r="P145">
        <f t="shared" si="39"/>
        <v>7.9225781160647708</v>
      </c>
      <c r="T145" t="e">
        <f t="shared" si="40"/>
        <v>#NUM!</v>
      </c>
      <c r="U145" t="e">
        <f t="shared" si="42"/>
        <v>#NUM!</v>
      </c>
    </row>
    <row r="146" spans="1:21" x14ac:dyDescent="0.45">
      <c r="A146">
        <v>290</v>
      </c>
      <c r="B146">
        <v>4.2775000000000001E-2</v>
      </c>
      <c r="C146">
        <v>253.36404999999999</v>
      </c>
      <c r="E146">
        <f t="shared" si="34"/>
        <v>0.13505353571843984</v>
      </c>
      <c r="F146">
        <f t="shared" si="41"/>
        <v>-3.1518014592038797</v>
      </c>
      <c r="G146">
        <f t="shared" si="35"/>
        <v>914.15747670484348</v>
      </c>
      <c r="I146">
        <f t="shared" si="32"/>
        <v>290</v>
      </c>
      <c r="J146">
        <f t="shared" si="36"/>
        <v>3.1631746598783512</v>
      </c>
      <c r="M146">
        <f t="shared" si="37"/>
        <v>3.4482758620689655E-3</v>
      </c>
      <c r="N146">
        <f t="shared" si="38"/>
        <v>2693.9605242175558</v>
      </c>
      <c r="O146">
        <f t="shared" si="33"/>
        <v>290</v>
      </c>
      <c r="P146">
        <f t="shared" si="39"/>
        <v>7.9260990797772299</v>
      </c>
      <c r="T146" t="e">
        <f t="shared" si="40"/>
        <v>#NUM!</v>
      </c>
      <c r="U146" t="e">
        <f t="shared" si="42"/>
        <v>#NUM!</v>
      </c>
    </row>
    <row r="147" spans="1:21" x14ac:dyDescent="0.45">
      <c r="A147">
        <v>292</v>
      </c>
      <c r="B147">
        <v>4.2504E-2</v>
      </c>
      <c r="C147">
        <v>254.65593999999999</v>
      </c>
      <c r="E147">
        <f t="shared" si="34"/>
        <v>0.1368404230758089</v>
      </c>
      <c r="F147">
        <f t="shared" si="41"/>
        <v>-3.158157089833495</v>
      </c>
      <c r="G147">
        <f t="shared" si="35"/>
        <v>922.31871065445637</v>
      </c>
      <c r="I147">
        <f t="shared" si="32"/>
        <v>292</v>
      </c>
      <c r="J147">
        <f t="shared" si="36"/>
        <v>3.1694801053417745</v>
      </c>
      <c r="M147">
        <f t="shared" si="37"/>
        <v>3.4246575342465752E-3</v>
      </c>
      <c r="N147">
        <f t="shared" si="38"/>
        <v>2704.567697583911</v>
      </c>
      <c r="O147">
        <f t="shared" si="33"/>
        <v>292</v>
      </c>
      <c r="P147">
        <f t="shared" si="39"/>
        <v>7.9298543980681488</v>
      </c>
      <c r="T147" t="e">
        <f t="shared" si="40"/>
        <v>#NUM!</v>
      </c>
      <c r="U147" t="e">
        <f t="shared" si="42"/>
        <v>#NUM!</v>
      </c>
    </row>
    <row r="148" spans="1:21" x14ac:dyDescent="0.45">
      <c r="A148">
        <v>294</v>
      </c>
      <c r="B148">
        <v>4.3026000000000002E-2</v>
      </c>
      <c r="C148">
        <v>256.61018000000001</v>
      </c>
      <c r="E148">
        <f t="shared" si="34"/>
        <v>0.13602164330183922</v>
      </c>
      <c r="F148">
        <f t="shared" si="41"/>
        <v>-3.145950694853644</v>
      </c>
      <c r="G148">
        <f t="shared" si="35"/>
        <v>925.04552593027324</v>
      </c>
      <c r="I148">
        <f t="shared" si="32"/>
        <v>294</v>
      </c>
      <c r="J148">
        <f t="shared" si="36"/>
        <v>3.1571519656323317</v>
      </c>
      <c r="M148">
        <f t="shared" si="37"/>
        <v>3.4013605442176869E-3</v>
      </c>
      <c r="N148">
        <f t="shared" si="38"/>
        <v>2780.2504926637844</v>
      </c>
      <c r="O148">
        <f t="shared" si="33"/>
        <v>294</v>
      </c>
      <c r="P148">
        <f t="shared" si="39"/>
        <v>7.9573621656063329</v>
      </c>
      <c r="T148" t="e">
        <f t="shared" si="40"/>
        <v>#NUM!</v>
      </c>
      <c r="U148" t="e">
        <f t="shared" si="42"/>
        <v>#NUM!</v>
      </c>
    </row>
    <row r="149" spans="1:21" x14ac:dyDescent="0.45">
      <c r="A149">
        <v>296</v>
      </c>
      <c r="B149">
        <v>4.3206000000000001E-2</v>
      </c>
      <c r="C149">
        <v>257.94234</v>
      </c>
      <c r="E149">
        <f t="shared" si="34"/>
        <v>0.13762338275178373</v>
      </c>
      <c r="F149">
        <f t="shared" si="41"/>
        <v>-3.1417759044873521</v>
      </c>
      <c r="G149">
        <f t="shared" si="35"/>
        <v>930.10329111100805</v>
      </c>
      <c r="I149">
        <f t="shared" si="32"/>
        <v>296</v>
      </c>
      <c r="J149">
        <f t="shared" si="36"/>
        <v>3.1528925122407054</v>
      </c>
      <c r="M149">
        <f t="shared" si="37"/>
        <v>3.3783783783783786E-3</v>
      </c>
      <c r="N149">
        <f t="shared" si="38"/>
        <v>2821.254703141688</v>
      </c>
      <c r="O149">
        <f t="shared" si="33"/>
        <v>296</v>
      </c>
      <c r="P149">
        <f t="shared" si="39"/>
        <v>7.971868984986302</v>
      </c>
      <c r="T149" t="e">
        <f t="shared" si="40"/>
        <v>#NUM!</v>
      </c>
      <c r="U149" t="e">
        <f t="shared" si="42"/>
        <v>#NUM!</v>
      </c>
    </row>
    <row r="150" spans="1:21" x14ac:dyDescent="0.45">
      <c r="A150">
        <v>298</v>
      </c>
      <c r="B150">
        <v>4.2820999999999998E-2</v>
      </c>
      <c r="C150">
        <v>259.53199000000001</v>
      </c>
      <c r="E150">
        <f t="shared" si="34"/>
        <v>0.1382135159673997</v>
      </c>
      <c r="F150">
        <f t="shared" si="41"/>
        <v>-3.1507266425201941</v>
      </c>
      <c r="G150">
        <f t="shared" si="35"/>
        <v>939.05475298698525</v>
      </c>
      <c r="I150">
        <f t="shared" si="32"/>
        <v>298</v>
      </c>
      <c r="J150">
        <f t="shared" si="36"/>
        <v>3.1618005151076947</v>
      </c>
      <c r="M150">
        <f t="shared" si="37"/>
        <v>3.3557046979865771E-3</v>
      </c>
      <c r="N150">
        <f t="shared" si="38"/>
        <v>2830.9831663896625</v>
      </c>
      <c r="O150">
        <f t="shared" si="33"/>
        <v>298</v>
      </c>
      <c r="P150">
        <f t="shared" si="39"/>
        <v>7.9751415589195123</v>
      </c>
      <c r="T150" t="e">
        <f t="shared" si="40"/>
        <v>#NUM!</v>
      </c>
      <c r="U150" t="e">
        <f t="shared" si="42"/>
        <v>#NUM!</v>
      </c>
    </row>
    <row r="151" spans="1:21" x14ac:dyDescent="0.45">
      <c r="A151">
        <v>300</v>
      </c>
      <c r="B151">
        <v>4.2723999999999998E-2</v>
      </c>
      <c r="C151">
        <v>261.41496000000001</v>
      </c>
      <c r="E151">
        <f t="shared" si="34"/>
        <v>0.13767344480527724</v>
      </c>
      <c r="F151">
        <f t="shared" si="41"/>
        <v>-3.1529944557546883</v>
      </c>
      <c r="G151">
        <f t="shared" si="35"/>
        <v>946.03601017121173</v>
      </c>
      <c r="I151">
        <f t="shared" si="32"/>
        <v>300</v>
      </c>
      <c r="J151">
        <f t="shared" si="36"/>
        <v>3.1640000340174304</v>
      </c>
      <c r="M151">
        <f t="shared" si="37"/>
        <v>3.3333333333333335E-3</v>
      </c>
      <c r="N151">
        <f t="shared" si="38"/>
        <v>2865.9922583508242</v>
      </c>
      <c r="O151">
        <f t="shared" si="33"/>
        <v>300</v>
      </c>
      <c r="P151">
        <f t="shared" si="39"/>
        <v>7.9872942212518279</v>
      </c>
      <c r="T151" t="e">
        <f t="shared" si="40"/>
        <v>#NUM!</v>
      </c>
      <c r="U151" t="e">
        <f t="shared" si="42"/>
        <v>#NUM!</v>
      </c>
    </row>
    <row r="152" spans="1:21" x14ac:dyDescent="0.45">
      <c r="A152">
        <v>302</v>
      </c>
      <c r="B152">
        <v>4.2723999999999998E-2</v>
      </c>
      <c r="C152">
        <v>262.34766000000002</v>
      </c>
      <c r="E152">
        <f t="shared" si="34"/>
        <v>0.14075644666443102</v>
      </c>
      <c r="F152">
        <f t="shared" si="41"/>
        <v>-3.1529944557546883</v>
      </c>
      <c r="G152">
        <f t="shared" si="35"/>
        <v>952.34508208458033</v>
      </c>
      <c r="I152">
        <f t="shared" si="32"/>
        <v>302</v>
      </c>
      <c r="J152">
        <f t="shared" si="36"/>
        <v>3.1639371497826589</v>
      </c>
      <c r="M152">
        <f t="shared" si="37"/>
        <v>3.3112582781456954E-3</v>
      </c>
      <c r="N152">
        <f t="shared" si="38"/>
        <v>2886.8004811841679</v>
      </c>
      <c r="O152">
        <f t="shared" si="33"/>
        <v>302</v>
      </c>
      <c r="P152">
        <f t="shared" si="39"/>
        <v>7.9943755099683687</v>
      </c>
      <c r="T152" t="e">
        <f t="shared" si="40"/>
        <v>#NUM!</v>
      </c>
      <c r="U152" t="e">
        <f t="shared" si="42"/>
        <v>#NUM!</v>
      </c>
    </row>
    <row r="153" spans="1:21" x14ac:dyDescent="0.45">
      <c r="A153">
        <v>304</v>
      </c>
      <c r="B153">
        <v>4.2701999999999997E-2</v>
      </c>
      <c r="C153">
        <v>264.22629000000001</v>
      </c>
      <c r="E153">
        <f t="shared" si="34"/>
        <v>0.14022180632006034</v>
      </c>
      <c r="F153">
        <f t="shared" si="41"/>
        <v>-3.153509521436948</v>
      </c>
      <c r="G153">
        <f t="shared" si="35"/>
        <v>958.80711632315217</v>
      </c>
      <c r="I153">
        <f t="shared" si="32"/>
        <v>304</v>
      </c>
      <c r="J153">
        <f t="shared" si="36"/>
        <v>3.164379921858588</v>
      </c>
      <c r="M153">
        <f t="shared" si="37"/>
        <v>3.2894736842105261E-3</v>
      </c>
      <c r="N153">
        <f t="shared" si="38"/>
        <v>2927.0709098037682</v>
      </c>
      <c r="O153">
        <f t="shared" si="33"/>
        <v>304</v>
      </c>
      <c r="P153">
        <f t="shared" si="39"/>
        <v>8.0080999465361948</v>
      </c>
      <c r="T153" t="e">
        <f t="shared" si="40"/>
        <v>#NUM!</v>
      </c>
      <c r="U153" t="e">
        <f t="shared" si="42"/>
        <v>#NUM!</v>
      </c>
    </row>
    <row r="154" spans="1:21" x14ac:dyDescent="0.45">
      <c r="A154">
        <v>306</v>
      </c>
      <c r="B154">
        <v>4.2425999999999998E-2</v>
      </c>
      <c r="C154">
        <v>265.81740000000002</v>
      </c>
      <c r="E154">
        <f t="shared" si="34"/>
        <v>0.14077549506187798</v>
      </c>
      <c r="F154">
        <f t="shared" si="41"/>
        <v>-3.1599938971319785</v>
      </c>
      <c r="G154">
        <f t="shared" si="35"/>
        <v>967.09890801744734</v>
      </c>
      <c r="I154">
        <f t="shared" si="32"/>
        <v>306</v>
      </c>
      <c r="J154">
        <f t="shared" si="36"/>
        <v>3.1708160918604831</v>
      </c>
      <c r="M154">
        <f t="shared" si="37"/>
        <v>3.2679738562091504E-3</v>
      </c>
      <c r="N154">
        <f t="shared" si="38"/>
        <v>2943.5771570375496</v>
      </c>
      <c r="O154">
        <f t="shared" si="33"/>
        <v>306</v>
      </c>
      <c r="P154">
        <f t="shared" si="39"/>
        <v>8.0135689747138095</v>
      </c>
      <c r="T154" t="e">
        <f t="shared" si="40"/>
        <v>#NUM!</v>
      </c>
      <c r="U154" t="e">
        <f t="shared" si="42"/>
        <v>#NUM!</v>
      </c>
    </row>
    <row r="155" spans="1:21" x14ac:dyDescent="0.45">
      <c r="A155">
        <v>308</v>
      </c>
      <c r="B155">
        <v>4.2943000000000002E-2</v>
      </c>
      <c r="C155">
        <v>267.21413000000001</v>
      </c>
      <c r="E155">
        <f t="shared" si="34"/>
        <v>0.14204946097274651</v>
      </c>
      <c r="F155">
        <f t="shared" si="41"/>
        <v>-3.1478816240441363</v>
      </c>
      <c r="G155">
        <f t="shared" si="35"/>
        <v>969.6895896665668</v>
      </c>
      <c r="I155">
        <f t="shared" si="32"/>
        <v>308</v>
      </c>
      <c r="J155">
        <f t="shared" si="36"/>
        <v>3.1585980119432144</v>
      </c>
      <c r="M155">
        <f t="shared" si="37"/>
        <v>3.246753246753247E-3</v>
      </c>
      <c r="N155">
        <f t="shared" si="38"/>
        <v>3011.1459495670001</v>
      </c>
      <c r="O155">
        <f t="shared" si="33"/>
        <v>308</v>
      </c>
      <c r="P155">
        <f t="shared" si="39"/>
        <v>8.0361674521984199</v>
      </c>
      <c r="T155" t="e">
        <f t="shared" si="40"/>
        <v>#NUM!</v>
      </c>
      <c r="U155" t="e">
        <f t="shared" si="42"/>
        <v>#NUM!</v>
      </c>
    </row>
    <row r="156" spans="1:21" x14ac:dyDescent="0.45">
      <c r="A156">
        <v>310</v>
      </c>
      <c r="B156">
        <v>4.2215000000000003E-2</v>
      </c>
      <c r="C156">
        <v>269.02483999999998</v>
      </c>
      <c r="E156">
        <f t="shared" si="34"/>
        <v>0.14176858013317867</v>
      </c>
      <c r="F156">
        <f t="shared" si="41"/>
        <v>-3.1649796708606739</v>
      </c>
      <c r="G156">
        <f t="shared" si="35"/>
        <v>981.28546654694208</v>
      </c>
      <c r="I156">
        <f t="shared" si="32"/>
        <v>310</v>
      </c>
      <c r="J156">
        <f t="shared" si="36"/>
        <v>3.1756811215111393</v>
      </c>
      <c r="M156">
        <f t="shared" si="37"/>
        <v>3.2258064516129032E-3</v>
      </c>
      <c r="N156">
        <f t="shared" si="38"/>
        <v>3000.6373944649149</v>
      </c>
      <c r="O156">
        <f t="shared" si="33"/>
        <v>310</v>
      </c>
      <c r="P156">
        <f t="shared" si="39"/>
        <v>8.0324912720724058</v>
      </c>
      <c r="T156" t="e">
        <f t="shared" si="40"/>
        <v>#NUM!</v>
      </c>
      <c r="U156" t="e">
        <f t="shared" si="42"/>
        <v>#NUM!</v>
      </c>
    </row>
    <row r="157" spans="1:21" x14ac:dyDescent="0.45">
      <c r="A157">
        <v>312</v>
      </c>
      <c r="B157">
        <v>4.2092999999999998E-2</v>
      </c>
      <c r="C157">
        <v>270.48005000000001</v>
      </c>
      <c r="E157">
        <f t="shared" si="34"/>
        <v>0.1428048445533176</v>
      </c>
      <c r="F157">
        <f t="shared" si="41"/>
        <v>-3.1678738229021683</v>
      </c>
      <c r="G157">
        <f t="shared" si="35"/>
        <v>988.51943759002984</v>
      </c>
      <c r="I157">
        <f t="shared" si="32"/>
        <v>312</v>
      </c>
      <c r="J157">
        <f t="shared" si="36"/>
        <v>3.1785190919293562</v>
      </c>
      <c r="M157">
        <f t="shared" si="37"/>
        <v>3.205128205128205E-3</v>
      </c>
      <c r="N157">
        <f t="shared" si="38"/>
        <v>3024.7191099718339</v>
      </c>
      <c r="O157">
        <f t="shared" si="33"/>
        <v>312</v>
      </c>
      <c r="P157">
        <f t="shared" si="39"/>
        <v>8.0403438427752878</v>
      </c>
      <c r="T157" t="e">
        <f t="shared" si="40"/>
        <v>#NUM!</v>
      </c>
      <c r="U157" t="e">
        <f t="shared" si="42"/>
        <v>#NUM!</v>
      </c>
    </row>
    <row r="158" spans="1:21" x14ac:dyDescent="0.45">
      <c r="A158">
        <v>314</v>
      </c>
      <c r="B158">
        <v>4.2234000000000001E-2</v>
      </c>
      <c r="C158">
        <v>271.73140999999998</v>
      </c>
      <c r="E158">
        <f t="shared" si="34"/>
        <v>0.14457887071056177</v>
      </c>
      <c r="F158">
        <f t="shared" si="41"/>
        <v>-3.1645296951280875</v>
      </c>
      <c r="G158">
        <f t="shared" si="35"/>
        <v>993.80690314092999</v>
      </c>
      <c r="I158">
        <f t="shared" si="32"/>
        <v>314</v>
      </c>
      <c r="J158">
        <f t="shared" si="36"/>
        <v>3.1751019269678276</v>
      </c>
      <c r="M158">
        <f t="shared" si="37"/>
        <v>3.1847133757961785E-3</v>
      </c>
      <c r="N158">
        <f t="shared" si="38"/>
        <v>3063.3023390025132</v>
      </c>
      <c r="O158">
        <f t="shared" si="33"/>
        <v>314</v>
      </c>
      <c r="P158">
        <f t="shared" si="39"/>
        <v>8.0528949711141617</v>
      </c>
      <c r="T158" t="e">
        <f t="shared" si="40"/>
        <v>#NUM!</v>
      </c>
      <c r="U158" t="e">
        <f t="shared" si="42"/>
        <v>#NUM!</v>
      </c>
    </row>
    <row r="159" spans="1:21" x14ac:dyDescent="0.45">
      <c r="A159">
        <v>316</v>
      </c>
      <c r="B159">
        <v>4.2174000000000003E-2</v>
      </c>
      <c r="C159">
        <v>273.35809</v>
      </c>
      <c r="E159">
        <f t="shared" si="34"/>
        <v>0.14495959292749325</v>
      </c>
      <c r="F159">
        <f t="shared" si="41"/>
        <v>-3.1659513615603139</v>
      </c>
      <c r="G159">
        <f t="shared" si="35"/>
        <v>1000.5855898459868</v>
      </c>
      <c r="I159">
        <f t="shared" si="32"/>
        <v>316</v>
      </c>
      <c r="J159">
        <f t="shared" si="36"/>
        <v>3.1764621899872596</v>
      </c>
      <c r="M159">
        <f t="shared" si="37"/>
        <v>3.1645569620253164E-3</v>
      </c>
      <c r="N159">
        <f t="shared" si="38"/>
        <v>3095.9752440008861</v>
      </c>
      <c r="O159">
        <f t="shared" si="33"/>
        <v>316</v>
      </c>
      <c r="P159">
        <f t="shared" si="39"/>
        <v>8.0633752488350279</v>
      </c>
      <c r="T159" t="e">
        <f t="shared" si="40"/>
        <v>#NUM!</v>
      </c>
      <c r="U159" t="e">
        <f t="shared" si="42"/>
        <v>#NUM!</v>
      </c>
    </row>
    <row r="160" spans="1:21" x14ac:dyDescent="0.45">
      <c r="A160">
        <v>318</v>
      </c>
      <c r="B160">
        <v>4.1673000000000002E-2</v>
      </c>
      <c r="C160">
        <v>274.66372999999999</v>
      </c>
      <c r="E160">
        <f t="shared" si="34"/>
        <v>0.14650383334354486</v>
      </c>
      <c r="F160">
        <f t="shared" si="41"/>
        <v>-3.177901841898775</v>
      </c>
      <c r="G160">
        <f t="shared" si="35"/>
        <v>1010.719289557154</v>
      </c>
      <c r="I160">
        <f t="shared" si="32"/>
        <v>318</v>
      </c>
      <c r="J160">
        <f t="shared" si="36"/>
        <v>3.1883889260478044</v>
      </c>
      <c r="M160">
        <f t="shared" si="37"/>
        <v>3.1446540880503146E-3</v>
      </c>
      <c r="N160">
        <f t="shared" si="38"/>
        <v>3088.7887489629697</v>
      </c>
      <c r="O160">
        <f t="shared" si="33"/>
        <v>318</v>
      </c>
      <c r="P160">
        <f t="shared" si="39"/>
        <v>8.0608829910676683</v>
      </c>
      <c r="T160" t="e">
        <f t="shared" si="40"/>
        <v>#NUM!</v>
      </c>
      <c r="U160" t="e">
        <f t="shared" si="42"/>
        <v>#NUM!</v>
      </c>
    </row>
    <row r="161" spans="1:21" x14ac:dyDescent="0.45">
      <c r="A161">
        <v>320</v>
      </c>
      <c r="B161">
        <v>4.2171E-2</v>
      </c>
      <c r="C161">
        <v>276.63022000000001</v>
      </c>
      <c r="E161">
        <f t="shared" si="34"/>
        <v>0.1456393272888066</v>
      </c>
      <c r="F161">
        <f t="shared" si="41"/>
        <v>-3.1660224979643985</v>
      </c>
      <c r="G161">
        <f t="shared" si="35"/>
        <v>1013.2728386758963</v>
      </c>
      <c r="I161">
        <f t="shared" si="32"/>
        <v>320</v>
      </c>
      <c r="J161">
        <f t="shared" si="36"/>
        <v>3.17640388299654</v>
      </c>
      <c r="M161">
        <f t="shared" si="37"/>
        <v>3.1250000000000002E-3</v>
      </c>
      <c r="N161">
        <f t="shared" si="38"/>
        <v>3170.8975285491665</v>
      </c>
      <c r="O161">
        <f t="shared" si="33"/>
        <v>320</v>
      </c>
      <c r="P161">
        <f t="shared" si="39"/>
        <v>8.0870419649719913</v>
      </c>
      <c r="T161" t="e">
        <f t="shared" si="40"/>
        <v>#NUM!</v>
      </c>
      <c r="U161" t="e">
        <f t="shared" si="42"/>
        <v>#NUM!</v>
      </c>
    </row>
    <row r="162" spans="1:21" x14ac:dyDescent="0.45">
      <c r="A162">
        <v>322</v>
      </c>
      <c r="B162">
        <v>4.2035000000000003E-2</v>
      </c>
      <c r="C162">
        <v>277.68394000000001</v>
      </c>
      <c r="E162">
        <f t="shared" si="34"/>
        <v>0.14806798509701419</v>
      </c>
      <c r="F162">
        <f t="shared" si="41"/>
        <v>-3.169252674394877</v>
      </c>
      <c r="G162">
        <f t="shared" si="35"/>
        <v>1020.6474291402474</v>
      </c>
      <c r="I162">
        <f t="shared" si="32"/>
        <v>322</v>
      </c>
      <c r="J162">
        <f t="shared" ref="J162:J193" si="43">G162/(I162-1)</f>
        <v>3.1795870066674374</v>
      </c>
      <c r="M162">
        <f t="shared" ref="M162:M193" si="44">1/A162</f>
        <v>3.105590062111801E-3</v>
      </c>
      <c r="N162">
        <f t="shared" ref="N162:N193" si="45">B162*(C162)^(2-M162)</f>
        <v>3185.1061484666407</v>
      </c>
      <c r="O162">
        <f t="shared" si="33"/>
        <v>322</v>
      </c>
      <c r="P162">
        <f t="shared" ref="P162:P194" si="46">LN(N162)/(1-M162)</f>
        <v>8.0913693713785797</v>
      </c>
      <c r="T162" t="e">
        <f t="shared" ref="T162:T193" si="47">B162*((1/M162)*C162)^(1/M162)</f>
        <v>#NUM!</v>
      </c>
      <c r="U162" t="e">
        <f t="shared" si="42"/>
        <v>#NUM!</v>
      </c>
    </row>
    <row r="163" spans="1:21" x14ac:dyDescent="0.45">
      <c r="A163">
        <v>324</v>
      </c>
      <c r="B163">
        <v>4.1479000000000002E-2</v>
      </c>
      <c r="C163">
        <v>279.01335999999998</v>
      </c>
      <c r="E163">
        <f t="shared" si="34"/>
        <v>0.14948384981276899</v>
      </c>
      <c r="F163">
        <f t="shared" si="41"/>
        <v>-3.1825680039152702</v>
      </c>
      <c r="G163">
        <f t="shared" si="35"/>
        <v>1031.3015171183602</v>
      </c>
      <c r="I163">
        <f t="shared" si="32"/>
        <v>324</v>
      </c>
      <c r="J163">
        <f t="shared" si="43"/>
        <v>3.1928839539268115</v>
      </c>
      <c r="M163">
        <f t="shared" si="44"/>
        <v>3.0864197530864196E-3</v>
      </c>
      <c r="N163">
        <f t="shared" si="45"/>
        <v>3173.4382386722718</v>
      </c>
      <c r="O163">
        <f t="shared" si="33"/>
        <v>324</v>
      </c>
      <c r="P163">
        <f t="shared" si="46"/>
        <v>8.087532416780892</v>
      </c>
      <c r="T163" t="e">
        <f t="shared" si="47"/>
        <v>#NUM!</v>
      </c>
      <c r="U163" t="e">
        <f t="shared" si="42"/>
        <v>#NUM!</v>
      </c>
    </row>
    <row r="164" spans="1:21" x14ac:dyDescent="0.45">
      <c r="A164">
        <v>326</v>
      </c>
      <c r="B164">
        <v>4.1528000000000002E-2</v>
      </c>
      <c r="C164">
        <v>280.45659000000001</v>
      </c>
      <c r="E164">
        <f t="shared" si="34"/>
        <v>0.15047842773871054</v>
      </c>
      <c r="F164">
        <f t="shared" si="41"/>
        <v>-3.1813873804572093</v>
      </c>
      <c r="G164">
        <f t="shared" si="35"/>
        <v>1037.282764456789</v>
      </c>
      <c r="I164">
        <f t="shared" si="32"/>
        <v>326</v>
      </c>
      <c r="J164">
        <f t="shared" si="43"/>
        <v>3.1916392752516582</v>
      </c>
      <c r="M164">
        <f t="shared" si="44"/>
        <v>3.0674846625766872E-3</v>
      </c>
      <c r="N164">
        <f t="shared" si="45"/>
        <v>3210.4323582789707</v>
      </c>
      <c r="O164">
        <f t="shared" si="33"/>
        <v>326</v>
      </c>
      <c r="P164">
        <f t="shared" si="46"/>
        <v>8.0990044701008479</v>
      </c>
      <c r="T164" t="e">
        <f t="shared" si="47"/>
        <v>#NUM!</v>
      </c>
      <c r="U164" t="e">
        <f t="shared" si="42"/>
        <v>#NUM!</v>
      </c>
    </row>
    <row r="165" spans="1:21" x14ac:dyDescent="0.45">
      <c r="A165">
        <v>328</v>
      </c>
      <c r="B165">
        <v>4.1429000000000001E-2</v>
      </c>
      <c r="C165">
        <v>281.98653999999999</v>
      </c>
      <c r="E165">
        <f t="shared" si="34"/>
        <v>0.15115426908162052</v>
      </c>
      <c r="F165">
        <f t="shared" si="41"/>
        <v>-3.183774160282852</v>
      </c>
      <c r="G165">
        <f t="shared" si="35"/>
        <v>1044.4290788418571</v>
      </c>
      <c r="I165">
        <f t="shared" si="32"/>
        <v>328</v>
      </c>
      <c r="J165">
        <f t="shared" si="43"/>
        <v>3.1939727181708166</v>
      </c>
      <c r="M165">
        <f t="shared" si="44"/>
        <v>3.0487804878048782E-3</v>
      </c>
      <c r="N165">
        <f t="shared" si="45"/>
        <v>3238.1055392009689</v>
      </c>
      <c r="O165">
        <f t="shared" si="33"/>
        <v>328</v>
      </c>
      <c r="P165">
        <f t="shared" si="46"/>
        <v>8.1074615983803593</v>
      </c>
      <c r="T165" t="e">
        <f t="shared" si="47"/>
        <v>#NUM!</v>
      </c>
      <c r="U165" t="e">
        <f t="shared" si="42"/>
        <v>#NUM!</v>
      </c>
    </row>
    <row r="166" spans="1:21" x14ac:dyDescent="0.45">
      <c r="A166">
        <v>330</v>
      </c>
      <c r="B166">
        <v>4.1739999999999999E-2</v>
      </c>
      <c r="C166">
        <v>283.49227999999999</v>
      </c>
      <c r="E166">
        <f t="shared" si="34"/>
        <v>0.15190776270405507</v>
      </c>
      <c r="F166">
        <f t="shared" si="41"/>
        <v>-3.1762953773330822</v>
      </c>
      <c r="G166">
        <f t="shared" si="35"/>
        <v>1048.3293822826211</v>
      </c>
      <c r="I166">
        <f t="shared" si="32"/>
        <v>330</v>
      </c>
      <c r="J166">
        <f t="shared" si="43"/>
        <v>3.1864114962997601</v>
      </c>
      <c r="M166">
        <f t="shared" si="44"/>
        <v>3.0303030303030303E-3</v>
      </c>
      <c r="N166">
        <f t="shared" si="45"/>
        <v>3297.6379706102093</v>
      </c>
      <c r="O166">
        <f t="shared" si="33"/>
        <v>330</v>
      </c>
      <c r="P166">
        <f t="shared" si="46"/>
        <v>8.1255847086553121</v>
      </c>
      <c r="T166" t="e">
        <f t="shared" si="47"/>
        <v>#NUM!</v>
      </c>
      <c r="U166" t="e">
        <f t="shared" si="42"/>
        <v>#NUM!</v>
      </c>
    </row>
    <row r="167" spans="1:21" x14ac:dyDescent="0.45">
      <c r="A167">
        <v>332</v>
      </c>
      <c r="B167">
        <v>4.1286999999999997E-2</v>
      </c>
      <c r="C167">
        <v>285.01015999999998</v>
      </c>
      <c r="E167">
        <f t="shared" si="34"/>
        <v>0.15261014016044594</v>
      </c>
      <c r="F167">
        <f t="shared" si="41"/>
        <v>-3.1872075985414039</v>
      </c>
      <c r="G167">
        <f t="shared" si="35"/>
        <v>1058.3055328559067</v>
      </c>
      <c r="I167">
        <f t="shared" si="32"/>
        <v>332</v>
      </c>
      <c r="J167">
        <f t="shared" si="43"/>
        <v>3.197297682344129</v>
      </c>
      <c r="M167">
        <f t="shared" si="44"/>
        <v>3.0120481927710845E-3</v>
      </c>
      <c r="N167">
        <f t="shared" si="45"/>
        <v>3297.1587171269534</v>
      </c>
      <c r="O167">
        <f t="shared" si="33"/>
        <v>332</v>
      </c>
      <c r="P167">
        <f t="shared" si="46"/>
        <v>8.1252901472794878</v>
      </c>
      <c r="T167" t="e">
        <f t="shared" si="47"/>
        <v>#NUM!</v>
      </c>
      <c r="U167" t="e">
        <f t="shared" si="42"/>
        <v>#NUM!</v>
      </c>
    </row>
    <row r="168" spans="1:21" x14ac:dyDescent="0.45">
      <c r="A168">
        <v>334</v>
      </c>
      <c r="B168">
        <v>4.1606999999999998E-2</v>
      </c>
      <c r="C168">
        <v>286.38686000000001</v>
      </c>
      <c r="E168">
        <f t="shared" si="34"/>
        <v>0.15379743883099228</v>
      </c>
      <c r="F168">
        <f t="shared" si="41"/>
        <v>-3.1794868566398291</v>
      </c>
      <c r="G168">
        <f t="shared" si="35"/>
        <v>1062.1024075565338</v>
      </c>
      <c r="I168">
        <f t="shared" si="32"/>
        <v>334</v>
      </c>
      <c r="J168">
        <f t="shared" si="43"/>
        <v>3.1894967193889903</v>
      </c>
      <c r="M168">
        <f t="shared" si="44"/>
        <v>2.9940119760479044E-3</v>
      </c>
      <c r="N168">
        <f t="shared" si="45"/>
        <v>3355.1846907612839</v>
      </c>
      <c r="O168">
        <f t="shared" si="33"/>
        <v>334</v>
      </c>
      <c r="P168">
        <f t="shared" si="46"/>
        <v>8.1426412627552072</v>
      </c>
      <c r="T168" t="e">
        <f t="shared" si="47"/>
        <v>#NUM!</v>
      </c>
      <c r="U168" t="e">
        <f t="shared" si="42"/>
        <v>#NUM!</v>
      </c>
    </row>
    <row r="169" spans="1:21" x14ac:dyDescent="0.45">
      <c r="A169">
        <v>336</v>
      </c>
      <c r="B169">
        <v>4.1298000000000001E-2</v>
      </c>
      <c r="C169">
        <v>287.99324999999999</v>
      </c>
      <c r="E169">
        <f t="shared" si="34"/>
        <v>0.15417411760192085</v>
      </c>
      <c r="F169">
        <f t="shared" si="41"/>
        <v>-3.1869412063378548</v>
      </c>
      <c r="G169">
        <f t="shared" si="35"/>
        <v>1070.9664194471213</v>
      </c>
      <c r="I169">
        <f t="shared" si="32"/>
        <v>336</v>
      </c>
      <c r="J169">
        <f t="shared" si="43"/>
        <v>3.1969146849167802</v>
      </c>
      <c r="M169">
        <f t="shared" si="44"/>
        <v>2.976190476190476E-3</v>
      </c>
      <c r="N169">
        <f t="shared" si="45"/>
        <v>3368.0152359562699</v>
      </c>
      <c r="O169">
        <f t="shared" si="33"/>
        <v>336</v>
      </c>
      <c r="P169">
        <f t="shared" si="46"/>
        <v>8.1463239107310503</v>
      </c>
      <c r="T169" t="e">
        <f t="shared" si="47"/>
        <v>#NUM!</v>
      </c>
      <c r="U169" t="e">
        <f t="shared" si="42"/>
        <v>#NUM!</v>
      </c>
    </row>
    <row r="170" spans="1:21" x14ac:dyDescent="0.45">
      <c r="A170">
        <v>338</v>
      </c>
      <c r="B170">
        <v>4.1163999999999999E-2</v>
      </c>
      <c r="C170">
        <v>289.45596</v>
      </c>
      <c r="E170">
        <f t="shared" si="34"/>
        <v>0.15504273439438337</v>
      </c>
      <c r="F170">
        <f t="shared" si="41"/>
        <v>-3.1901911910082918</v>
      </c>
      <c r="G170">
        <f t="shared" si="35"/>
        <v>1078.4396652951971</v>
      </c>
      <c r="I170">
        <f t="shared" si="32"/>
        <v>338</v>
      </c>
      <c r="J170">
        <f t="shared" si="43"/>
        <v>3.2001177011726916</v>
      </c>
      <c r="M170">
        <f t="shared" si="44"/>
        <v>2.9585798816568047E-3</v>
      </c>
      <c r="N170">
        <f t="shared" si="45"/>
        <v>3391.5621011762905</v>
      </c>
      <c r="O170">
        <f t="shared" si="33"/>
        <v>338</v>
      </c>
      <c r="P170">
        <f t="shared" si="46"/>
        <v>8.1531676889436984</v>
      </c>
      <c r="T170" t="e">
        <f t="shared" si="47"/>
        <v>#NUM!</v>
      </c>
      <c r="U170" t="e">
        <f t="shared" si="42"/>
        <v>#NUM!</v>
      </c>
    </row>
    <row r="171" spans="1:21" x14ac:dyDescent="0.45">
      <c r="A171">
        <v>340</v>
      </c>
      <c r="B171">
        <v>4.1341000000000003E-2</v>
      </c>
      <c r="C171">
        <v>290.94367</v>
      </c>
      <c r="E171">
        <f t="shared" si="34"/>
        <v>0.15581594305971833</v>
      </c>
      <c r="F171">
        <f t="shared" si="41"/>
        <v>-3.1859005353742482</v>
      </c>
      <c r="G171">
        <f t="shared" si="35"/>
        <v>1083.3619979703042</v>
      </c>
      <c r="I171">
        <f t="shared" si="32"/>
        <v>340</v>
      </c>
      <c r="J171">
        <f t="shared" si="43"/>
        <v>3.1957581061070921</v>
      </c>
      <c r="M171">
        <f t="shared" si="44"/>
        <v>2.9411764705882353E-3</v>
      </c>
      <c r="N171">
        <f t="shared" si="45"/>
        <v>3441.5359169717331</v>
      </c>
      <c r="O171">
        <f t="shared" si="33"/>
        <v>340</v>
      </c>
      <c r="P171">
        <f t="shared" si="46"/>
        <v>8.1676957728393447</v>
      </c>
      <c r="T171" t="e">
        <f t="shared" si="47"/>
        <v>#NUM!</v>
      </c>
      <c r="U171" t="e">
        <f t="shared" si="42"/>
        <v>#NUM!</v>
      </c>
    </row>
    <row r="172" spans="1:21" x14ac:dyDescent="0.45">
      <c r="A172">
        <v>342</v>
      </c>
      <c r="B172">
        <v>4.1036000000000003E-2</v>
      </c>
      <c r="C172">
        <v>292.66913</v>
      </c>
      <c r="E172">
        <f t="shared" si="34"/>
        <v>0.15576801527452766</v>
      </c>
      <c r="F172">
        <f t="shared" si="41"/>
        <v>-3.1933055487566708</v>
      </c>
      <c r="G172">
        <f t="shared" si="35"/>
        <v>1092.2662656900561</v>
      </c>
      <c r="I172">
        <f t="shared" si="32"/>
        <v>342</v>
      </c>
      <c r="J172">
        <f t="shared" si="43"/>
        <v>3.2031268788564695</v>
      </c>
      <c r="M172">
        <f t="shared" si="44"/>
        <v>2.9239766081871343E-3</v>
      </c>
      <c r="N172">
        <f t="shared" si="45"/>
        <v>3457.0624575694278</v>
      </c>
      <c r="O172">
        <f t="shared" si="33"/>
        <v>342</v>
      </c>
      <c r="P172">
        <f t="shared" si="46"/>
        <v>8.1720694466465531</v>
      </c>
      <c r="T172" t="e">
        <f t="shared" si="47"/>
        <v>#NUM!</v>
      </c>
      <c r="U172" t="e">
        <f t="shared" si="42"/>
        <v>#NUM!</v>
      </c>
    </row>
    <row r="173" spans="1:21" x14ac:dyDescent="0.45">
      <c r="A173">
        <v>344</v>
      </c>
      <c r="B173">
        <v>4.1005E-2</v>
      </c>
      <c r="C173">
        <v>293.87306999999998</v>
      </c>
      <c r="E173">
        <f t="shared" si="34"/>
        <v>0.15749371795285036</v>
      </c>
      <c r="F173">
        <f t="shared" si="41"/>
        <v>-3.1940612684937624</v>
      </c>
      <c r="G173">
        <f t="shared" si="35"/>
        <v>1098.9145700798069</v>
      </c>
      <c r="I173">
        <f t="shared" si="32"/>
        <v>344</v>
      </c>
      <c r="J173">
        <f t="shared" si="43"/>
        <v>3.203832565830341</v>
      </c>
      <c r="M173">
        <f t="shared" si="44"/>
        <v>2.9069767441860465E-3</v>
      </c>
      <c r="N173">
        <f t="shared" si="45"/>
        <v>3483.2248735273129</v>
      </c>
      <c r="O173">
        <f t="shared" si="33"/>
        <v>344</v>
      </c>
      <c r="P173">
        <f t="shared" si="46"/>
        <v>8.1794914227990176</v>
      </c>
      <c r="T173" t="e">
        <f t="shared" si="47"/>
        <v>#NUM!</v>
      </c>
      <c r="U173" t="e">
        <f t="shared" si="42"/>
        <v>#NUM!</v>
      </c>
    </row>
    <row r="174" spans="1:21" x14ac:dyDescent="0.45">
      <c r="A174">
        <v>346</v>
      </c>
      <c r="B174">
        <v>4.0723000000000002E-2</v>
      </c>
      <c r="C174">
        <v>295.47807</v>
      </c>
      <c r="E174">
        <f t="shared" si="34"/>
        <v>0.1578441541634765</v>
      </c>
      <c r="F174">
        <f t="shared" si="41"/>
        <v>-3.2009622355833218</v>
      </c>
      <c r="G174">
        <f t="shared" si="35"/>
        <v>1107.6907776659928</v>
      </c>
      <c r="I174">
        <f t="shared" si="32"/>
        <v>346</v>
      </c>
      <c r="J174">
        <f t="shared" si="43"/>
        <v>3.2106979062782397</v>
      </c>
      <c r="M174">
        <f t="shared" si="44"/>
        <v>2.8901734104046241E-3</v>
      </c>
      <c r="N174">
        <f t="shared" si="45"/>
        <v>3497.4380064863581</v>
      </c>
      <c r="O174">
        <f t="shared" si="33"/>
        <v>346</v>
      </c>
      <c r="P174">
        <f t="shared" si="46"/>
        <v>8.1834375348582498</v>
      </c>
      <c r="T174" t="e">
        <f t="shared" si="47"/>
        <v>#NUM!</v>
      </c>
      <c r="U174" t="e">
        <f t="shared" si="42"/>
        <v>#NUM!</v>
      </c>
    </row>
    <row r="175" spans="1:21" x14ac:dyDescent="0.45">
      <c r="A175">
        <v>348</v>
      </c>
      <c r="B175">
        <v>4.0524999999999999E-2</v>
      </c>
      <c r="C175">
        <v>296.94959</v>
      </c>
      <c r="E175">
        <f t="shared" si="34"/>
        <v>0.15864008601738044</v>
      </c>
      <c r="F175">
        <f t="shared" si="41"/>
        <v>-3.2058362113603973</v>
      </c>
      <c r="G175">
        <f t="shared" si="35"/>
        <v>1115.7896416394356</v>
      </c>
      <c r="I175">
        <f t="shared" si="32"/>
        <v>348</v>
      </c>
      <c r="J175">
        <f t="shared" si="43"/>
        <v>3.2155321084709958</v>
      </c>
      <c r="M175">
        <f t="shared" si="44"/>
        <v>2.8735632183908046E-3</v>
      </c>
      <c r="N175">
        <f t="shared" si="45"/>
        <v>3515.4673869922826</v>
      </c>
      <c r="O175">
        <f t="shared" si="33"/>
        <v>348</v>
      </c>
      <c r="P175">
        <f t="shared" si="46"/>
        <v>8.1884578158725141</v>
      </c>
      <c r="T175" t="e">
        <f t="shared" si="47"/>
        <v>#NUM!</v>
      </c>
      <c r="U175" t="e">
        <f t="shared" si="42"/>
        <v>#NUM!</v>
      </c>
    </row>
    <row r="176" spans="1:21" x14ac:dyDescent="0.45">
      <c r="A176">
        <v>350</v>
      </c>
      <c r="B176">
        <v>4.0794999999999998E-2</v>
      </c>
      <c r="C176">
        <v>298.19663000000003</v>
      </c>
      <c r="E176">
        <f t="shared" si="34"/>
        <v>0.16018005335685401</v>
      </c>
      <c r="F176">
        <f t="shared" si="41"/>
        <v>-3.1991957541013738</v>
      </c>
      <c r="G176">
        <f t="shared" si="35"/>
        <v>1119.8786939888378</v>
      </c>
      <c r="I176">
        <f t="shared" si="32"/>
        <v>350</v>
      </c>
      <c r="J176">
        <f t="shared" si="43"/>
        <v>3.208821472747386</v>
      </c>
      <c r="M176">
        <f t="shared" si="44"/>
        <v>2.8571428571428571E-3</v>
      </c>
      <c r="N176">
        <f t="shared" si="45"/>
        <v>3568.9658451440355</v>
      </c>
      <c r="O176">
        <f t="shared" si="33"/>
        <v>350</v>
      </c>
      <c r="P176">
        <f t="shared" si="46"/>
        <v>8.2034696382579266</v>
      </c>
      <c r="T176" t="e">
        <f t="shared" si="47"/>
        <v>#NUM!</v>
      </c>
      <c r="U176" t="e">
        <f t="shared" si="42"/>
        <v>#NUM!</v>
      </c>
    </row>
    <row r="177" spans="1:21" x14ac:dyDescent="0.45">
      <c r="A177">
        <v>352</v>
      </c>
      <c r="B177">
        <v>4.0409E-2</v>
      </c>
      <c r="C177">
        <v>299.43335000000002</v>
      </c>
      <c r="E177">
        <f t="shared" si="34"/>
        <v>0.16173932037035485</v>
      </c>
      <c r="F177">
        <f t="shared" si="41"/>
        <v>-3.2087027465478641</v>
      </c>
      <c r="G177">
        <f t="shared" si="35"/>
        <v>1129.6251061052185</v>
      </c>
      <c r="I177">
        <f t="shared" si="32"/>
        <v>352</v>
      </c>
      <c r="J177">
        <f t="shared" si="43"/>
        <v>3.2183051455989129</v>
      </c>
      <c r="M177">
        <f t="shared" si="44"/>
        <v>2.840909090909091E-3</v>
      </c>
      <c r="N177">
        <f t="shared" si="45"/>
        <v>3564.8683635659195</v>
      </c>
      <c r="O177">
        <f t="shared" si="33"/>
        <v>352</v>
      </c>
      <c r="P177">
        <f t="shared" si="46"/>
        <v>8.202184066781351</v>
      </c>
      <c r="T177" t="e">
        <f t="shared" si="47"/>
        <v>#NUM!</v>
      </c>
      <c r="U177" t="e">
        <f t="shared" si="42"/>
        <v>#NUM!</v>
      </c>
    </row>
    <row r="178" spans="1:21" x14ac:dyDescent="0.45">
      <c r="A178">
        <v>354</v>
      </c>
      <c r="B178">
        <v>4.0854000000000001E-2</v>
      </c>
      <c r="C178">
        <v>300.86430000000001</v>
      </c>
      <c r="E178">
        <f t="shared" si="34"/>
        <v>0.16263758060433564</v>
      </c>
      <c r="F178">
        <f t="shared" si="41"/>
        <v>-3.1977505432532523</v>
      </c>
      <c r="G178">
        <f t="shared" si="35"/>
        <v>1132.1663298922556</v>
      </c>
      <c r="I178">
        <f t="shared" si="32"/>
        <v>354</v>
      </c>
      <c r="J178">
        <f t="shared" si="43"/>
        <v>3.2072700563519989</v>
      </c>
      <c r="M178">
        <f t="shared" si="44"/>
        <v>2.8248587570621469E-3</v>
      </c>
      <c r="N178">
        <f t="shared" si="45"/>
        <v>3638.9396571627226</v>
      </c>
      <c r="O178">
        <f t="shared" si="33"/>
        <v>354</v>
      </c>
      <c r="P178">
        <f t="shared" si="46"/>
        <v>8.2226755121435176</v>
      </c>
      <c r="T178" t="e">
        <f t="shared" si="47"/>
        <v>#NUM!</v>
      </c>
      <c r="U178" t="e">
        <f t="shared" si="42"/>
        <v>#NUM!</v>
      </c>
    </row>
    <row r="179" spans="1:21" x14ac:dyDescent="0.45">
      <c r="A179">
        <v>356</v>
      </c>
      <c r="B179">
        <v>4.0403000000000001E-2</v>
      </c>
      <c r="C179">
        <v>302.79905000000002</v>
      </c>
      <c r="E179">
        <f t="shared" si="34"/>
        <v>0.16186134667807042</v>
      </c>
      <c r="F179">
        <f t="shared" si="41"/>
        <v>-3.2088512393462363</v>
      </c>
      <c r="G179">
        <f t="shared" si="35"/>
        <v>1142.5129025539381</v>
      </c>
      <c r="I179">
        <f t="shared" si="32"/>
        <v>356</v>
      </c>
      <c r="J179">
        <f t="shared" si="43"/>
        <v>3.2183462043772906</v>
      </c>
      <c r="M179">
        <f t="shared" si="44"/>
        <v>2.8089887640449437E-3</v>
      </c>
      <c r="N179">
        <f t="shared" si="45"/>
        <v>3645.4663596519867</v>
      </c>
      <c r="O179">
        <f t="shared" si="33"/>
        <v>356</v>
      </c>
      <c r="P179">
        <f t="shared" si="46"/>
        <v>8.2243416646209155</v>
      </c>
      <c r="T179" t="e">
        <f t="shared" si="47"/>
        <v>#NUM!</v>
      </c>
      <c r="U179" t="e">
        <f t="shared" si="42"/>
        <v>#NUM!</v>
      </c>
    </row>
    <row r="180" spans="1:21" x14ac:dyDescent="0.45">
      <c r="A180">
        <v>358</v>
      </c>
      <c r="B180">
        <v>4.0439000000000003E-2</v>
      </c>
      <c r="C180">
        <v>303.68104</v>
      </c>
      <c r="E180">
        <f t="shared" si="34"/>
        <v>0.16455504632746715</v>
      </c>
      <c r="F180">
        <f t="shared" si="41"/>
        <v>-3.2079606131276952</v>
      </c>
      <c r="G180">
        <f t="shared" si="35"/>
        <v>1148.6144545460422</v>
      </c>
      <c r="I180">
        <f t="shared" si="32"/>
        <v>358</v>
      </c>
      <c r="J180">
        <f t="shared" si="43"/>
        <v>3.2174074357031994</v>
      </c>
      <c r="M180">
        <f t="shared" si="44"/>
        <v>2.7932960893854749E-3</v>
      </c>
      <c r="N180">
        <f t="shared" si="45"/>
        <v>3670.3006115262542</v>
      </c>
      <c r="O180">
        <f t="shared" si="33"/>
        <v>358</v>
      </c>
      <c r="P180">
        <f t="shared" si="46"/>
        <v>8.2310205256376676</v>
      </c>
      <c r="T180" t="e">
        <f t="shared" si="47"/>
        <v>#NUM!</v>
      </c>
      <c r="U180" t="e">
        <f t="shared" si="42"/>
        <v>#NUM!</v>
      </c>
    </row>
    <row r="181" spans="1:21" x14ac:dyDescent="0.45">
      <c r="A181">
        <v>360</v>
      </c>
      <c r="B181">
        <v>4.0466000000000002E-2</v>
      </c>
      <c r="C181">
        <v>305.39591000000001</v>
      </c>
      <c r="E181">
        <f t="shared" si="34"/>
        <v>0.16449503102773044</v>
      </c>
      <c r="F181">
        <f t="shared" si="41"/>
        <v>-3.2072931636251343</v>
      </c>
      <c r="G181">
        <f t="shared" si="35"/>
        <v>1154.790033936076</v>
      </c>
      <c r="I181">
        <f t="shared" si="32"/>
        <v>360</v>
      </c>
      <c r="J181">
        <f t="shared" si="43"/>
        <v>3.2166853312982622</v>
      </c>
      <c r="M181">
        <f t="shared" si="44"/>
        <v>2.7777777777777779E-3</v>
      </c>
      <c r="N181">
        <f t="shared" si="45"/>
        <v>3714.6193127458146</v>
      </c>
      <c r="O181">
        <f t="shared" si="33"/>
        <v>360</v>
      </c>
      <c r="P181">
        <f t="shared" si="46"/>
        <v>8.2429285025032737</v>
      </c>
      <c r="T181" t="e">
        <f t="shared" si="47"/>
        <v>#NUM!</v>
      </c>
      <c r="U181" t="e">
        <f t="shared" si="42"/>
        <v>#NUM!</v>
      </c>
    </row>
    <row r="182" spans="1:21" x14ac:dyDescent="0.45">
      <c r="A182">
        <v>362</v>
      </c>
      <c r="B182">
        <v>4.0411000000000002E-2</v>
      </c>
      <c r="C182">
        <v>307.34113000000002</v>
      </c>
      <c r="E182">
        <f t="shared" si="34"/>
        <v>0.16368590849551096</v>
      </c>
      <c r="F182">
        <f t="shared" si="41"/>
        <v>-3.208653253848027</v>
      </c>
      <c r="G182">
        <f t="shared" si="35"/>
        <v>1161.6961638014814</v>
      </c>
      <c r="I182">
        <f t="shared" si="32"/>
        <v>362</v>
      </c>
      <c r="J182">
        <f t="shared" si="43"/>
        <v>3.2179949135775106</v>
      </c>
      <c r="M182">
        <f t="shared" si="44"/>
        <v>2.7624309392265192E-3</v>
      </c>
      <c r="N182">
        <f t="shared" si="45"/>
        <v>3757.2412747835469</v>
      </c>
      <c r="O182">
        <f t="shared" si="33"/>
        <v>362</v>
      </c>
      <c r="P182">
        <f t="shared" si="46"/>
        <v>8.2542420371600898</v>
      </c>
      <c r="T182" t="e">
        <f t="shared" si="47"/>
        <v>#NUM!</v>
      </c>
      <c r="U182" t="e">
        <f t="shared" si="42"/>
        <v>#NUM!</v>
      </c>
    </row>
    <row r="183" spans="1:21" x14ac:dyDescent="0.45">
      <c r="A183">
        <v>364</v>
      </c>
      <c r="B183">
        <v>4.0413999999999999E-2</v>
      </c>
      <c r="C183">
        <v>308.40692000000001</v>
      </c>
      <c r="E183">
        <f t="shared" si="34"/>
        <v>0.16573378780760406</v>
      </c>
      <c r="F183">
        <f t="shared" si="41"/>
        <v>-3.2085790193908328</v>
      </c>
      <c r="G183">
        <f t="shared" si="35"/>
        <v>1168.0884968460707</v>
      </c>
      <c r="I183">
        <f t="shared" si="32"/>
        <v>364</v>
      </c>
      <c r="J183">
        <f t="shared" si="43"/>
        <v>3.2178746469588724</v>
      </c>
      <c r="M183">
        <f t="shared" si="44"/>
        <v>2.7472527472527475E-3</v>
      </c>
      <c r="N183">
        <f t="shared" si="45"/>
        <v>3783.9188360975622</v>
      </c>
      <c r="O183">
        <f t="shared" si="33"/>
        <v>364</v>
      </c>
      <c r="P183">
        <f t="shared" si="46"/>
        <v>8.2612111156405508</v>
      </c>
      <c r="T183" t="e">
        <f t="shared" si="47"/>
        <v>#NUM!</v>
      </c>
      <c r="U183" t="e">
        <f t="shared" si="42"/>
        <v>#NUM!</v>
      </c>
    </row>
    <row r="184" spans="1:21" x14ac:dyDescent="0.45">
      <c r="A184">
        <v>366</v>
      </c>
      <c r="B184">
        <v>4.0105000000000002E-2</v>
      </c>
      <c r="C184">
        <v>309.39323999999999</v>
      </c>
      <c r="E184">
        <f t="shared" si="34"/>
        <v>0.16802024424058348</v>
      </c>
      <c r="F184">
        <f t="shared" si="41"/>
        <v>-3.2162542641632492</v>
      </c>
      <c r="G184">
        <f t="shared" si="35"/>
        <v>1177.3170809279898</v>
      </c>
      <c r="I184">
        <f t="shared" si="32"/>
        <v>366</v>
      </c>
      <c r="J184">
        <f t="shared" si="43"/>
        <v>3.2255262491177801</v>
      </c>
      <c r="M184">
        <f t="shared" si="44"/>
        <v>2.7322404371584699E-3</v>
      </c>
      <c r="N184">
        <f t="shared" si="45"/>
        <v>3779.3358510070448</v>
      </c>
      <c r="O184">
        <f t="shared" si="33"/>
        <v>366</v>
      </c>
      <c r="P184">
        <f t="shared" si="46"/>
        <v>8.2598715273774896</v>
      </c>
      <c r="T184" t="e">
        <f t="shared" si="47"/>
        <v>#NUM!</v>
      </c>
      <c r="U184" t="e">
        <f t="shared" si="42"/>
        <v>#NUM!</v>
      </c>
    </row>
    <row r="185" spans="1:21" x14ac:dyDescent="0.45">
      <c r="A185">
        <v>368</v>
      </c>
      <c r="B185">
        <v>4.0208000000000001E-2</v>
      </c>
      <c r="C185">
        <v>310.91239999999999</v>
      </c>
      <c r="E185">
        <f t="shared" si="34"/>
        <v>0.16857173769243614</v>
      </c>
      <c r="F185">
        <f t="shared" si="41"/>
        <v>-3.2136892981809009</v>
      </c>
      <c r="G185">
        <f t="shared" si="35"/>
        <v>1182.8062334682641</v>
      </c>
      <c r="I185">
        <f t="shared" si="32"/>
        <v>368</v>
      </c>
      <c r="J185">
        <f t="shared" si="43"/>
        <v>3.2229052683058965</v>
      </c>
      <c r="M185">
        <f t="shared" si="44"/>
        <v>2.717391304347826E-3</v>
      </c>
      <c r="N185">
        <f t="shared" si="45"/>
        <v>3826.6177764878876</v>
      </c>
      <c r="O185">
        <f t="shared" si="33"/>
        <v>368</v>
      </c>
      <c r="P185">
        <f t="shared" si="46"/>
        <v>8.2722154512797061</v>
      </c>
      <c r="T185" t="e">
        <f t="shared" si="47"/>
        <v>#NUM!</v>
      </c>
      <c r="U185" t="e">
        <f t="shared" si="42"/>
        <v>#NUM!</v>
      </c>
    </row>
    <row r="186" spans="1:21" x14ac:dyDescent="0.45">
      <c r="A186">
        <v>370</v>
      </c>
      <c r="B186">
        <v>3.9767999999999998E-2</v>
      </c>
      <c r="C186">
        <v>312.43934999999999</v>
      </c>
      <c r="E186">
        <f t="shared" si="34"/>
        <v>0.16909263529777432</v>
      </c>
      <c r="F186">
        <f t="shared" si="41"/>
        <v>-3.2246927101897658</v>
      </c>
      <c r="G186">
        <f t="shared" si="35"/>
        <v>1193.3053954055113</v>
      </c>
      <c r="I186">
        <f t="shared" si="32"/>
        <v>370</v>
      </c>
      <c r="J186">
        <f t="shared" si="43"/>
        <v>3.2338899604485398</v>
      </c>
      <c r="M186">
        <f t="shared" si="44"/>
        <v>2.7027027027027029E-3</v>
      </c>
      <c r="N186">
        <f t="shared" si="45"/>
        <v>3822.2808212849186</v>
      </c>
      <c r="O186">
        <f t="shared" si="33"/>
        <v>370</v>
      </c>
      <c r="P186">
        <f t="shared" si="46"/>
        <v>8.2709565336352657</v>
      </c>
      <c r="T186" t="e">
        <f t="shared" si="47"/>
        <v>#NUM!</v>
      </c>
      <c r="U186" t="e">
        <f t="shared" si="42"/>
        <v>#NUM!</v>
      </c>
    </row>
    <row r="187" spans="1:21" x14ac:dyDescent="0.45">
      <c r="A187">
        <v>372</v>
      </c>
      <c r="B187">
        <v>4.0117E-2</v>
      </c>
      <c r="C187">
        <v>314.08859999999999</v>
      </c>
      <c r="E187">
        <f t="shared" si="34"/>
        <v>0.1692187425610252</v>
      </c>
      <c r="F187">
        <f t="shared" si="41"/>
        <v>-3.2159550943572235</v>
      </c>
      <c r="G187">
        <f t="shared" si="35"/>
        <v>1196.5045138434482</v>
      </c>
      <c r="I187">
        <f t="shared" si="32"/>
        <v>372</v>
      </c>
      <c r="J187">
        <f t="shared" si="43"/>
        <v>3.2250795521386744</v>
      </c>
      <c r="M187">
        <f t="shared" si="44"/>
        <v>2.6881720430107529E-3</v>
      </c>
      <c r="N187">
        <f t="shared" si="45"/>
        <v>3896.9092314963764</v>
      </c>
      <c r="O187">
        <f t="shared" si="33"/>
        <v>372</v>
      </c>
      <c r="P187">
        <f t="shared" si="46"/>
        <v>8.2902245630760625</v>
      </c>
      <c r="T187" t="e">
        <f t="shared" si="47"/>
        <v>#NUM!</v>
      </c>
      <c r="U187" t="e">
        <f t="shared" si="42"/>
        <v>#NUM!</v>
      </c>
    </row>
    <row r="188" spans="1:21" x14ac:dyDescent="0.45">
      <c r="A188">
        <v>374</v>
      </c>
      <c r="B188">
        <v>3.9763E-2</v>
      </c>
      <c r="C188">
        <v>315.75483000000003</v>
      </c>
      <c r="E188">
        <f t="shared" si="34"/>
        <v>0.16928973938881398</v>
      </c>
      <c r="F188">
        <f t="shared" si="41"/>
        <v>-3.2248184473238788</v>
      </c>
      <c r="G188">
        <f t="shared" si="35"/>
        <v>1206.2513890385196</v>
      </c>
      <c r="I188">
        <f t="shared" si="32"/>
        <v>374</v>
      </c>
      <c r="J188">
        <f t="shared" si="43"/>
        <v>3.233917933079141</v>
      </c>
      <c r="M188">
        <f t="shared" si="44"/>
        <v>2.6737967914438501E-3</v>
      </c>
      <c r="N188">
        <f t="shared" si="45"/>
        <v>3903.879412821695</v>
      </c>
      <c r="O188">
        <f t="shared" si="33"/>
        <v>374</v>
      </c>
      <c r="P188">
        <f t="shared" si="46"/>
        <v>8.2918969062897609</v>
      </c>
      <c r="T188" t="e">
        <f t="shared" si="47"/>
        <v>#NUM!</v>
      </c>
      <c r="U188" t="e">
        <f t="shared" si="42"/>
        <v>#NUM!</v>
      </c>
    </row>
    <row r="189" spans="1:21" x14ac:dyDescent="0.45">
      <c r="A189">
        <v>376</v>
      </c>
      <c r="B189">
        <v>3.9835000000000002E-2</v>
      </c>
      <c r="C189">
        <v>316.92230000000001</v>
      </c>
      <c r="E189">
        <f t="shared" si="34"/>
        <v>0.17093250996717463</v>
      </c>
      <c r="F189">
        <f t="shared" si="41"/>
        <v>-3.2230093561498077</v>
      </c>
      <c r="G189">
        <f t="shared" si="35"/>
        <v>1212.0224504222947</v>
      </c>
      <c r="I189">
        <f t="shared" si="32"/>
        <v>376</v>
      </c>
      <c r="J189">
        <f t="shared" si="43"/>
        <v>3.2320598677927856</v>
      </c>
      <c r="M189">
        <f t="shared" si="44"/>
        <v>2.6595744680851063E-3</v>
      </c>
      <c r="N189">
        <f t="shared" si="45"/>
        <v>3940.2061944639395</v>
      </c>
      <c r="O189">
        <f t="shared" si="33"/>
        <v>376</v>
      </c>
      <c r="P189">
        <f t="shared" si="46"/>
        <v>8.3010656367683602</v>
      </c>
      <c r="T189" t="e">
        <f t="shared" si="47"/>
        <v>#NUM!</v>
      </c>
      <c r="U189" t="e">
        <f t="shared" si="42"/>
        <v>#NUM!</v>
      </c>
    </row>
    <row r="190" spans="1:21" x14ac:dyDescent="0.45">
      <c r="A190">
        <v>378</v>
      </c>
      <c r="B190">
        <v>3.9636999999999999E-2</v>
      </c>
      <c r="C190">
        <v>318.66899999999998</v>
      </c>
      <c r="E190">
        <f t="shared" si="34"/>
        <v>0.17074124908737087</v>
      </c>
      <c r="F190">
        <f t="shared" si="41"/>
        <v>-3.2279922535144827</v>
      </c>
      <c r="G190">
        <f t="shared" si="35"/>
        <v>1220.3518130775617</v>
      </c>
      <c r="I190">
        <f t="shared" si="32"/>
        <v>378</v>
      </c>
      <c r="J190">
        <f t="shared" si="43"/>
        <v>3.2370074617441955</v>
      </c>
      <c r="M190">
        <f t="shared" si="44"/>
        <v>2.6455026455026454E-3</v>
      </c>
      <c r="N190">
        <f t="shared" si="45"/>
        <v>3964.2206512243542</v>
      </c>
      <c r="O190">
        <f t="shared" si="33"/>
        <v>378</v>
      </c>
      <c r="P190">
        <f t="shared" si="46"/>
        <v>8.3070408562423044</v>
      </c>
      <c r="T190" t="e">
        <f t="shared" si="47"/>
        <v>#NUM!</v>
      </c>
      <c r="U190" t="e">
        <f t="shared" si="42"/>
        <v>#NUM!</v>
      </c>
    </row>
    <row r="191" spans="1:21" x14ac:dyDescent="0.45">
      <c r="A191">
        <v>380</v>
      </c>
      <c r="B191">
        <v>3.9703000000000002E-2</v>
      </c>
      <c r="C191">
        <v>319.95819</v>
      </c>
      <c r="E191">
        <f t="shared" si="34"/>
        <v>0.17198092171293056</v>
      </c>
      <c r="F191">
        <f t="shared" si="41"/>
        <v>-3.2263285273933855</v>
      </c>
      <c r="G191">
        <f t="shared" si="35"/>
        <v>1226.1768213311993</v>
      </c>
      <c r="I191">
        <f t="shared" si="32"/>
        <v>380</v>
      </c>
      <c r="J191">
        <f t="shared" si="43"/>
        <v>3.2352950430902356</v>
      </c>
      <c r="M191">
        <f t="shared" si="44"/>
        <v>2.631578947368421E-3</v>
      </c>
      <c r="N191">
        <f t="shared" si="45"/>
        <v>4003.2935403025076</v>
      </c>
      <c r="O191">
        <f t="shared" si="33"/>
        <v>380</v>
      </c>
      <c r="P191">
        <f t="shared" si="46"/>
        <v>8.3167588939979069</v>
      </c>
      <c r="T191" t="e">
        <f t="shared" si="47"/>
        <v>#NUM!</v>
      </c>
      <c r="U191" t="e">
        <f t="shared" si="42"/>
        <v>#NUM!</v>
      </c>
    </row>
    <row r="192" spans="1:21" x14ac:dyDescent="0.45">
      <c r="A192">
        <v>382</v>
      </c>
      <c r="B192">
        <v>3.9643999999999999E-2</v>
      </c>
      <c r="C192">
        <v>321.32555000000002</v>
      </c>
      <c r="E192">
        <f t="shared" si="34"/>
        <v>0.17296582494919766</v>
      </c>
      <c r="F192">
        <f t="shared" si="41"/>
        <v>-3.2278156664376749</v>
      </c>
      <c r="G192">
        <f t="shared" si="35"/>
        <v>1233.1985504041411</v>
      </c>
      <c r="I192">
        <f t="shared" si="32"/>
        <v>382</v>
      </c>
      <c r="J192">
        <f t="shared" si="43"/>
        <v>3.2367416021106066</v>
      </c>
      <c r="M192">
        <f t="shared" si="44"/>
        <v>2.617801047120419E-3</v>
      </c>
      <c r="N192">
        <f t="shared" si="45"/>
        <v>4031.8586927656265</v>
      </c>
      <c r="O192">
        <f t="shared" si="33"/>
        <v>382</v>
      </c>
      <c r="P192">
        <f t="shared" si="46"/>
        <v>8.3237727437044295</v>
      </c>
      <c r="T192" t="e">
        <f t="shared" si="47"/>
        <v>#NUM!</v>
      </c>
      <c r="U192" t="e">
        <f t="shared" si="42"/>
        <v>#NUM!</v>
      </c>
    </row>
    <row r="193" spans="1:21" x14ac:dyDescent="0.45">
      <c r="A193">
        <v>384</v>
      </c>
      <c r="B193">
        <v>3.9620000000000002E-2</v>
      </c>
      <c r="C193">
        <v>322.38238000000001</v>
      </c>
      <c r="E193">
        <f t="shared" si="34"/>
        <v>0.17490419605422067</v>
      </c>
      <c r="F193">
        <f t="shared" si="41"/>
        <v>-3.2284212377117321</v>
      </c>
      <c r="G193">
        <f t="shared" si="35"/>
        <v>1239.8886594773594</v>
      </c>
      <c r="I193">
        <f t="shared" ref="I193:I201" si="48">A193</f>
        <v>384</v>
      </c>
      <c r="J193">
        <f t="shared" si="43"/>
        <v>3.2373072049017217</v>
      </c>
      <c r="M193">
        <f t="shared" si="44"/>
        <v>2.6041666666666665E-3</v>
      </c>
      <c r="N193">
        <f t="shared" si="45"/>
        <v>4056.2512558127892</v>
      </c>
      <c r="O193">
        <f t="shared" ref="O193:O201" si="49">A193</f>
        <v>384</v>
      </c>
      <c r="P193">
        <f t="shared" si="46"/>
        <v>8.3297064338900615</v>
      </c>
      <c r="T193" t="e">
        <f t="shared" si="47"/>
        <v>#NUM!</v>
      </c>
      <c r="U193" t="e">
        <f t="shared" si="42"/>
        <v>#NUM!</v>
      </c>
    </row>
    <row r="194" spans="1:21" x14ac:dyDescent="0.45">
      <c r="A194">
        <v>386</v>
      </c>
      <c r="B194">
        <v>3.9468999999999997E-2</v>
      </c>
      <c r="C194">
        <v>323.77927</v>
      </c>
      <c r="E194">
        <f t="shared" ref="E194:E201" si="50">-LN(C194/A194)</f>
        <v>0.17577535127134553</v>
      </c>
      <c r="F194">
        <f t="shared" si="41"/>
        <v>-3.232239725326334</v>
      </c>
      <c r="G194">
        <f t="shared" ref="G194:G201" si="51">E194-F194*A194</f>
        <v>1247.8203093272361</v>
      </c>
      <c r="I194">
        <f t="shared" si="48"/>
        <v>386</v>
      </c>
      <c r="J194">
        <f t="shared" ref="J194:J225" si="52">G194/(I194-1)</f>
        <v>3.2410917125382759</v>
      </c>
      <c r="M194">
        <f t="shared" ref="M194:M201" si="53">1/A194</f>
        <v>2.5906735751295338E-3</v>
      </c>
      <c r="N194">
        <f t="shared" ref="N194:N225" si="54">B194*(C194)^(2-M194)</f>
        <v>4076.157592557623</v>
      </c>
      <c r="O194">
        <f t="shared" si="49"/>
        <v>386</v>
      </c>
      <c r="P194">
        <f t="shared" si="46"/>
        <v>8.3345020313018505</v>
      </c>
      <c r="T194" t="e">
        <f t="shared" ref="T194:T201" si="55">B194*((1/M194)*C194)^(1/M194)</f>
        <v>#NUM!</v>
      </c>
      <c r="U194" t="e">
        <f t="shared" si="42"/>
        <v>#NUM!</v>
      </c>
    </row>
    <row r="195" spans="1:21" x14ac:dyDescent="0.45">
      <c r="A195">
        <v>388</v>
      </c>
      <c r="B195">
        <v>3.9369000000000001E-2</v>
      </c>
      <c r="C195">
        <v>325.69684000000001</v>
      </c>
      <c r="E195">
        <f t="shared" si="50"/>
        <v>0.17503832956807228</v>
      </c>
      <c r="F195">
        <f t="shared" ref="F195:F201" si="56">LN(B195)</f>
        <v>-3.2347765743998775</v>
      </c>
      <c r="G195">
        <f t="shared" si="51"/>
        <v>1255.2683491967205</v>
      </c>
      <c r="I195">
        <f t="shared" si="48"/>
        <v>388</v>
      </c>
      <c r="J195">
        <f t="shared" si="52"/>
        <v>3.2435874656246009</v>
      </c>
      <c r="M195">
        <f t="shared" si="53"/>
        <v>2.5773195876288659E-3</v>
      </c>
      <c r="N195">
        <f t="shared" si="54"/>
        <v>4114.3871019581138</v>
      </c>
      <c r="O195">
        <f t="shared" si="49"/>
        <v>388</v>
      </c>
      <c r="P195">
        <f t="shared" ref="P195:P201" si="57">LN(N195)/(1-M195)</f>
        <v>8.3437496690584734</v>
      </c>
      <c r="T195" t="e">
        <f t="shared" si="55"/>
        <v>#NUM!</v>
      </c>
      <c r="U195" t="e">
        <f t="shared" ref="U195:U201" si="58">(LN(T195))/(1/M195-1)</f>
        <v>#NUM!</v>
      </c>
    </row>
    <row r="196" spans="1:21" x14ac:dyDescent="0.45">
      <c r="A196">
        <v>390</v>
      </c>
      <c r="B196">
        <v>3.9217000000000002E-2</v>
      </c>
      <c r="C196">
        <v>326.87696</v>
      </c>
      <c r="E196">
        <f t="shared" si="50"/>
        <v>0.1765629081465736</v>
      </c>
      <c r="F196">
        <f t="shared" si="56"/>
        <v>-3.238644952725493</v>
      </c>
      <c r="G196">
        <f t="shared" si="51"/>
        <v>1263.2480944710887</v>
      </c>
      <c r="I196">
        <f t="shared" si="48"/>
        <v>390</v>
      </c>
      <c r="J196">
        <f t="shared" si="52"/>
        <v>3.247424407380691</v>
      </c>
      <c r="M196">
        <f t="shared" si="53"/>
        <v>2.5641025641025641E-3</v>
      </c>
      <c r="N196">
        <f t="shared" si="54"/>
        <v>4128.5338481627487</v>
      </c>
      <c r="O196">
        <f t="shared" si="49"/>
        <v>390</v>
      </c>
      <c r="P196">
        <f t="shared" si="57"/>
        <v>8.3470803927203931</v>
      </c>
      <c r="T196" t="e">
        <f t="shared" si="55"/>
        <v>#NUM!</v>
      </c>
      <c r="U196" t="e">
        <f t="shared" si="58"/>
        <v>#NUM!</v>
      </c>
    </row>
    <row r="197" spans="1:21" x14ac:dyDescent="0.45">
      <c r="A197">
        <v>392</v>
      </c>
      <c r="B197">
        <v>3.9197000000000003E-2</v>
      </c>
      <c r="C197">
        <v>328.13449000000003</v>
      </c>
      <c r="E197">
        <f t="shared" si="50"/>
        <v>0.17783828495804266</v>
      </c>
      <c r="F197">
        <f t="shared" si="56"/>
        <v>-3.2391550657265817</v>
      </c>
      <c r="G197">
        <f t="shared" si="51"/>
        <v>1269.926624049778</v>
      </c>
      <c r="I197">
        <f t="shared" si="48"/>
        <v>392</v>
      </c>
      <c r="J197">
        <f t="shared" si="52"/>
        <v>3.2478941791554425</v>
      </c>
      <c r="M197">
        <f t="shared" si="53"/>
        <v>2.5510204081632651E-3</v>
      </c>
      <c r="N197">
        <f t="shared" si="54"/>
        <v>4158.5132694121048</v>
      </c>
      <c r="O197">
        <f t="shared" si="49"/>
        <v>392</v>
      </c>
      <c r="P197">
        <f t="shared" si="57"/>
        <v>8.3542246999206249</v>
      </c>
      <c r="T197" t="e">
        <f t="shared" si="55"/>
        <v>#NUM!</v>
      </c>
      <c r="U197" t="e">
        <f t="shared" si="58"/>
        <v>#NUM!</v>
      </c>
    </row>
    <row r="198" spans="1:21" x14ac:dyDescent="0.45">
      <c r="A198">
        <v>394</v>
      </c>
      <c r="B198">
        <v>3.9154000000000001E-2</v>
      </c>
      <c r="C198">
        <v>329.28336000000002</v>
      </c>
      <c r="E198">
        <f t="shared" si="50"/>
        <v>0.17943225262267767</v>
      </c>
      <c r="F198">
        <f t="shared" si="56"/>
        <v>-3.240252690627786</v>
      </c>
      <c r="G198">
        <f t="shared" si="51"/>
        <v>1276.8389923599705</v>
      </c>
      <c r="I198">
        <f t="shared" si="48"/>
        <v>394</v>
      </c>
      <c r="J198">
        <f t="shared" si="52"/>
        <v>3.2489541790330039</v>
      </c>
      <c r="M198">
        <f t="shared" si="53"/>
        <v>2.5380710659898475E-3</v>
      </c>
      <c r="N198">
        <f t="shared" si="54"/>
        <v>4183.3666968737416</v>
      </c>
      <c r="O198">
        <f t="shared" si="49"/>
        <v>394</v>
      </c>
      <c r="P198">
        <f t="shared" si="57"/>
        <v>8.3600901340867146</v>
      </c>
      <c r="T198" t="e">
        <f t="shared" si="55"/>
        <v>#NUM!</v>
      </c>
      <c r="U198" t="e">
        <f t="shared" si="58"/>
        <v>#NUM!</v>
      </c>
    </row>
    <row r="199" spans="1:21" x14ac:dyDescent="0.45">
      <c r="A199">
        <v>396</v>
      </c>
      <c r="B199">
        <v>3.8843999999999997E-2</v>
      </c>
      <c r="C199">
        <v>331.05403000000001</v>
      </c>
      <c r="E199">
        <f t="shared" si="50"/>
        <v>0.17913261657001464</v>
      </c>
      <c r="F199">
        <f t="shared" si="56"/>
        <v>-3.2482016542500296</v>
      </c>
      <c r="G199">
        <f t="shared" si="51"/>
        <v>1286.4669876995818</v>
      </c>
      <c r="I199">
        <f t="shared" si="48"/>
        <v>396</v>
      </c>
      <c r="J199">
        <f t="shared" si="52"/>
        <v>3.2568784498723589</v>
      </c>
      <c r="M199">
        <f t="shared" si="53"/>
        <v>2.5252525252525255E-3</v>
      </c>
      <c r="N199">
        <f t="shared" si="54"/>
        <v>4195.2546021432227</v>
      </c>
      <c r="O199">
        <f t="shared" si="49"/>
        <v>396</v>
      </c>
      <c r="P199">
        <f t="shared" si="57"/>
        <v>8.3628275602845576</v>
      </c>
      <c r="T199" t="e">
        <f t="shared" si="55"/>
        <v>#NUM!</v>
      </c>
      <c r="U199" t="e">
        <f t="shared" si="58"/>
        <v>#NUM!</v>
      </c>
    </row>
    <row r="200" spans="1:21" x14ac:dyDescent="0.45">
      <c r="A200">
        <v>398</v>
      </c>
      <c r="B200">
        <v>3.8892999999999997E-2</v>
      </c>
      <c r="C200">
        <v>332.16681999999997</v>
      </c>
      <c r="E200">
        <f t="shared" si="50"/>
        <v>0.18081469268414982</v>
      </c>
      <c r="F200">
        <f t="shared" si="56"/>
        <v>-3.2469409931365441</v>
      </c>
      <c r="G200">
        <f t="shared" si="51"/>
        <v>1292.4633299610286</v>
      </c>
      <c r="I200">
        <f t="shared" si="48"/>
        <v>398</v>
      </c>
      <c r="J200">
        <f t="shared" si="52"/>
        <v>3.2555751384408782</v>
      </c>
      <c r="M200">
        <f t="shared" si="53"/>
        <v>2.5125628140703518E-3</v>
      </c>
      <c r="N200">
        <f t="shared" si="54"/>
        <v>4229.1089665279742</v>
      </c>
      <c r="O200">
        <f t="shared" si="49"/>
        <v>398</v>
      </c>
      <c r="P200">
        <f t="shared" si="57"/>
        <v>8.3707787109543688</v>
      </c>
      <c r="T200" t="e">
        <f t="shared" si="55"/>
        <v>#NUM!</v>
      </c>
      <c r="U200" t="e">
        <f t="shared" si="58"/>
        <v>#NUM!</v>
      </c>
    </row>
    <row r="201" spans="1:21" x14ac:dyDescent="0.45">
      <c r="A201">
        <v>400</v>
      </c>
      <c r="B201">
        <v>3.8915999999999999E-2</v>
      </c>
      <c r="C201">
        <v>333.50589000000002</v>
      </c>
      <c r="E201">
        <f t="shared" si="50"/>
        <v>0.1818040207388448</v>
      </c>
      <c r="F201">
        <f t="shared" si="56"/>
        <v>-3.2463498018689561</v>
      </c>
      <c r="G201">
        <f t="shared" si="51"/>
        <v>1298.7217247683213</v>
      </c>
      <c r="I201">
        <f t="shared" si="48"/>
        <v>400</v>
      </c>
      <c r="J201">
        <f t="shared" si="52"/>
        <v>3.2549416660860184</v>
      </c>
      <c r="M201">
        <f t="shared" si="53"/>
        <v>2.5000000000000001E-3</v>
      </c>
      <c r="N201">
        <f t="shared" si="54"/>
        <v>4266.0648459201175</v>
      </c>
      <c r="O201">
        <f t="shared" si="49"/>
        <v>400</v>
      </c>
      <c r="P201">
        <f t="shared" si="57"/>
        <v>8.3793955885247069</v>
      </c>
      <c r="T201" t="e">
        <f t="shared" si="55"/>
        <v>#NUM!</v>
      </c>
      <c r="U201" t="e">
        <f t="shared" si="58"/>
        <v>#NUM!</v>
      </c>
    </row>
  </sheetData>
  <sortState xmlns:xlrd2="http://schemas.microsoft.com/office/spreadsheetml/2017/richdata2" ref="A2:E50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1" sqref="B1:B25"/>
    </sheetView>
  </sheetViews>
  <sheetFormatPr defaultRowHeight="14.25" x14ac:dyDescent="0.45"/>
  <sheetData>
    <row r="1" spans="1:2" x14ac:dyDescent="0.45">
      <c r="A1">
        <v>2</v>
      </c>
      <c r="B1">
        <v>4.5060107563695952</v>
      </c>
    </row>
    <row r="2" spans="1:2" x14ac:dyDescent="0.45">
      <c r="A2">
        <v>4</v>
      </c>
      <c r="B2">
        <v>3.3462047510470772</v>
      </c>
    </row>
    <row r="3" spans="1:2" x14ac:dyDescent="0.45">
      <c r="A3">
        <v>6</v>
      </c>
      <c r="B3">
        <v>3.1735328255345747</v>
      </c>
    </row>
    <row r="4" spans="1:2" x14ac:dyDescent="0.45">
      <c r="A4">
        <v>8</v>
      </c>
      <c r="B4">
        <v>3.2087310790982273</v>
      </c>
    </row>
    <row r="5" spans="1:2" x14ac:dyDescent="0.45">
      <c r="A5">
        <v>10</v>
      </c>
      <c r="B5">
        <v>3.2359418867823093</v>
      </c>
    </row>
    <row r="6" spans="1:2" x14ac:dyDescent="0.45">
      <c r="A6">
        <v>12</v>
      </c>
      <c r="B6">
        <v>3.2982446212653538</v>
      </c>
    </row>
    <row r="7" spans="1:2" x14ac:dyDescent="0.45">
      <c r="A7">
        <v>14</v>
      </c>
      <c r="B7">
        <v>3.3355891624825307</v>
      </c>
    </row>
    <row r="8" spans="1:2" x14ac:dyDescent="0.45">
      <c r="A8">
        <v>16</v>
      </c>
      <c r="B8">
        <v>3.4227147187440172</v>
      </c>
    </row>
    <row r="9" spans="1:2" x14ac:dyDescent="0.45">
      <c r="A9">
        <v>18</v>
      </c>
      <c r="B9">
        <v>3.4556523511995092</v>
      </c>
    </row>
    <row r="10" spans="1:2" x14ac:dyDescent="0.45">
      <c r="A10">
        <v>20</v>
      </c>
      <c r="B10">
        <v>3.5086494344859425</v>
      </c>
    </row>
    <row r="11" spans="1:2" x14ac:dyDescent="0.45">
      <c r="A11">
        <v>22</v>
      </c>
      <c r="B11">
        <v>3.5562023040031918</v>
      </c>
    </row>
    <row r="12" spans="1:2" x14ac:dyDescent="0.45">
      <c r="A12">
        <v>24</v>
      </c>
      <c r="B12">
        <v>3.5993789059742651</v>
      </c>
    </row>
    <row r="13" spans="1:2" x14ac:dyDescent="0.45">
      <c r="A13">
        <v>26</v>
      </c>
      <c r="B13">
        <v>3.6573937367969602</v>
      </c>
    </row>
    <row r="14" spans="1:2" x14ac:dyDescent="0.45">
      <c r="A14">
        <v>28</v>
      </c>
      <c r="B14">
        <v>3.6846799823846337</v>
      </c>
    </row>
    <row r="15" spans="1:2" x14ac:dyDescent="0.45">
      <c r="A15">
        <v>30</v>
      </c>
      <c r="B15">
        <v>3.73286211562068</v>
      </c>
    </row>
    <row r="16" spans="1:2" x14ac:dyDescent="0.45">
      <c r="A16">
        <v>32</v>
      </c>
      <c r="B16">
        <v>3.7419348489075204</v>
      </c>
    </row>
    <row r="17" spans="1:2" x14ac:dyDescent="0.45">
      <c r="A17">
        <v>34</v>
      </c>
      <c r="B17">
        <v>3.8299299323988687</v>
      </c>
    </row>
    <row r="18" spans="1:2" x14ac:dyDescent="0.45">
      <c r="A18">
        <v>36</v>
      </c>
      <c r="B18">
        <v>3.8247748215214998</v>
      </c>
    </row>
    <row r="19" spans="1:2" x14ac:dyDescent="0.45">
      <c r="A19">
        <v>38</v>
      </c>
      <c r="B19">
        <v>3.8669683663983263</v>
      </c>
    </row>
    <row r="20" spans="1:2" x14ac:dyDescent="0.45">
      <c r="A20">
        <v>40</v>
      </c>
      <c r="B20">
        <v>3.8747522137786508</v>
      </c>
    </row>
    <row r="21" spans="1:2" x14ac:dyDescent="0.45">
      <c r="A21">
        <v>42</v>
      </c>
      <c r="B21">
        <v>3.8987171307603159</v>
      </c>
    </row>
    <row r="22" spans="1:2" x14ac:dyDescent="0.45">
      <c r="A22">
        <v>44</v>
      </c>
      <c r="B22">
        <v>3.9433805888730658</v>
      </c>
    </row>
    <row r="23" spans="1:2" x14ac:dyDescent="0.45">
      <c r="A23">
        <v>46</v>
      </c>
      <c r="B23">
        <v>3.9791552448614134</v>
      </c>
    </row>
    <row r="24" spans="1:2" x14ac:dyDescent="0.45">
      <c r="A24">
        <v>48</v>
      </c>
      <c r="B24">
        <v>4.0192300190423289</v>
      </c>
    </row>
    <row r="25" spans="1:2" x14ac:dyDescent="0.45">
      <c r="A25">
        <v>50</v>
      </c>
      <c r="B25">
        <v>4.0363760377153373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plsa_phi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koltcov</dc:creator>
  <cp:lastModifiedBy>Vera Ignatenko</cp:lastModifiedBy>
  <dcterms:created xsi:type="dcterms:W3CDTF">2019-02-13T18:08:25Z</dcterms:created>
  <dcterms:modified xsi:type="dcterms:W3CDTF">2021-04-29T12:09:13Z</dcterms:modified>
</cp:coreProperties>
</file>