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fier (NI)" sheetId="1" r:id="rId4"/>
    <sheet state="visible" name="Anbennar Unit Pips" sheetId="2" r:id="rId5"/>
    <sheet state="visible" name="Total Pip Comparison(steam)" sheetId="3" r:id="rId6"/>
    <sheet state="visible" name="Total Pip Comparison(bitbucket)" sheetId="4" r:id="rId7"/>
    <sheet state="visible" name="Artificery Inventions 08.02.24" sheetId="5" r:id="rId8"/>
    <sheet state="visible" name="Anbennar Price Change" sheetId="6" r:id="rId9"/>
    <sheet state="visible" name="Racial AdminMil" sheetId="7" r:id="rId10"/>
    <sheet state="visible" name="Hold Specialization" sheetId="8" r:id="rId11"/>
    <sheet state="visible" name="Adventurer Spawnables" sheetId="9" r:id="rId12"/>
    <sheet state="visible" name="Racial Pop Modifiers" sheetId="10" r:id="rId13"/>
    <sheet state="visible" name="Shock Vs. Fire" sheetId="11" r:id="rId14"/>
    <sheet state="visible" name="RulerLifespan"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
ID#AAAAJeqlqsk
    (2020-05-02 12:47:23)
anb_price.8
	-Hehodas</t>
      </text>
    </comment>
    <comment authorId="0" ref="O2">
      <text>
        <t xml:space="preserve">======
ID#AAAAJeqlqrk
    (2020-05-02 12:47:23)
anb_price.9
	-Hehodas</t>
      </text>
    </comment>
    <comment authorId="0" ref="J4">
      <text>
        <t xml:space="preserve">======
ID#AAAAJeqlqqY
    (2020-05-02 12:47:23)
anb_price.18
	-Hehodas</t>
      </text>
    </comment>
    <comment authorId="0" ref="H5">
      <text>
        <t xml:space="preserve">======
ID#AAAAJeqlqn4
    (2020-05-02 12:47:23)
anb_price.31
	-Hehodas</t>
      </text>
    </comment>
    <comment authorId="0" ref="M5">
      <text>
        <t xml:space="preserve">======
ID#AAAAJeqlqrQ
    (2020-05-02 12:47:23)
anb_price.32
	-Hehodas</t>
      </text>
    </comment>
    <comment authorId="0" ref="C6">
      <text>
        <t xml:space="preserve">======
ID#AAAAJeqlqn8
    (2020-05-02 12:47:23)
anb_price.13
	-Hehodas</t>
      </text>
    </comment>
    <comment authorId="0" ref="L6">
      <text>
        <t xml:space="preserve">======
ID#AAAAJeqlqwo
    (2020-05-02 12:47:23)
anb_price.17
	-Hehodas</t>
      </text>
    </comment>
    <comment authorId="0" ref="M6">
      <text>
        <t xml:space="preserve">======
ID#AAAAJeqlqmQ
    (2020-05-02 12:47:23)
anb_price.35
	-Hehodas</t>
      </text>
    </comment>
    <comment authorId="0" ref="S6">
      <text>
        <t xml:space="preserve">======
ID#AAAAJeqlqpA
    (2020-05-02 12:47:23)
anb_price.36
	-Hehodas</t>
      </text>
    </comment>
    <comment authorId="0" ref="J10">
      <text>
        <t xml:space="preserve">======
ID#AAAAJeqlqkU
    (2020-05-02 12:47:23)
anb_price.5
	-Hehodas</t>
      </text>
    </comment>
    <comment authorId="0" ref="O10">
      <text>
        <t xml:space="preserve">======
ID#AAAAJeqlqoM
    (2020-05-02 12:47:23)
anb_price.9
	-Hehodas</t>
      </text>
    </comment>
    <comment authorId="0" ref="G11">
      <text>
        <t xml:space="preserve">anb_price.49
Ruined Slopes Fisheries
	-Hehodas</t>
      </text>
    </comment>
    <comment authorId="0" ref="V12">
      <text>
        <t xml:space="preserve">======
ID#AAAAJeqlqjU
    (2020-05-02 12:47:23)
anb_price.41
	-Hehodas</t>
      </text>
    </comment>
    <comment authorId="0" ref="G13">
      <text>
        <t xml:space="preserve">======
ID#AAAAJeqlqvw
    (2020-05-02 12:47:23)
anb_price.10
	-Hehodas</t>
      </text>
    </comment>
    <comment authorId="0" ref="I13">
      <text>
        <t xml:space="preserve">======
ID#AAAAJeqlqmo
    (2020-05-02 12:47:23)
anb_price.11
	-Hehodas</t>
      </text>
    </comment>
    <comment authorId="0" ref="C14">
      <text>
        <t xml:space="preserve">======
ID#AAAAJeqlqkw
    (2020-05-02 12:47:23)
anb_price.24
	-Hehodas</t>
      </text>
    </comment>
    <comment authorId="0" ref="I14">
      <text>
        <t xml:space="preserve">======
ID#AAAAJeqlqpg
    (2020-05-02 12:47:23)
anb_price.25
	-Hehodas</t>
      </text>
    </comment>
    <comment authorId="0" ref="S14">
      <text>
        <t xml:space="preserve">======
ID#AAAAJeqlqm0
    (2020-05-02 12:47:23)
anb_price.36
	-Hehodas</t>
      </text>
    </comment>
    <comment authorId="0" ref="C15">
      <text>
        <t xml:space="preserve">======
ID#AAAAJeqlqr8
    (2020-05-02 12:47:23)
anb_price.46
	-Hehodas</t>
      </text>
    </comment>
    <comment authorId="0" ref="L15">
      <text>
        <t xml:space="preserve">======
ID#AAAAJeqlqns
    (2020-05-02 12:47:23)
anb_price.28
	-Hehodas</t>
      </text>
    </comment>
    <comment authorId="0" ref="M15">
      <text>
        <t xml:space="preserve">======
ID#AAAAJeqlqrc
    (2020-05-02 12:47:23)
anb_price.29
	-Hehodas</t>
      </text>
    </comment>
    <comment authorId="0" ref="N15">
      <text>
        <t xml:space="preserve">======
ID#AAAAJeqlqoc
    (2020-05-02 12:47:23)
anb_price.34
	-Hehodas</t>
      </text>
    </comment>
    <comment authorId="0" ref="P15">
      <text>
        <t xml:space="preserve">anb_price.12</t>
      </text>
    </comment>
    <comment authorId="0" ref="S15">
      <text>
        <t xml:space="preserve">======
ID#AAAAJeqlquY
    (2020-05-02 12:47:23)
anb_price.36
	-Hehodas</t>
      </text>
    </comment>
    <comment authorId="0" ref="D17">
      <text>
        <t xml:space="preserve">anb_price.1</t>
      </text>
    </comment>
    <comment authorId="0" ref="I17">
      <text>
        <t xml:space="preserve">======
ID#AAAAJeqlqpY
    (2020-05-02 12:47:23)
anb_price.26
	-Hehodas</t>
      </text>
    </comment>
    <comment authorId="0" ref="J17">
      <text>
        <t xml:space="preserve">======
ID#AAAAJeqlqso
    (2020-05-02 12:47:23)
anb_price.2
Incense Boom
	-Hehodas</t>
      </text>
    </comment>
    <comment authorId="0" ref="S17">
      <text>
        <t xml:space="preserve">======
ID#AAAAJeqlqp4
    (2020-05-02 12:47:23)
anb_price.3
Loss of Demand
	-Hehodas</t>
      </text>
    </comment>
    <comment authorId="0" ref="L18">
      <text>
        <t xml:space="preserve">======
ID#AAAAJeqlquE
    (2020-05-02 12:47:23)
anb_price.17
	-Hehodas</t>
      </text>
    </comment>
    <comment authorId="0" ref="M18">
      <text>
        <t xml:space="preserve">======
ID#AAAAJeqlqqU
    (2020-05-02 12:47:23)
anb_price.35
	-Hehodas</t>
      </text>
    </comment>
    <comment authorId="0" ref="S18">
      <text>
        <t xml:space="preserve">======
ID#AAAAJeqlquo
    (2020-05-02 12:47:23)
anb_price.36
	-Hehodas</t>
      </text>
    </comment>
    <comment authorId="0" ref="J19">
      <text>
        <t xml:space="preserve">anb_price.51
Ivory Wands
	-Hehodas</t>
      </text>
    </comment>
    <comment authorId="0" ref="P20">
      <text>
        <t xml:space="preserve">anb_price.12</t>
      </text>
    </comment>
    <comment authorId="0" ref="R20">
      <text>
        <t xml:space="preserve">======
ID#AAAAJeqlqtc
    (2020-05-02 12:47:23)
anb_price.27
	-Hehodas</t>
      </text>
    </comment>
    <comment authorId="0" ref="O21">
      <text>
        <t xml:space="preserve">======
ID#AAAAJeqlqts
    (2020-05-02 12:47:23)
anb_price.42
	-Hehodas</t>
      </text>
    </comment>
    <comment authorId="0" ref="D22">
      <text>
        <t xml:space="preserve">anb_price.53
100 years</t>
      </text>
    </comment>
    <comment authorId="0" ref="K22">
      <text>
        <t xml:space="preserve">anb_price.53
end</t>
      </text>
    </comment>
    <comment authorId="0" ref="P22">
      <text>
        <t xml:space="preserve">anb_price.12</t>
      </text>
    </comment>
    <comment authorId="0" ref="C23">
      <text>
        <t xml:space="preserve">======
ID#AAAAJeqlqjk
    (2020-05-02 12:47:23)
anb_price.22
	-Hehodas</t>
      </text>
    </comment>
    <comment authorId="0" ref="F23">
      <text>
        <t xml:space="preserve">======
ID#AAAAJeqlqqo
    (2020-05-02 12:47:23)
anb_price.20
	-Hehodas</t>
      </text>
    </comment>
    <comment authorId="0" ref="M23">
      <text>
        <t xml:space="preserve">======
ID#AAAAJeqlqoA
    (2020-05-02 12:47:23)
anb_price.21
	-Hehodas</t>
      </text>
    </comment>
    <comment authorId="0" ref="R23">
      <text>
        <t xml:space="preserve">======
ID#AAAAJeqlqwE
    (2020-05-02 12:47:23)
anb_price.23
	-Hehodas</t>
      </text>
    </comment>
    <comment authorId="0" ref="D26">
      <text>
        <t xml:space="preserve">anb_price.53
100 years</t>
      </text>
    </comment>
    <comment authorId="0" ref="H26">
      <text>
        <t xml:space="preserve">anb_price.49
Ruined Slopes Fisheries
	-Hehodas</t>
      </text>
    </comment>
    <comment authorId="0" ref="K26">
      <text>
        <t xml:space="preserve">anb_price.53
end</t>
      </text>
    </comment>
    <comment authorId="0" ref="I29">
      <text>
        <t xml:space="preserve">======
ID#AAAAJeqlqv8
    (2020-05-02 12:47:23)
anb_price.4
Green Slave trade
	-Hehodas</t>
      </text>
    </comment>
    <comment authorId="0" ref="R29">
      <text>
        <t xml:space="preserve">======
ID#AAAAJeqlqmY
    (2020-05-02 12:47:23)
anb_price.45
Abolitionism
	-Hehodas</t>
      </text>
    </comment>
    <comment authorId="0" ref="N31">
      <text>
        <t xml:space="preserve">======
ID#AAAAJeqlqoQ
    (2020-05-02 12:47:23)
anb_price.47
	-Hehodas
anb_price.14</t>
      </text>
    </comment>
    <comment authorId="0" ref="C32">
      <text>
        <t xml:space="preserve">======
ID#AAAAJeqlqsA
    (2020-05-02 12:47:23)
anb_price.48
	-Hehodas</t>
      </text>
    </comment>
    <comment authorId="0" ref="N32">
      <text>
        <t xml:space="preserve">======
ID#AAAAJeqlqrA
    (2020-05-02 12:47:23)
anb_price.47
	-Hehodas</t>
      </text>
    </comment>
    <comment authorId="0" ref="J33">
      <text>
        <t xml:space="preserve">======
ID#AAAAJeqlqlg
    (2020-05-02 12:47:23)
anb_price.19
	-Hehodas</t>
      </text>
    </comment>
    <comment authorId="0" ref="G34">
      <text>
        <t xml:space="preserve">======
ID#AAAAJeqlqlY
    (2020-05-02 12:47:23)
anb_price.16
	-Hehodas
requires unified deepwoods</t>
      </text>
    </comment>
    <comment authorId="0" ref="F35">
      <text>
        <t xml:space="preserve">anb_price.7</t>
      </text>
    </comment>
    <comment authorId="0" ref="N35">
      <text>
        <t xml:space="preserve">======
ID#AAAAJeqlqlA
    (2020-05-02 12:47:23)
anb_price.34
	-Hehodas</t>
      </text>
    </comment>
    <comment authorId="0" ref="E36">
      <text>
        <t xml:space="preserve">anb_price.8</t>
      </text>
    </comment>
    <comment authorId="0" ref="O36">
      <text>
        <t xml:space="preserve">======
ID#AAAAJeqlqpU
    (2020-05-02 12:47:23)
anb_price.9
	-Hehodas</t>
      </text>
    </comment>
    <comment authorId="0" ref="R36">
      <text>
        <t xml:space="preserve">======
ID#AAAAJeqlqtI
    (2020-05-02 12:47:23)
anb_price.27
	-Hehodas</t>
      </text>
    </comment>
    <comment authorId="0" ref="C57">
      <text>
        <t xml:space="preserve">requires a deepwoods nation to have 15 tropical wood</t>
      </text>
    </comment>
    <comment authorId="0" ref="C59">
      <text>
        <t xml:space="preserve">colonial nation with 5 cocoa and 1 sugar dip 16</t>
      </text>
    </comment>
    <comment authorId="0" ref="C60">
      <text>
        <t xml:space="preserve">colonial nation with 4 tobacco dip 16</t>
      </text>
    </comment>
    <comment authorId="0" ref="C83">
      <text>
        <t xml:space="preserve">5 mithril owned by 1 nation, 15 total</t>
      </text>
    </comment>
  </commentList>
</comments>
</file>

<file path=xl/sharedStrings.xml><?xml version="1.0" encoding="utf-8"?>
<sst xmlns="http://schemas.openxmlformats.org/spreadsheetml/2006/main" count="8645" uniqueCount="4045">
  <si>
    <t>Allowed for Ni's?</t>
  </si>
  <si>
    <t>Tier (Tators)</t>
  </si>
  <si>
    <t>Comments</t>
  </si>
  <si>
    <t>Base Line</t>
  </si>
  <si>
    <t>Variations</t>
  </si>
  <si>
    <t>Outliers</t>
  </si>
  <si>
    <t>Occurences (11.10.22)</t>
  </si>
  <si>
    <t>Category</t>
  </si>
  <si>
    <t>Code Example</t>
  </si>
  <si>
    <t>Description</t>
  </si>
  <si>
    <t>Effect Type</t>
  </si>
  <si>
    <t>Gameversion</t>
  </si>
  <si>
    <t>DLC locked</t>
  </si>
  <si>
    <t>Core Creation</t>
  </si>
  <si>
    <t>Restricted</t>
  </si>
  <si>
    <r>
      <rPr>
        <rFont val="Arial"/>
        <color theme="1"/>
        <sz val="1.0"/>
      </rPr>
      <t>1</t>
    </r>
    <r>
      <rPr>
        <rFont val="Arial"/>
        <color theme="1"/>
        <sz val="10.0"/>
      </rPr>
      <t>S</t>
    </r>
  </si>
  <si>
    <t>Lowers the amount you spend on coring provinces and the speed in which the province get cored, will be useful at any time throughout the game. This saves a huge amount admin power and makes you have less rebels since your OE disapears faster.
Only allowed for tags with a certain size.</t>
  </si>
  <si>
    <t>core_creation = -0.1</t>
  </si>
  <si>
    <t>Modifies the base core creation cost.</t>
  </si>
  <si>
    <t>Multiplicative</t>
  </si>
  <si>
    <t>Province Warscore Cost</t>
  </si>
  <si>
    <r>
      <rPr>
        <rFont val="Arial"/>
        <color theme="1"/>
        <sz val="1.0"/>
      </rPr>
      <t>1</t>
    </r>
    <r>
      <rPr>
        <rFont val="Arial"/>
        <color theme="1"/>
        <sz val="10.0"/>
      </rPr>
      <t>S</t>
    </r>
  </si>
  <si>
    <t>Makes provinces cheaper to demand in peacedeals, does not modify the Overextension or AE you get from them.
restricted to 15% max
Restricted in Theocracies</t>
  </si>
  <si>
    <t>-0.1/-0.2</t>
  </si>
  <si>
    <t>Diplomacy</t>
  </si>
  <si>
    <t>province_warscore_cost = -0.15</t>
  </si>
  <si>
    <t>Modifies the warscore cost for taking provinces.</t>
  </si>
  <si>
    <t>Diplomatic Annexation Cost</t>
  </si>
  <si>
    <t>Yes</t>
  </si>
  <si>
    <r>
      <rPr>
        <rFont val="Arial"/>
        <color theme="1"/>
        <sz val="1.0"/>
      </rPr>
      <t>1</t>
    </r>
    <r>
      <rPr>
        <rFont val="Arial"/>
        <color theme="1"/>
        <sz val="10.0"/>
      </rPr>
      <t>S</t>
    </r>
  </si>
  <si>
    <t>Saves you time and dip points while integrating subjects, indirectly saves admin points because your subjects cored the land for you</t>
  </si>
  <si>
    <t>diplomatic_annexation_cost = -0.2</t>
  </si>
  <si>
    <t>Modifies the diplomatic power cost for annexation.</t>
  </si>
  <si>
    <t>Development in Primary Culture</t>
  </si>
  <si>
    <r>
      <rPr>
        <rFont val="Arial"/>
        <color theme="1"/>
        <sz val="1.0"/>
      </rPr>
      <t>1</t>
    </r>
    <r>
      <rPr>
        <rFont val="Arial"/>
        <color theme="1"/>
        <sz val="10.0"/>
      </rPr>
      <t>S</t>
    </r>
  </si>
  <si>
    <t>Same as Dev cost</t>
  </si>
  <si>
    <t>-</t>
  </si>
  <si>
    <t>Economy</t>
  </si>
  <si>
    <t>development_cost_in_primary_culture = -0.1</t>
  </si>
  <si>
    <t xml:space="preserve">Modifies the development cost for provinces of primary culture.        </t>
  </si>
  <si>
    <t>Development Cost</t>
  </si>
  <si>
    <r>
      <rPr>
        <rFont val="Arial"/>
        <color theme="1"/>
        <sz val="1.0"/>
      </rPr>
      <t>1</t>
    </r>
    <r>
      <rPr>
        <rFont val="Arial"/>
        <color theme="1"/>
        <sz val="10.0"/>
      </rPr>
      <t>S</t>
    </r>
  </si>
  <si>
    <t>Increases the economic return on MP, makes spawning institutions cheaper, makes completing dev missions easier, and stacks extremely well. Extremely desirable modifier.</t>
  </si>
  <si>
    <t>development_cost = -0.1</t>
  </si>
  <si>
    <t>Modifies the development cost for provinces.</t>
  </si>
  <si>
    <t>Administrative Efficiency</t>
  </si>
  <si>
    <r>
      <rPr>
        <rFont val="Arial"/>
        <color theme="1"/>
        <sz val="1.0"/>
      </rPr>
      <t>1</t>
    </r>
    <r>
      <rPr>
        <rFont val="Arial"/>
        <color theme="1"/>
        <sz val="10.0"/>
      </rPr>
      <t>S</t>
    </r>
  </si>
  <si>
    <t>Only allowed for Empire tags. Works like warscore cost, AE reduction and coring cost (without the coring time reduction) in one modifier.</t>
  </si>
  <si>
    <t>administrative_efficiency = 0.05</t>
  </si>
  <si>
    <t>Modifies the base core creation cost, diplo-annexation costs and the impact of province development on overextension and warscore cost.</t>
  </si>
  <si>
    <t>Max Absolutism Effect</t>
  </si>
  <si>
    <r>
      <rPr>
        <rFont val="Arial"/>
        <color theme="1"/>
        <sz val="1.0"/>
      </rPr>
      <t>1</t>
    </r>
    <r>
      <rPr>
        <rFont val="Arial"/>
        <color theme="1"/>
        <sz val="10.0"/>
      </rPr>
      <t>S</t>
    </r>
  </si>
  <si>
    <t>Only for huge important tags, equivalent to admin efficiency</t>
  </si>
  <si>
    <t>Government</t>
  </si>
  <si>
    <t>max_absolutism_effect = 0.15</t>
  </si>
  <si>
    <t xml:space="preserve">Modifies the maximum effect of absolutism on modifiers.        </t>
  </si>
  <si>
    <t>Land Morale</t>
  </si>
  <si>
    <r>
      <rPr>
        <rFont val="Arial"/>
        <color theme="1"/>
        <sz val="1.0"/>
      </rPr>
      <t>1</t>
    </r>
    <r>
      <rPr>
        <rFont val="Arial"/>
        <color theme="1"/>
        <sz val="10.0"/>
      </rPr>
      <t>S</t>
    </r>
  </si>
  <si>
    <t>Increase morale damage dealt and morale damage receivable before retreating. Best earlygame military modifier, even better then discipline.</t>
  </si>
  <si>
    <t>Military</t>
  </si>
  <si>
    <t>land_morale = 0.1</t>
  </si>
  <si>
    <t>Modifies the land morale of land units.</t>
  </si>
  <si>
    <t>Discipline</t>
  </si>
  <si>
    <r>
      <rPr>
        <rFont val="Arial"/>
        <color theme="1"/>
        <sz val="1.0"/>
      </rPr>
      <t>1</t>
    </r>
    <r>
      <rPr>
        <rFont val="Arial"/>
        <color theme="1"/>
        <sz val="10.0"/>
      </rPr>
      <t>S</t>
    </r>
  </si>
  <si>
    <t>Increases morale- and regular damage dealt, decreases morale- and regular damage taken</t>
  </si>
  <si>
    <t>discipline = 0.05</t>
  </si>
  <si>
    <t>Modifies the discipline of land units.</t>
  </si>
  <si>
    <t>Fire Damage</t>
  </si>
  <si>
    <r>
      <rPr>
        <rFont val="Arial"/>
        <color theme="1"/>
        <sz val="1.0"/>
      </rPr>
      <t>1</t>
    </r>
    <r>
      <rPr>
        <rFont val="Arial"/>
        <color theme="1"/>
        <sz val="10.0"/>
      </rPr>
      <t>S</t>
    </r>
  </si>
  <si>
    <t>Most of the lategame damage will come from your fire phase, this modifier enhances the damage dealt during that phase, very powerful lategame modifier.</t>
  </si>
  <si>
    <t>fire_damage = 0.1</t>
  </si>
  <si>
    <t>Modifies the fire damage done by land units.</t>
  </si>
  <si>
    <t>Global Regiment Cost</t>
  </si>
  <si>
    <r>
      <rPr>
        <rFont val="Arial"/>
        <color theme="1"/>
        <sz val="1.0"/>
      </rPr>
      <t>1</t>
    </r>
    <r>
      <rPr>
        <rFont val="Arial"/>
        <color theme="1"/>
        <sz val="10.0"/>
      </rPr>
      <t>S</t>
    </r>
  </si>
  <si>
    <t>The best military related economic modifier</t>
  </si>
  <si>
    <t>global_regiment_cost = -0.1</t>
  </si>
  <si>
    <t>Modifies the base unit cost for all land units.</t>
  </si>
  <si>
    <t>Fire Damage Received</t>
  </si>
  <si>
    <r>
      <rPr>
        <rFont val="Arial"/>
        <color theme="1"/>
        <sz val="1.0"/>
      </rPr>
      <t>1</t>
    </r>
    <r>
      <rPr>
        <rFont val="Arial"/>
        <color theme="1"/>
        <sz val="10.0"/>
      </rPr>
      <t>S</t>
    </r>
  </si>
  <si>
    <t>Most of the lategame damage you take will come from the fire phase, this modifier decreases the damage dealt to your troops during that phase, very powerful lategame modifier.</t>
  </si>
  <si>
    <t>fire_damage_received = -0.1</t>
  </si>
  <si>
    <t>Modifies the fire damage taken by land units.</t>
  </si>
  <si>
    <t>Artillery Power</t>
  </si>
  <si>
    <r>
      <rPr>
        <rFont val="Arial"/>
        <color theme="1"/>
        <sz val="1.0"/>
      </rPr>
      <t>1</t>
    </r>
    <r>
      <rPr>
        <rFont val="Arial"/>
        <color theme="1"/>
        <sz val="10.0"/>
      </rPr>
      <t>S</t>
    </r>
  </si>
  <si>
    <t>Most of the lategame damage will come from your cannons, this gives them more dmg output, very powerful lategame modifier.</t>
  </si>
  <si>
    <t>artillery_power = 0.1</t>
  </si>
  <si>
    <t>Modifies the power artillery gain from unit pips.</t>
  </si>
  <si>
    <t>Artillery Fire</t>
  </si>
  <si>
    <r>
      <rPr>
        <rFont val="Arial"/>
        <color theme="1"/>
        <sz val="1.0"/>
      </rPr>
      <t>1</t>
    </r>
    <r>
      <rPr>
        <rFont val="Arial"/>
        <color theme="1"/>
        <sz val="10.0"/>
      </rPr>
      <t>S</t>
    </r>
  </si>
  <si>
    <t>Most of the lategame damage will come from your cannons, this gives them more dmg output. Since this modifier changes the base multiplier on cannon fire by a flat value it does fall off the later the game goes. Very powerful in the mid game, still relevant in the lategame.
Comment: This also improves the dmg ship cannons do.</t>
  </si>
  <si>
    <t>artillery_fire = 0.25</t>
  </si>
  <si>
    <t>added to artillery fire modifier, a pure multiplier to artillery damage during fire phase, also for ship cannons</t>
  </si>
  <si>
    <t>Additive</t>
  </si>
  <si>
    <t>Morale Damage</t>
  </si>
  <si>
    <r>
      <rPr>
        <rFont val="Arial"/>
        <color theme="1"/>
        <sz val="1.0"/>
      </rPr>
      <t>1</t>
    </r>
    <r>
      <rPr>
        <rFont val="Arial"/>
        <color theme="1"/>
        <sz val="10.0"/>
      </rPr>
      <t>S</t>
    </r>
  </si>
  <si>
    <t>Very good modifier, but a lot weaker then pure morale as it only increases the morale dmg dealt.</t>
  </si>
  <si>
    <t>morale_damage = 0.1</t>
  </si>
  <si>
    <t>Modifies the morale done by land units.</t>
  </si>
  <si>
    <t>Morale Damage Received</t>
  </si>
  <si>
    <r>
      <rPr>
        <rFont val="Arial"/>
        <color theme="1"/>
        <sz val="1.0"/>
      </rPr>
      <t>1</t>
    </r>
    <r>
      <rPr>
        <rFont val="Arial"/>
        <color theme="1"/>
        <sz val="10.0"/>
      </rPr>
      <t>S</t>
    </r>
  </si>
  <si>
    <t>Very poweful modifier, as it works multiplicatively with moral. After some amount of morale bonus this becomes even better then addition moral.</t>
  </si>
  <si>
    <t>morale_damage_received = -0.1</t>
  </si>
  <si>
    <t>Modifies the morale damage taken by land units.</t>
  </si>
  <si>
    <t>Ship Durability</t>
  </si>
  <si>
    <r>
      <rPr>
        <rFont val="Arial"/>
        <color theme="1"/>
        <sz val="1.0"/>
      </rPr>
      <t>1</t>
    </r>
    <r>
      <rPr>
        <rFont val="Arial"/>
        <color theme="1"/>
        <sz val="10.0"/>
      </rPr>
      <t>S</t>
    </r>
  </si>
  <si>
    <t>Second best naval modifier. 0.05 maximum.</t>
  </si>
  <si>
    <t>Navy</t>
  </si>
  <si>
    <t>ship_durability = 0.05</t>
  </si>
  <si>
    <t>Modifies the durability of all ships.</t>
  </si>
  <si>
    <t>Global Naval Engagement Modifier</t>
  </si>
  <si>
    <r>
      <rPr>
        <rFont val="Arial"/>
        <color theme="1"/>
        <sz val="1.0"/>
      </rPr>
      <t>1</t>
    </r>
    <r>
      <rPr>
        <rFont val="Arial"/>
        <color theme="1"/>
        <sz val="10.0"/>
      </rPr>
      <t>S</t>
    </r>
  </si>
  <si>
    <t>Best naval modifier, has dimishing returns.</t>
  </si>
  <si>
    <t>global_naval_engagement_modifier = 0.1</t>
  </si>
  <si>
    <t>Modifies the maximum naval engagement width.</t>
  </si>
  <si>
    <t>Warscore Cost Vs Other Religion</t>
  </si>
  <si>
    <r>
      <rPr>
        <rFont val="Arial"/>
        <color theme="1"/>
        <sz val="1.0"/>
      </rPr>
      <t>1</t>
    </r>
    <r>
      <rPr>
        <rFont val="Arial"/>
        <color theme="1"/>
        <sz val="10.0"/>
      </rPr>
      <t>S</t>
    </r>
  </si>
  <si>
    <t>Religion</t>
  </si>
  <si>
    <t>warscore_cost_vs_other_religion = -0.15</t>
  </si>
  <si>
    <t>Modifies the war score costs for peace terms whilst in war against countries of a different religion.</t>
  </si>
  <si>
    <t>Yearly Patriarch Authority</t>
  </si>
  <si>
    <r>
      <rPr>
        <rFont val="Arial"/>
        <color theme="1"/>
        <sz val="1.0"/>
      </rPr>
      <t>1</t>
    </r>
    <r>
      <rPr>
        <rFont val="Arial"/>
        <color theme="1"/>
        <sz val="10.0"/>
      </rPr>
      <t>S</t>
    </r>
  </si>
  <si>
    <t>Since this relates to xhabzocult its extremely powerful.</t>
  </si>
  <si>
    <t>yearly_patriarch_authority = 0.01</t>
  </si>
  <si>
    <t>Adds to the amount of yearly patriarch authority gained.</t>
  </si>
  <si>
    <t>Technology Cost</t>
  </si>
  <si>
    <r>
      <rPr>
        <rFont val="Arial"/>
        <color theme="1"/>
        <sz val="1.0"/>
      </rPr>
      <t>1</t>
    </r>
    <r>
      <rPr>
        <rFont val="Arial"/>
        <color theme="1"/>
        <sz val="10.0"/>
      </rPr>
      <t>S</t>
    </r>
  </si>
  <si>
    <t>Very good, all game long relevant PP save.</t>
  </si>
  <si>
    <t>0.025, 0.1</t>
  </si>
  <si>
    <t>Technology</t>
  </si>
  <si>
    <t>technology_cost = -0.05</t>
  </si>
  <si>
    <t>Modifies the monarch power cost of all technologies.</t>
  </si>
  <si>
    <t>All Power Cost</t>
  </si>
  <si>
    <r>
      <rPr>
        <rFont val="Arial"/>
        <color theme="1"/>
        <sz val="1.0"/>
      </rPr>
      <t>1</t>
    </r>
    <r>
      <rPr>
        <rFont val="Arial"/>
        <color theme="1"/>
        <sz val="10.0"/>
      </rPr>
      <t>S</t>
    </r>
  </si>
  <si>
    <t>By far the best modifier in the game, it affects almost anything and is thus extremely versatile. 
Restricted to big nations with a clear mage theme.</t>
  </si>
  <si>
    <t>all_power_cost = -0.025</t>
  </si>
  <si>
    <t>Modifies the monarch power cost of every action that costs monarch power.</t>
  </si>
  <si>
    <t>Possible Policy</t>
  </si>
  <si>
    <r>
      <rPr>
        <rFont val="Arial"/>
        <color theme="1"/>
        <sz val="1.0"/>
      </rPr>
      <t>1</t>
    </r>
    <r>
      <rPr>
        <rFont val="Arial"/>
        <color theme="1"/>
        <sz val="10.0"/>
      </rPr>
      <t>S</t>
    </r>
  </si>
  <si>
    <t>Gives an additional policy slot in all 3 categories</t>
  </si>
  <si>
    <t>possible_policy = 1</t>
  </si>
  <si>
    <t>Modifies the amount of all policy slots.</t>
  </si>
  <si>
    <t>Free Policy</t>
  </si>
  <si>
    <r>
      <rPr>
        <rFont val="Arial"/>
        <color theme="1"/>
        <sz val="1.0"/>
      </rPr>
      <t>1</t>
    </r>
    <r>
      <rPr>
        <rFont val="Arial"/>
        <color theme="1"/>
        <sz val="10.0"/>
      </rPr>
      <t>S</t>
    </r>
  </si>
  <si>
    <t>Gives a free policy in all 3 categories.</t>
  </si>
  <si>
    <t>free_policy = 1</t>
  </si>
  <si>
    <t>Modifies the amount of all free policies.</t>
  </si>
  <si>
    <t>Global Trade Good Size Modifier</t>
  </si>
  <si>
    <r>
      <rPr>
        <rFont val="Arial"/>
        <color theme="1"/>
        <sz val="1.0"/>
      </rPr>
      <t>1</t>
    </r>
    <r>
      <rPr>
        <rFont val="Arial"/>
        <color theme="1"/>
        <sz val="10.0"/>
      </rPr>
      <t>S</t>
    </r>
  </si>
  <si>
    <t>Modifies the amount of good produced, the best economic modifier in the game as it buffs production and trade</t>
  </si>
  <si>
    <t>0.05/0.075/0.15</t>
  </si>
  <si>
    <t>Trade</t>
  </si>
  <si>
    <t>global_trade_goods_size_modifier = 0.1</t>
  </si>
  <si>
    <t>Modifies the base trade good size of owned provinces.</t>
  </si>
  <si>
    <t>Ship Hull</t>
  </si>
  <si>
    <r>
      <rPr>
        <rFont val="Arial"/>
        <color theme="1"/>
        <sz val="1.0"/>
      </rPr>
      <t>1</t>
    </r>
    <r>
      <rPr>
        <rFont val="Arial"/>
        <color theme="1"/>
        <sz val="10.0"/>
      </rPr>
      <t>S</t>
    </r>
  </si>
  <si>
    <t>Modifies the amount of hull ships have, stacks with durability.</t>
  </si>
  <si>
    <t>hull_size_modifier = 0.05</t>
  </si>
  <si>
    <t>Modifies the amount of hull ships have</t>
  </si>
  <si>
    <t>Colonists</t>
  </si>
  <si>
    <t>A</t>
  </si>
  <si>
    <t>Extremely strong for colonizing, more or less useless otherwise</t>
  </si>
  <si>
    <t>Colonisation</t>
  </si>
  <si>
    <t>colonists = 1</t>
  </si>
  <si>
    <t>Modifies the base colonist count for a country.</t>
  </si>
  <si>
    <t>Advisor Cost</t>
  </si>
  <si>
    <t xml:space="preserve">Makes your money to monarch point ratio much better
</t>
  </si>
  <si>
    <t>Court</t>
  </si>
  <si>
    <t>advisor_cost = -0.1</t>
  </si>
  <si>
    <t>Modifies the base cost of advisors.</t>
  </si>
  <si>
    <t>Same Religion Advisor Cost</t>
  </si>
  <si>
    <t>Same as advisor cost</t>
  </si>
  <si>
    <t>same_religion_advisor_cost = -0.1</t>
  </si>
  <si>
    <t xml:space="preserve">Modifies the advisor cost for advisors that share the same religion as the country's court they're in.        </t>
  </si>
  <si>
    <t>Monarch ADM/DIP/MIL Power</t>
  </si>
  <si>
    <t>Gives your rulers a guarenteed +1 in one of the stats, meaning you will get 4524 points if this bonus worked from game start, granted you did not naturally roll any 6 stat on any ruler. In practice it will be considerably less impactful, due to this not having an impact on event spawned rulers/heirs. A side effect of this is that your rulers will generally get better ruler traits due to having higher stats.</t>
  </si>
  <si>
    <t>monarch_admin_power = 1</t>
  </si>
  <si>
    <t>Adds to the base ADM skill a ruler, heir and consort can be generated with.</t>
  </si>
  <si>
    <t>Same Culture Advisor Cost</t>
  </si>
  <si>
    <t>almost the same as normal advisor cost. Based on ruler's culture which is almost always the primary culture, which you want advisors from anyways</t>
  </si>
  <si>
    <t>Culture</t>
  </si>
  <si>
    <t>same_culture_advisor_cost = -0.15</t>
  </si>
  <si>
    <t>Modifies the advisor cost for advisors that share the same culture as the country's court they're in.</t>
  </si>
  <si>
    <t>Improve Relation Modifier</t>
  </si>
  <si>
    <t>Lets your diplomats work faster and makes bad relations tick back up faster (like AE)</t>
  </si>
  <si>
    <t>0.1, 0.3</t>
  </si>
  <si>
    <t>improve_relation_modifier = 0.2</t>
  </si>
  <si>
    <t>Modifies the speed of the ‘Improve Relations’ diplomatic action.</t>
  </si>
  <si>
    <t>Ae Impact</t>
  </si>
  <si>
    <t>Less AE for conquering land, very good modifier, gets ridiculous if stacked to -90% (for example non cobeligerent venice costs 4AE)</t>
  </si>
  <si>
    <t>ae_impact = -0.1</t>
  </si>
  <si>
    <t>Modifies the total size of aggressive expansion gained during actions that confer it.</t>
  </si>
  <si>
    <t>Production Efficiency</t>
  </si>
  <si>
    <t>the most standard eco modifier, scales better late game then tax efficiency.</t>
  </si>
  <si>
    <t>production_efficiency = 0.1</t>
  </si>
  <si>
    <t>Modifies the base production income by a percentage.</t>
  </si>
  <si>
    <t>Build Cost</t>
  </si>
  <si>
    <t>A valuable bonus once strong buildings are unlocked in the mid-game and as the player conquers more provinces to construct them in, but limited value early on.</t>
  </si>
  <si>
    <t>build_cost = -0.1</t>
  </si>
  <si>
    <t>Modifies all building costs.</t>
  </si>
  <si>
    <t>Republican Tradition</t>
  </si>
  <si>
    <t>More tradition = more reelecting = more monarchpoints</t>
  </si>
  <si>
    <t>republican_tradition = 0.3</t>
  </si>
  <si>
    <t>Adds to the yearly rate of republican tradition.
 Does not appear or have an effect if a country's government does not use republican tradition.</t>
  </si>
  <si>
    <t>Governing Capacity Modifier</t>
  </si>
  <si>
    <t>Regional Powers = 10%, Subcontinental Powers = 15%. Big Bois = 20%. Everyone else CAN NOT have it</t>
  </si>
  <si>
    <t>governing_capacity_modifier = 0.1</t>
  </si>
  <si>
    <t>Modifies the base governing capacity.</t>
  </si>
  <si>
    <t>Reform Progress Growth</t>
  </si>
  <si>
    <t>There are lots of powerful reforms and getting them sooner is very useful. Can also be converted into valuable governing capacity. Notably worse for republics which already have +100% from RT</t>
  </si>
  <si>
    <t>reform_progress_growth = 0.15</t>
  </si>
  <si>
    <t>Changes the rate of government reform progress gain from autonomy.</t>
  </si>
  <si>
    <t>Reelection Cost</t>
  </si>
  <si>
    <t>Slightly better than republican tradition each election cycle you re-elect but does nothing each cycle you don't. Overall slightly worse than RT.</t>
  </si>
  <si>
    <t>reelection_cost = -0.15</t>
  </si>
  <si>
    <t>Modifies the cost in Republican Tradition when re-electing candidates.</t>
  </si>
  <si>
    <t>Infantry Power</t>
  </si>
  <si>
    <t>Even in Lategame Infantry does half of your dmg.</t>
  </si>
  <si>
    <t>infantry_power = 0.1</t>
  </si>
  <si>
    <t>Modifies the power infantry gain from unit pips.</t>
  </si>
  <si>
    <t>Global Manpower Modifier</t>
  </si>
  <si>
    <t>Manpower is one of the main bottlenecks for warfare. Stacks multiplicatively with manpower recovery.</t>
  </si>
  <si>
    <t>global_manpower_modifier = 0.15</t>
  </si>
  <si>
    <t>Modifies a country's total manpower pool.</t>
  </si>
  <si>
    <t>Cavalry Power</t>
  </si>
  <si>
    <t xml:space="preserve">Powerful early game and for cavalry nations. Loses value over time.
</t>
  </si>
  <si>
    <t>0.1, 0.2</t>
  </si>
  <si>
    <t>0.33 (5x)</t>
  </si>
  <si>
    <t>cavalry_power = 0.15</t>
  </si>
  <si>
    <t>Modifies the power cavalry gain from unit pips.</t>
  </si>
  <si>
    <t>Shock Damage</t>
  </si>
  <si>
    <t>Great early game and for cavalry nations. Loses value over time.</t>
  </si>
  <si>
    <t>shock_damage = 0.1</t>
  </si>
  <si>
    <t>Modifies the shock damage done by land units.</t>
  </si>
  <si>
    <t>Manpower Recovery Speed</t>
  </si>
  <si>
    <t>Manpower is one of the main bottlenecks for warfare. Stacks multiplicatively with manpower modifiers.</t>
  </si>
  <si>
    <t>manpower_recovery_speed = 0.1</t>
  </si>
  <si>
    <t>Modifies the rate at which manpower is recovered.</t>
  </si>
  <si>
    <t>Land Forcelimit Modifier</t>
  </si>
  <si>
    <t>More troops leads to easier victories and faster wars.</t>
  </si>
  <si>
    <t>land_forcelimit_modifier = 0.15</t>
  </si>
  <si>
    <t>Modifies a country's force limit.</t>
  </si>
  <si>
    <t>Army Tradition Decay</t>
  </si>
  <si>
    <t>You want to be at maximum army tradition and anything that helps that is good.</t>
  </si>
  <si>
    <t>army_tradition_decay = -0.01</t>
  </si>
  <si>
    <t>Adds to the decay rate of army tradition.</t>
  </si>
  <si>
    <t>Infantry Shock</t>
  </si>
  <si>
    <t>Powerful damage increase early, which stacks multiplicatively with other damage increases. Very low value mid and late game.</t>
  </si>
  <si>
    <t>infantry_shock = 0.15</t>
  </si>
  <si>
    <t>added to infanty shock modifier, a pure multiplier to infantry damage during shock phase</t>
  </si>
  <si>
    <t>Cavalry Shock</t>
  </si>
  <si>
    <t>Very powerful cavalry damage increase before tech 17. Loses value over time.</t>
  </si>
  <si>
    <t>cavalry_shock = 0.25</t>
  </si>
  <si>
    <t>added to cavalry shock modifier, a pure multiplier to cavalry damage during shock phase</t>
  </si>
  <si>
    <t>Leader Siege</t>
  </si>
  <si>
    <t>Faster sieges are better, and this is useful even at 100 army tradition because you almost never roll 6 siege generals.</t>
  </si>
  <si>
    <t>leader_siege = 1</t>
  </si>
  <si>
    <t>Adds to the minimum siege pip count a leader can be generated with.</t>
  </si>
  <si>
    <t>Yearly Army Professionalism</t>
  </si>
  <si>
    <t>Helps reach 100% professionalism sooner. Can be used to slacken for manpower.</t>
  </si>
  <si>
    <t>yearly_army_professionalism = 0.003</t>
  </si>
  <si>
    <t>Modifies the rate of army professionalism gained each year.</t>
  </si>
  <si>
    <t>Infantry Fire</t>
  </si>
  <si>
    <t>infantry_fire = 0.15</t>
  </si>
  <si>
    <t>added to infanty fire modifier, a pure multiplier to infantry damage during fire phase</t>
  </si>
  <si>
    <t>Reserves Organisation</t>
  </si>
  <si>
    <t>With the. current mechanics this is a powerful modifier. It stacks with the 50% you get from professionalism so it's essentially a 20% increase.</t>
  </si>
  <si>
    <t>reserves_organisation = 0.1</t>
  </si>
  <si>
    <t>Modifies the morale damage taken by units in reserves (i.e. not in battle, but engaged with another unit)</t>
  </si>
  <si>
    <t>Drill Decay Modifier</t>
  </si>
  <si>
    <t>Allows drill to persist longer and through more reinforcement. Stacks well, particularly for elven military.</t>
  </si>
  <si>
    <t>drill_decay_modifier = -0.25</t>
  </si>
  <si>
    <t>Modifies the army drill decay rate per year.</t>
  </si>
  <si>
    <t>Artillery Cost</t>
  </si>
  <si>
    <t>Reduces maintenance. Artillery represent the majority of your army costs in mid-late game. Does little early.</t>
  </si>
  <si>
    <t>artillery_cost = -0.1</t>
  </si>
  <si>
    <t>Modifies the base cost of artillery units.</t>
  </si>
  <si>
    <t>Cavalry Fire</t>
  </si>
  <si>
    <t>Worse than it looks due to cavalry not having fire pips until late. Will still be pretty effective early game.</t>
  </si>
  <si>
    <t>cavalry_fire = 0.5</t>
  </si>
  <si>
    <t>added to cavalry fire modifier, a pure multiplier to cavalry damage during fire phase</t>
  </si>
  <si>
    <t>Backrow Artillery Damage</t>
  </si>
  <si>
    <t>Stacks multiplicatively with other damage increases. Doesn't work in front row, but you've already lost that battle. The damage increase is half the value here.</t>
  </si>
  <si>
    <t>backrow_artillery_damage = 0.1</t>
  </si>
  <si>
    <t>Modifies the bonus damage artillery inflict when in the backrow during combat.</t>
  </si>
  <si>
    <t>Manpower In True Faith Provinces</t>
  </si>
  <si>
    <t>As good as global manpower for religion-focused nations, which are the only ones who'd get this.</t>
  </si>
  <si>
    <t>manpower_in_true_faith_provinces = 0.15</t>
  </si>
  <si>
    <t>Modifies the amount of manpower gained from provinces that follow the true faith of a country.</t>
  </si>
  <si>
    <t>Naval Morale Damage Received</t>
  </si>
  <si>
    <t>Naval morale is critical to naval battles as ships which reach 0 morale take 10x damage until they disengage.</t>
  </si>
  <si>
    <t>naval_morale_damage_received = 0.1</t>
  </si>
  <si>
    <t xml:space="preserve">Modifies the morale damage taken by naval units.	</t>
  </si>
  <si>
    <t xml:space="preserve">Naval Morale Damage	</t>
  </si>
  <si>
    <t>naval_morale_damage = 0.1</t>
  </si>
  <si>
    <t xml:space="preserve">Modifies the morale damage done by naval units.        </t>
  </si>
  <si>
    <t>Ship Cannons</t>
  </si>
  <si>
    <t>Modifies the amount of cannons ships have, stacks with dmg increases.</t>
  </si>
  <si>
    <t>number_of_cannons_modifier = 0.1</t>
  </si>
  <si>
    <t>Modifies the amount of cannons ships have</t>
  </si>
  <si>
    <t>Naval Morale</t>
  </si>
  <si>
    <t>naval_morale = 0.1</t>
  </si>
  <si>
    <t>Modifies the naval morale of all ships.</t>
  </si>
  <si>
    <t>Naval Forcelimit Modifier</t>
  </si>
  <si>
    <t>More value from coastal provinces and shipyards built.</t>
  </si>
  <si>
    <t>0.25, 0.33</t>
  </si>
  <si>
    <t>naval_forcelimit_modifier = 0.2</t>
  </si>
  <si>
    <t>Modifies a country's naval force limit.</t>
  </si>
  <si>
    <t>Global Ship Cost</t>
  </si>
  <si>
    <t>Reduces Maintenance as well as build cost.</t>
  </si>
  <si>
    <t>global_ship_cost = -0.1</t>
  </si>
  <si>
    <t>Modifies the base cost of all ships.</t>
  </si>
  <si>
    <t>Leader Naval Manuever</t>
  </si>
  <si>
    <t>Each pip provides a crucial 10% engagement width. Also increases movement speed, reduces attrition, and increases trade power.</t>
  </si>
  <si>
    <t>leader_naval_manuever = 1</t>
  </si>
  <si>
    <t>Adds to the minimum maneuver pip count a leader can be generated with.</t>
  </si>
  <si>
    <t>Heavy Ship Power</t>
  </si>
  <si>
    <t>Better combat value from the best combat ships.</t>
  </si>
  <si>
    <t>heavy_ship_power = 0.1</t>
  </si>
  <si>
    <t>Modifies the power heavy ships gain from unit pips.</t>
  </si>
  <si>
    <t>Own Coast Naval Combat Bonus</t>
  </si>
  <si>
    <t>+1 to dice rolls if you own provinces adjacent to the sea zone. When relevant, this is a huge advantage.</t>
  </si>
  <si>
    <t>own_coast_naval_combat_bonus = 1</t>
  </si>
  <si>
    <t>Modifies the combat bonus navies gain when sailing in coastal tiles that border their home nation.</t>
  </si>
  <si>
    <t>Global Missionary Strength</t>
  </si>
  <si>
    <t>Important for maintaining religious unity and reducing unrest. Very useful early on, where you have access to fewer sources of it and converting is expensive.</t>
  </si>
  <si>
    <t>global_missionary_strength = 0.02</t>
  </si>
  <si>
    <t>Adds to the base missionary strength against all religions.</t>
  </si>
  <si>
    <t>Missionaries</t>
  </si>
  <si>
    <t>Very limited resource that's crucial to religious empires keeping up with conversions.</t>
  </si>
  <si>
    <t>missionaries = 1</t>
  </si>
  <si>
    <t>Adds to the base missionary count for a country.</t>
  </si>
  <si>
    <t>Global Heathen Missionary Strength</t>
  </si>
  <si>
    <t>In many cases this is equivalent to global missionary strength due to the extreme variety of religious groups. Only notably worse in Cannor.</t>
  </si>
  <si>
    <t>global_heathen_missionary_strength = 0.02</t>
  </si>
  <si>
    <t>Adds to the base missionary strength against heathen religions.</t>
  </si>
  <si>
    <t>Idea Cost</t>
  </si>
  <si>
    <t>Saves 2240 MP from game start. Preferably used earlier in NIs to avoid feeling bad.</t>
  </si>
  <si>
    <t>idea_cost = -0.1</t>
  </si>
  <si>
    <t>Modifies the monarch power cost of purchasable ideas.</t>
  </si>
  <si>
    <t>ADM/MIL/DIP Tech Cost Modifier</t>
  </si>
  <si>
    <t>Saves 1740 points from game start. Makes it easier to gain innovativeness. Military version notable for providing chances to be a tech ahead of max, which can win wars.</t>
  </si>
  <si>
    <t>adm_tech_cost_modifier = -0.1</t>
  </si>
  <si>
    <t xml:space="preserve">Modifies the monarch power cost of &lt;tech&gt; technologies. </t>
  </si>
  <si>
    <t>Free ADM/DIP/MIL Policy</t>
  </si>
  <si>
    <t>No value early (need minimum of 3 idea groups), but valuable from mid-game.</t>
  </si>
  <si>
    <t>free_adm_policy = 1</t>
  </si>
  <si>
    <t>Modifies the amount of free administrative policies.</t>
  </si>
  <si>
    <t>Possible ADM/DIP/MIL Policy</t>
  </si>
  <si>
    <t>Does nothing until late-game as you need 4 unlocked policies, need them to be good enough, and have the MPs to spare to pay for them. MIL is A-tier, DIP/ADM are C-tier.</t>
  </si>
  <si>
    <t>possible_adm_policy = 1</t>
  </si>
  <si>
    <t>Modifies the amount of administrative policy slots.</t>
  </si>
  <si>
    <t>Trade Efficiency</t>
  </si>
  <si>
    <t>Best trade related bonus, makes you generate more money from trade.</t>
  </si>
  <si>
    <t>0.05/0.15</t>
  </si>
  <si>
    <t>trade_efficiency = 0.1</t>
  </si>
  <si>
    <t>Modifies a country's trade income. (Maximum is 200%)</t>
  </si>
  <si>
    <t>Trade Company Investment Cost</t>
  </si>
  <si>
    <t>Trade company investments are a massive gold-sink in mid-late game that give big returns, this makes them even more lucrative. Little to no value in early game.</t>
  </si>
  <si>
    <t>trade_company_investment_cost = -0.1</t>
  </si>
  <si>
    <t>Modifies the cost of purchasing a trade company investment in a state.</t>
  </si>
  <si>
    <t>Global Colonial Growth</t>
  </si>
  <si>
    <t>B</t>
  </si>
  <si>
    <t>Good for colonizing, useless otherwise</t>
  </si>
  <si>
    <t>10/20/25</t>
  </si>
  <si>
    <t>global_colonial_growth = 15</t>
  </si>
  <si>
    <t>Adds to the base yearly colonial growth gain.</t>
  </si>
  <si>
    <t>Colonist Placement Chance</t>
  </si>
  <si>
    <t>1% of this corresponds to 3 yearly settler increase, good for colonizing, useless otherwise</t>
  </si>
  <si>
    <t>0.025/0.1</t>
  </si>
  <si>
    <t>colonist_placement_chance = 0.05</t>
  </si>
  <si>
    <t>Adds to the base colonial placement chance for colonists, which is the chance that additional settlers will be spawned whilst the colonist is present.</t>
  </si>
  <si>
    <t>Yearly Corruption</t>
  </si>
  <si>
    <t>Counteracts unbalanced research, overextension, allows you to debase for free once in a while</t>
  </si>
  <si>
    <t>yearly_corruption = -0.1</t>
  </si>
  <si>
    <t>Adds to the yearly rate of corruption.</t>
  </si>
  <si>
    <t>ADM/DIP/MIL Advisor Cost</t>
  </si>
  <si>
    <t xml:space="preserve">
A 3rd of normal advisor cost, so 3 tiers lower 
</t>
  </si>
  <si>
    <t>adm_advisor_cost = -0.25</t>
  </si>
  <si>
    <t>Modifies the cost of hiring an administrative advisor.</t>
  </si>
  <si>
    <t>Culture Conversion Cost</t>
  </si>
  <si>
    <t>Makes converting cultures cheaper, good if you are conquering large diverse regions that arent in your culture group</t>
  </si>
  <si>
    <t>0.1/0.15/0.25</t>
  </si>
  <si>
    <t>culture_conversion_cost = -0.2</t>
  </si>
  <si>
    <t>Modifies the diplomatic power cost for culture conversion in provinces.</t>
  </si>
  <si>
    <t>Unjustified Demands</t>
  </si>
  <si>
    <t>Lowers the amount of dip points you have to pay in a peacedeal from not being part of the wargoal (eg unclaimed provinces)</t>
  </si>
  <si>
    <t>unjustified_demands = -0.2</t>
  </si>
  <si>
    <t>Modifies the weighting of demands in peace treaties.</t>
  </si>
  <si>
    <t>Vassal Forcelimit Bonus</t>
  </si>
  <si>
    <t>100% vassal forcelimit gives you 1 land FL per vassal and +2 land FL per march you have (gets modified by national Forcelimit)</t>
  </si>
  <si>
    <t>0.1 (Venail?)</t>
  </si>
  <si>
    <t>vassal_forcelimit_bonus = 1</t>
  </si>
  <si>
    <t>Modifies the bonus to a country's forcelimit from their subjects.</t>
  </si>
  <si>
    <t>Vassal Income</t>
  </si>
  <si>
    <t>Its good at high values but doesnt stand up to any of the other income modifiers. Gets insane at high values, but can bankrupt your subjects.</t>
  </si>
  <si>
    <t>vassal_income = 0.25</t>
  </si>
  <si>
    <t>Modifies the bonus to a country's income from their subjects.</t>
  </si>
  <si>
    <t>Global Tax Modifier</t>
  </si>
  <si>
    <t>Valuable in the early game, when tax is (on average) the highest income source. Scales poorly compared to production, trade, and goods bonuses into the mid game. Little impact in late game.</t>
  </si>
  <si>
    <t>global_tax_modifier = 0.1</t>
  </si>
  <si>
    <t>Modifies the base tax income by a percentage.</t>
  </si>
  <si>
    <t>Candidate Random Bonus</t>
  </si>
  <si>
    <t>Its a fine modifier, but not too special. Its better on theocracies who have access to random election and republic who arent allowed to reelect. In Republics with reelection the modifier is pretty useful if it doesnt land on the ruler stat which is 4 and pretty bad otherwise.</t>
  </si>
  <si>
    <t>candidate_random_bonus = 1</t>
  </si>
  <si>
    <t>Adds to the randomized stats a republican candidate may receive during elections.</t>
  </si>
  <si>
    <t>Artillery Barrage Cost</t>
  </si>
  <si>
    <t>actually a decent mil point saver.</t>
  </si>
  <si>
    <t>artillery_barrage_cost = -0.25</t>
  </si>
  <si>
    <t xml:space="preserve">Modifies the cost for using 'Artillery Barrage' action during sieges.        </t>
  </si>
  <si>
    <t>Hostile Attrition</t>
  </si>
  <si>
    <t>Allows you to bleed enemies of manpower while they siege your forts.</t>
  </si>
  <si>
    <t>hostile_attrition = 1</t>
  </si>
  <si>
    <t>Adds to the attrition enemies take in a country's provinces.</t>
  </si>
  <si>
    <t>Movement Speed</t>
  </si>
  <si>
    <t>Situational</t>
  </si>
  <si>
    <t>movement_speed = 0.15</t>
  </si>
  <si>
    <t>Modifies the base movement speed for all land units.</t>
  </si>
  <si>
    <t>Shock Damage Received</t>
  </si>
  <si>
    <t>Great early game, particularly against cavalry. Value reduces as artillery becomes stronger. Stacks well.</t>
  </si>
  <si>
    <t>shock_damage_received = -0.1</t>
  </si>
  <si>
    <t>Modifies the shock damage taken by land units.</t>
  </si>
  <si>
    <t>Land Attrition</t>
  </si>
  <si>
    <t>Reduces manpower loss from sieging forts or being above supply limit. Particularly important in tropical terrain which has 2 base attrition.</t>
  </si>
  <si>
    <t>-0.1, -0.2</t>
  </si>
  <si>
    <t>land_attrition = -0.15</t>
  </si>
  <si>
    <t>Modifies the attrition taken by land units.</t>
  </si>
  <si>
    <t>Leader Land Shock</t>
  </si>
  <si>
    <t>Very powerful early game, particularly with cavalry. Value falls off into late game, but by then you have army tradition to get good generals.</t>
  </si>
  <si>
    <t>leader_land_shock = 1</t>
  </si>
  <si>
    <t>Adds to the minimum shock pip count a leader can be generated with.</t>
  </si>
  <si>
    <t>Army Tradition</t>
  </si>
  <si>
    <t>army_tradition = 0.5</t>
  </si>
  <si>
    <t>Adds to the rate of army tradition gained each year.</t>
  </si>
  <si>
    <t>Leader Land Manuever</t>
  </si>
  <si>
    <t>The least exciting general stat, but it: improves supply limit, increases hostile reinforcement substantially, increases movement speed, and avoids crossing penalties. It adds up.</t>
  </si>
  <si>
    <t>leader_land_manuever = 1</t>
  </si>
  <si>
    <t>War Exhaustion</t>
  </si>
  <si>
    <t>Even a small amount will result in having almost no war exhaustion throughout the game.</t>
  </si>
  <si>
    <t>war_exhaustion = -0.03</t>
  </si>
  <si>
    <t>Adds to the monthly war exhaustion rate.</t>
  </si>
  <si>
    <t>Garrison Size</t>
  </si>
  <si>
    <t>Increases number of regiments needed to siege your forts</t>
  </si>
  <si>
    <t>garrison_size = 0.2</t>
  </si>
  <si>
    <t>Modifies the base garrison size in provinces.</t>
  </si>
  <si>
    <t>Cavalry Cost</t>
  </si>
  <si>
    <t>Reduces maintenance. For non-cavalry focused nations this is quite useful early game to allow fielding more cavalry. Value reduces over time.</t>
  </si>
  <si>
    <t>cavalry_cost = -0.15</t>
  </si>
  <si>
    <t>Modifies the base cost of cavalry units.</t>
  </si>
  <si>
    <t>Land Maintenance Modifier</t>
  </si>
  <si>
    <t>Army maintenance is the lion's share of your expenses for most of the game.</t>
  </si>
  <si>
    <t>land_maintenance_modifier = -0.1</t>
  </si>
  <si>
    <t>Modifies the maintenance cost of all land units.</t>
  </si>
  <si>
    <t>Reinforce Speed</t>
  </si>
  <si>
    <t>Doesn't increase reinforcement cost, so reduces cost of reinforcing to full.</t>
  </si>
  <si>
    <t>reinforce_speed = 0.15</t>
  </si>
  <si>
    <t>Modifies the rate at which units are reinforced with new men.</t>
  </si>
  <si>
    <t>Infantry Cost</t>
  </si>
  <si>
    <t>Reduces maintenance. Saves a lot of money early and mid game while infantry are the bulk of your army costs. Value reduces as artillery is introduced into armies.</t>
  </si>
  <si>
    <t>infantry_cost = -0.1</t>
  </si>
  <si>
    <t>Modifies the base cost of infantry units.</t>
  </si>
  <si>
    <t>Leader Land Fire</t>
  </si>
  <si>
    <t>Low value early game, high value late game. Slightly underperforms because players can easily be at 100 army tradition when this becomes good and you can't roll above 6.</t>
  </si>
  <si>
    <t>leader_land_fire = 1</t>
  </si>
  <si>
    <t>Adds to the minimum fire pip count a leader can be generated with.</t>
  </si>
  <si>
    <t>Mercenary Manpower</t>
  </si>
  <si>
    <t>Prob the best mercenary modifier</t>
  </si>
  <si>
    <t>mercenary_manpower = 0.25</t>
  </si>
  <si>
    <t>Modifies the amount of manpower mercenary companies have.</t>
  </si>
  <si>
    <t>Manpower In Accepted Culture Provinces</t>
  </si>
  <si>
    <t>Doesn't affect primary culture provinces.</t>
  </si>
  <si>
    <t>manpower_in_accepted_culture_provinces = 0.15</t>
  </si>
  <si>
    <t>Modifies the manpower in your accepted culture provinces but not in the provinces of your primary culture</t>
  </si>
  <si>
    <t>Manpower In Own Culture Provinces</t>
  </si>
  <si>
    <t>Useful early game, but own culture provinces quickly become a minority for most nations.</t>
  </si>
  <si>
    <t>manpower_in_own_culture_provinces = 0.2</t>
  </si>
  <si>
    <t>Modifies the manpower in the provinces with your own culture</t>
  </si>
  <si>
    <t>Coastal Raid Range</t>
  </si>
  <si>
    <t>Base range is 3.</t>
  </si>
  <si>
    <t>coast_raid_range = 1</t>
  </si>
  <si>
    <t xml:space="preserve">Adds to the amounts of sea tiles a country can raid in.        </t>
  </si>
  <si>
    <t>Navy Tradition Decay</t>
  </si>
  <si>
    <t>More Naval Tradition</t>
  </si>
  <si>
    <t>navy_tradition_decay = -0.01</t>
  </si>
  <si>
    <t>Adds to the decay rate of navy tradition.</t>
  </si>
  <si>
    <t>Galley Power</t>
  </si>
  <si>
    <t>Best ship in inland seas for its cost.</t>
  </si>
  <si>
    <t>galley_power = 0.15</t>
  </si>
  <si>
    <t>Modifies the power galley ships gain from unit pips.</t>
  </si>
  <si>
    <t>Navy Tradition</t>
  </si>
  <si>
    <t>Easiest source for naval tradition</t>
  </si>
  <si>
    <t>navy_tradition = 1</t>
  </si>
  <si>
    <t>Adds to the yearly navy tradition rate.</t>
  </si>
  <si>
    <t>Global Sailors Modifier</t>
  </si>
  <si>
    <t>More sailors, very usefull for fielding large navies, as at some point sailors are the most important thing for naval battles.</t>
  </si>
  <si>
    <t>global_sailors_modifier = 0.2</t>
  </si>
  <si>
    <t>Modifies a country's maximum sailor pool.</t>
  </si>
  <si>
    <t>Galley Cost</t>
  </si>
  <si>
    <t>Cheaper galley, but galley are already cheap</t>
  </si>
  <si>
    <t>galley_cost = -0.2</t>
  </si>
  <si>
    <t>Modifies the base cost of galley ships.</t>
  </si>
  <si>
    <t>Sailors Recovery Speed</t>
  </si>
  <si>
    <t>Better sailor recovery, very usefull for fielding large navies, as at some point sailors are the most important thing for naval battles.</t>
  </si>
  <si>
    <t>sailors_recovery_speed = 0.1</t>
  </si>
  <si>
    <t>Modifies the sailor recovery rate for all ships.</t>
  </si>
  <si>
    <t>Capture Ship Chance</t>
  </si>
  <si>
    <t>More ships captured</t>
  </si>
  <si>
    <t>capture_ship_chance = 0.1</t>
  </si>
  <si>
    <t>Adds to the chance for ship capture during naval battles.</t>
  </si>
  <si>
    <t>May Perform Slave Raid</t>
  </si>
  <si>
    <t>flavour, but somewhat useful one</t>
  </si>
  <si>
    <t>yes</t>
  </si>
  <si>
    <t>may_perform_slave_raid = yes</t>
  </si>
  <si>
    <t>Allows ships to perform slave raids.</t>
  </si>
  <si>
    <t>Constant</t>
  </si>
  <si>
    <t>Light Ship Cost</t>
  </si>
  <si>
    <t>small economic bonus</t>
  </si>
  <si>
    <t>light_ship_cost = -0.1</t>
  </si>
  <si>
    <t>Modifies the base cost of light ships.</t>
  </si>
  <si>
    <t>Leader Naval Shock</t>
  </si>
  <si>
    <t>Better admirals, same as fire</t>
  </si>
  <si>
    <t>leader_naval_shock = 1</t>
  </si>
  <si>
    <t>Leader Naval Fire</t>
  </si>
  <si>
    <t>Better admirals, same as shock</t>
  </si>
  <si>
    <t>leader_naval_fire = 1</t>
  </si>
  <si>
    <t>May Perform Slave Raid On Same Religion</t>
  </si>
  <si>
    <t>may_perform_slave_raid_on_same_religion = yes</t>
  </si>
  <si>
    <t>Grants the abiliy to conduct slave raids against nations that share the same religion.</t>
  </si>
  <si>
    <t>Heavy Ship Cost</t>
  </si>
  <si>
    <t>Heavy ships are expensive to build and have substantial upkeep. Allows you to field many more.</t>
  </si>
  <si>
    <t>heavy_ship_cost = -0.1</t>
  </si>
  <si>
    <t>Modifies the base cost of heavy ships.</t>
  </si>
  <si>
    <t>Naval Tradition From Trade</t>
  </si>
  <si>
    <t>One of the easier ways to get and keep naval traditions, unfortuneatly naval tradition is not that important in SP</t>
  </si>
  <si>
    <t>naval_tradition_from_trade = 0.5</t>
  </si>
  <si>
    <t>Modifies the base navy tradition gained from protecting trade.</t>
  </si>
  <si>
    <t>Sunk Ship Morale Hit Recieved</t>
  </si>
  <si>
    <t>Decent moral bonus for ships.</t>
  </si>
  <si>
    <t>sunk_ship_morale_hit_recieved = -0.1</t>
  </si>
  <si>
    <t>Modifies the morale damage taken during battle by losing ships.</t>
  </si>
  <si>
    <t>Disengagement Chance</t>
  </si>
  <si>
    <t>Lets your ships survive better, but wont help you win the battle.</t>
  </si>
  <si>
    <t>disengagement_chance = 0.1</t>
  </si>
  <si>
    <t>Movement Speed In Fleet Modifier</t>
  </si>
  <si>
    <t>Faster Ships.</t>
  </si>
  <si>
    <t>movement_speed_in_fleet_modifier = 1</t>
  </si>
  <si>
    <t>Modifies the movement speed for the flagship and all other ships within its fleet.</t>
  </si>
  <si>
    <t>Tolerance Own</t>
  </si>
  <si>
    <t>The little brother of global_unrest, mostly interchangeable</t>
  </si>
  <si>
    <t>tolerance_own = 2</t>
  </si>
  <si>
    <t>Adds to the base tolerance for the true faith within a country.</t>
  </si>
  <si>
    <t>Tolerance Heathen</t>
  </si>
  <si>
    <t>This only really gets usefull if your tolerance gets above 1</t>
  </si>
  <si>
    <t>tolerance_heathen = 2</t>
  </si>
  <si>
    <t>Adds to the base tolerance for heathens within a country.</t>
  </si>
  <si>
    <t>Tolerance Heretic</t>
  </si>
  <si>
    <t>This only really gets usefull if your tolerance gets above 0</t>
  </si>
  <si>
    <t>tolerance_heretic = 2</t>
  </si>
  <si>
    <t>Adds to the base tolerance for heretics within a country.</t>
  </si>
  <si>
    <t>Prestige Per Development From Conversion</t>
  </si>
  <si>
    <t>If you are able to convert provinces this will make you stay at 100 prestige forever.</t>
  </si>
  <si>
    <t>prestige_per_development_from_conversion = 0.5</t>
  </si>
  <si>
    <t>Adds to the prestige bonus gained per development when successfully converting a province to a state religion.</t>
  </si>
  <si>
    <t>Global Unrest</t>
  </si>
  <si>
    <t>Less rebels</t>
  </si>
  <si>
    <t>Stability</t>
  </si>
  <si>
    <t>global_unrest = -2</t>
  </si>
  <si>
    <t>Adds to the base unrest value.</t>
  </si>
  <si>
    <t>Stability Cost</t>
  </si>
  <si>
    <t>Saves a bit admin, gets broken at high values, since it allowes you to get 100 Absolutism for free if coupled with a way to get a negative stab hit.</t>
  </si>
  <si>
    <t>stability_cost_modifier = -0.15</t>
  </si>
  <si>
    <t>Modifies the administrative power cost of raising stability.</t>
  </si>
  <si>
    <t>Years Of Nationalism</t>
  </si>
  <si>
    <t>Less rebels, you can culture convert faster.</t>
  </si>
  <si>
    <t>years_of_nationalism = -5</t>
  </si>
  <si>
    <t>Adds to the base separatism value of provinces when conquered.</t>
  </si>
  <si>
    <t>Liberty Desire From Subject Development</t>
  </si>
  <si>
    <t>Best liberty desire reduction modifier, necessary if you want to play with large subjects.</t>
  </si>
  <si>
    <t>Subjects</t>
  </si>
  <si>
    <t>liberty_desire_from_subject_development = -0.25</t>
  </si>
  <si>
    <t>Modifies the subject liberty desire from development against their overlord (Note: Tooltip is bugged as of 1.29. A modifier of -0.2 shows as "-0.20%" when it reduces it by 20%).</t>
  </si>
  <si>
    <t>Innovativeness Gain</t>
  </si>
  <si>
    <t>100 Innovatiness is 10% APC, lets you reach this faster and easier</t>
  </si>
  <si>
    <t>0.25, 1</t>
  </si>
  <si>
    <t>innovativeness_gain = 0.5</t>
  </si>
  <si>
    <t>Modifies the amount of innovativeness gained</t>
  </si>
  <si>
    <t>Global Trade Power</t>
  </si>
  <si>
    <t>Best tradepower modifier.</t>
  </si>
  <si>
    <t>global_trade_power = 0.1</t>
  </si>
  <si>
    <t>Modifies the trade power in all trade nodes for a country.</t>
  </si>
  <si>
    <t>Global Own Trade Power</t>
  </si>
  <si>
    <t>Modifies the tradepower you generate from provinces, ships and merchants.</t>
  </si>
  <si>
    <t>global_own_trade_power = 0.1</t>
  </si>
  <si>
    <t>Modifies the trade power for a country in trade nodes that are domestic.</t>
  </si>
  <si>
    <t>Trade Steering</t>
  </si>
  <si>
    <t>This can be a very powerful modifier, it essentially creates tradevalue from nothing. You need to have a large trade empire to make use of this however.</t>
  </si>
  <si>
    <t>0.05/0.15/0.2</t>
  </si>
  <si>
    <t>trade_steering = 0.2</t>
  </si>
  <si>
    <t>Modifies the bonus to trade power used for steering when determining which outgoing node trade is steered to. If you have a merchant present, it also slightly increases the outgoing value.</t>
  </si>
  <si>
    <t>Global Tariffs</t>
  </si>
  <si>
    <t>C</t>
  </si>
  <si>
    <t>Gives you extra money from your colonial nations, can give you an insane amount of money or nothing at all, extremely situational</t>
  </si>
  <si>
    <t>0.05/0.2</t>
  </si>
  <si>
    <t>global_tariffs = 0.1</t>
  </si>
  <si>
    <t>Modifies the tariff income from colonial nations.</t>
  </si>
  <si>
    <t>Treasure Fleet Income</t>
  </si>
  <si>
    <t>Modifies the amount of money you get from treasure fleets.</t>
  </si>
  <si>
    <t>treasure_fleet_income = 0.1</t>
  </si>
  <si>
    <t>Modifies the income from treasure fleets sent by colonial nations.</t>
  </si>
  <si>
    <t>Prestige</t>
  </si>
  <si>
    <t>Boosts your yearly prestige gain, giving considerable bonuses at 100 (50% improve relations, 10% morale etc.). Its easy to get to 100 prestige without any modifiers though.</t>
  </si>
  <si>
    <t>prestige = 1</t>
  </si>
  <si>
    <t>Adds to the base yearly rate of prestige.</t>
  </si>
  <si>
    <t>Prestige Decay</t>
  </si>
  <si>
    <t>Same as Yearly Prestige, but only works to the same extent while at 100.</t>
  </si>
  <si>
    <t>prestige_decay = -0.01</t>
  </si>
  <si>
    <t>Adds to the base rate of prestige decay.</t>
  </si>
  <si>
    <t>Culture Conversion Time</t>
  </si>
  <si>
    <t>Only really useful for provinces above 30 dev.</t>
  </si>
  <si>
    <t>culture_conversion_time = -0.25</t>
  </si>
  <si>
    <t xml:space="preserve">Modifies the speed for culture conversion in provinces.        </t>
  </si>
  <si>
    <t>Num Accepted Cultures</t>
  </si>
  <si>
    <t>minor bonus, can be very powerful if you need the culture for monuments etc. normally its pretty useless.</t>
  </si>
  <si>
    <t>num_accepted_cultures = 2</t>
  </si>
  <si>
    <t>Adds to the maximum number of accepted cultures a country can have.</t>
  </si>
  <si>
    <t>Diplomats</t>
  </si>
  <si>
    <t>Lets you improve relations with more countries at the same time, making you able to avoid some coalition members due to good relations. Very versatile.</t>
  </si>
  <si>
    <t>diplomats = 1</t>
  </si>
  <si>
    <t>Adds to a country's diplomat count.</t>
  </si>
  <si>
    <t>Diplomatic Reputation</t>
  </si>
  <si>
    <t>Increases reasons to accept stuff in diplomacy, helps integrating subjects/inherit PU's, helps with Liberty Desire. Very useful in the Empire, certainly a B-A tier there.</t>
  </si>
  <si>
    <t>1.5,2</t>
  </si>
  <si>
    <t>diplomatic_reputation = 1</t>
  </si>
  <si>
    <t>Adds to a country's diplomatic reputation.</t>
  </si>
  <si>
    <t>Diplomatic Upkeep</t>
  </si>
  <si>
    <t>Lets you have an extra ally/subject without paying for it. This can be useful to have more meatshields and AI manpower pools to use for sieging.</t>
  </si>
  <si>
    <t>diplomatic_upkeep = 1</t>
  </si>
  <si>
    <t>Adds to the maximum number of free diplomatic relations.</t>
  </si>
  <si>
    <t>Build Time</t>
  </si>
  <si>
    <t>S-Tier for Dwarves, only convenience outside of the serpentspine</t>
  </si>
  <si>
    <t>build_time = -0.15</t>
  </si>
  <si>
    <t>Modifies all building construction times.</t>
  </si>
  <si>
    <t>Imperial Authority</t>
  </si>
  <si>
    <t>Depends on the tag, only for emperor candidates.</t>
  </si>
  <si>
    <t>Empire</t>
  </si>
  <si>
    <t>imperial_authority = 0.1</t>
  </si>
  <si>
    <t>Modifies the impact of imperial authority gains.</t>
  </si>
  <si>
    <t>All Estate Loyalty Equilibrium</t>
  </si>
  <si>
    <t>Estates</t>
  </si>
  <si>
    <t>all_estate_loyalty_equilibrium = 0.05</t>
  </si>
  <si>
    <t>Modifies to the loyalty equilibrium of all estates in the country.</t>
  </si>
  <si>
    <t>Merc Leader Army Tradition</t>
  </si>
  <si>
    <t>mostly flavour</t>
  </si>
  <si>
    <t>merc_leader_army_tradition = 0.25</t>
  </si>
  <si>
    <t>Modifies the army tradition a leader of a merc company is spawned with.</t>
  </si>
  <si>
    <t>Defensiveness</t>
  </si>
  <si>
    <t>The impact of this is undermined by the existence of the mages estate and the defensiveness edict, as such it's more impactful for the AI than for players.</t>
  </si>
  <si>
    <t>defensiveness = 0.15</t>
  </si>
  <si>
    <t>Modifies the siege defensiveness that affects siege phase length.</t>
  </si>
  <si>
    <t>Mercenary Discipline</t>
  </si>
  <si>
    <t>mercenary_discipline = 0.05</t>
  </si>
  <si>
    <t>Modifies the discipline of mercenary units.</t>
  </si>
  <si>
    <t>Recover Army Morale Speed</t>
  </si>
  <si>
    <t>Doesn't help you win battles, but has a solid impact on wars. This is added to base recovery, so ends up being around a 50% improvement.</t>
  </si>
  <si>
    <t>recover_army_morale_speed = 0.1</t>
  </si>
  <si>
    <t>Modifies the army morale recovery speed.</t>
  </si>
  <si>
    <t>Global Supply Limit Modifier</t>
  </si>
  <si>
    <t>Very convenient, but essentially not a real bonus. It only affects provinces you control (own or sieged).</t>
  </si>
  <si>
    <t>global_supply_limit_modifier = 0.25</t>
  </si>
  <si>
    <t>Modifies the supply limit of provinces</t>
  </si>
  <si>
    <t>Mercenary Cost</t>
  </si>
  <si>
    <t>Stacks well. Doesn't reduce maintenance cost.</t>
  </si>
  <si>
    <t>mercenary_cost = -0.1</t>
  </si>
  <si>
    <t>Modifies the base cost for mercenary units.</t>
  </si>
  <si>
    <t>Merc Maintenance Modifier</t>
  </si>
  <si>
    <t>merc_maintenance_modifier = -0.2</t>
  </si>
  <si>
    <t>Modifies the maintenance cost of all mercenary units.</t>
  </si>
  <si>
    <t>Drill Gain Modifier</t>
  </si>
  <si>
    <t>Drilling gives strong bonuses, but this gets a lot worse at 100% professionalism.</t>
  </si>
  <si>
    <t>drill_gain_modifier = 0.5</t>
  </si>
  <si>
    <t>Modifies the army drill gains while drilling</t>
  </si>
  <si>
    <t>Army Tradition From Battle</t>
  </si>
  <si>
    <t>Army tradition is very strong, but this is the least reliable source of it.</t>
  </si>
  <si>
    <t>army_tradition_from_battle = 1</t>
  </si>
  <si>
    <t>Modifies the army tradition bonus when gained through battles.</t>
  </si>
  <si>
    <t>Cavalry To Infantry Ratio</t>
  </si>
  <si>
    <t>Very, very good if you can get to 100%, otherwise its hard to make use of it. Clear this with you  region reviewer/leads before using it.</t>
  </si>
  <si>
    <t>cav_to_inf_ratio = 0.25</t>
  </si>
  <si>
    <t>Adds to the ratio required to negate the insufficient support penalty.</t>
  </si>
  <si>
    <t>General Cost</t>
  </si>
  <si>
    <t>Can roll for better generals and generate more professionalism. Stacks well.</t>
  </si>
  <si>
    <t>general_cost = -0.15</t>
  </si>
  <si>
    <t>Modifies the base military power cost for recruiting Generals.</t>
  </si>
  <si>
    <t>Leader Cost</t>
  </si>
  <si>
    <t>See general cost. The admiral cost reduction doesn't move the needle on this.</t>
  </si>
  <si>
    <t>leader_cost = -0.1</t>
  </si>
  <si>
    <t>Modifies the military power cost for hiring leaders.</t>
  </si>
  <si>
    <t>Raze Power Gain</t>
  </si>
  <si>
    <t>Situational, can be super broken if on the right tag.</t>
  </si>
  <si>
    <t>raze_power_gain = 0.25</t>
  </si>
  <si>
    <t>Modifies the amount of monarch power gained from razing.</t>
  </si>
  <si>
    <t>Artillery Levels Available Vs Fort</t>
  </si>
  <si>
    <t>Irrelevant until at least the mid game due to the volume of artillery needed to make use of this. Overshadowed by the age ability at the end of the game.</t>
  </si>
  <si>
    <t>artillery_levels_available_vs_fort = 1</t>
  </si>
  <si>
    <t>Adds to the maximum levels of artillery on siege</t>
  </si>
  <si>
    <t>Max Hostile Attrition</t>
  </si>
  <si>
    <t>Depends on if you actually could go over the max, than its very powerful.</t>
  </si>
  <si>
    <t>max_hostile_attrition = 1</t>
  </si>
  <si>
    <t>Modifies the maximum attrition enemies have in a country</t>
  </si>
  <si>
    <t>Naval Maintenance Modifier</t>
  </si>
  <si>
    <t>Cheaper ships</t>
  </si>
  <si>
    <t>naval_maintenance_modifier = -0.15</t>
  </si>
  <si>
    <t>Modifies the naval maintenance for all ships.</t>
  </si>
  <si>
    <t>Sailor Maintenance Modifer</t>
  </si>
  <si>
    <t>Useful for multiplayer naval conflicts, little impact in singleplayer.</t>
  </si>
  <si>
    <t>sailor_maintenance_modifer = -0.1</t>
  </si>
  <si>
    <t>Modifies the sailor maintenance for all ships.</t>
  </si>
  <si>
    <t>Transport Attrition</t>
  </si>
  <si>
    <t>Reduces the amount of attrition your troops in transport ship take. Very niche modifier and useless for almost all tags, but might be used as flavour somewhere.</t>
  </si>
  <si>
    <t>transport_attrition = 1</t>
  </si>
  <si>
    <t>Modifies the attrition units takes while being on ships</t>
  </si>
  <si>
    <t>Recover Navy Morale Speed</t>
  </si>
  <si>
    <t>Doubles the base recovery rate, helps with extended naval conflicts.</t>
  </si>
  <si>
    <t>recover_navy_morale_speed = 0.1</t>
  </si>
  <si>
    <t>Modifies the morale recovery rate of ships.</t>
  </si>
  <si>
    <t>Religious Unity</t>
  </si>
  <si>
    <t>Indirectly boosts stability cost and national unrest, but totally useless if you either convert or dont have heatens/heretics</t>
  </si>
  <si>
    <t>0.1, 0.15, 0.2</t>
  </si>
  <si>
    <t>religious_unity = 0.25</t>
  </si>
  <si>
    <t>Adds to the base religious unity value for a country.</t>
  </si>
  <si>
    <t>Global Heretic Missionary Strength</t>
  </si>
  <si>
    <t>Much worse than global/heathen missionary strength due to religious groups being small. Most relevant to Cannorian religions.</t>
  </si>
  <si>
    <t>global_heretic_missionary_strength = 0.02</t>
  </si>
  <si>
    <t>Adds to the base missionary strength against heretic religions.</t>
  </si>
  <si>
    <t>Church Power Modifier</t>
  </si>
  <si>
    <t>Usefulness fully depends on the religion</t>
  </si>
  <si>
    <t>church_power_modifier = 0.1</t>
  </si>
  <si>
    <t>Modifies the effectiveness of church power gains.</t>
  </si>
  <si>
    <t>Monthly Fervor Increase</t>
  </si>
  <si>
    <t>monthly_fervor_increase = 1</t>
  </si>
  <si>
    <t>Adds to the rate of fervor gained per month.</t>
  </si>
  <si>
    <t>Establish Order Cost</t>
  </si>
  <si>
    <t>establish_order_cost = -0.1</t>
  </si>
  <si>
    <t>Modifies the cost for using the ‘Establish Order’ action.</t>
  </si>
  <si>
    <t>Global Autonomy</t>
  </si>
  <si>
    <t>makes your provinces useful faster, can be very usefull i provinces with a lot of minorities.</t>
  </si>
  <si>
    <t>global_autonomy = -0.05</t>
  </si>
  <si>
    <t>Adds to the monthly rate of autonomy in owned provinces.</t>
  </si>
  <si>
    <t>Reduced Liberty Desire</t>
  </si>
  <si>
    <t>Allows for control of more/stronger subjects or offsets the penalty from diverting their trade power.</t>
  </si>
  <si>
    <t>5, 15</t>
  </si>
  <si>
    <t>reduced_liberty_desire = 10</t>
  </si>
  <si>
    <t>Adds to the liberty desire subjects have against their overlord. Applied to the overlord.</t>
  </si>
  <si>
    <t>Reduced Liberty Desire On Same Continent</t>
  </si>
  <si>
    <t>Allows for control of more/stronger subjects or offsets the penalty from diverting their trade power. The limitation is of limited irrelevance until later in the game where there are more tools to manage liberty desire anyway.</t>
  </si>
  <si>
    <t>reduced_liberty_desire_on_same_continent = 10</t>
  </si>
  <si>
    <t>Adds to the liberty desire subjects have against their overlord if on the same continent. Applied to the overlord.</t>
  </si>
  <si>
    <t>Reduced Trade Penalty</t>
  </si>
  <si>
    <t>reduced_trade_penalty_on_non_main_tradenode = 0.25</t>
  </si>
  <si>
    <t xml:space="preserve">Modifies the trade power penalty from collecting in your non-main trade nodes.        </t>
  </si>
  <si>
    <t>Merchants</t>
  </si>
  <si>
    <t>Allows you to trade steer from an additional trade node. Due to the broad availability of extra merchant its not that powerful.</t>
  </si>
  <si>
    <t>merchants = 1</t>
  </si>
  <si>
    <t>Adds to the base merchant count for a country.</t>
  </si>
  <si>
    <t>Global Ship Trade Power</t>
  </si>
  <si>
    <t>Modifies the amount of tradepower your ships generate</t>
  </si>
  <si>
    <t>global_ship_trade_power = 0.2</t>
  </si>
  <si>
    <t>Modifies the trade power ships grant when protecting trade.</t>
  </si>
  <si>
    <t>Global Province Trade Power</t>
  </si>
  <si>
    <t>Modifies the tradepower your provinces generate.</t>
  </si>
  <si>
    <t>global_prov_trade_power_modifier = 0.1</t>
  </si>
  <si>
    <t>Modifies the base trade power of owned provinces.</t>
  </si>
  <si>
    <t>Global Foreign Trade Power</t>
  </si>
  <si>
    <t>Only modifies the tradepower in nodes where you dont control not at least 50% of the province trade power.</t>
  </si>
  <si>
    <t>0.05/0.075/</t>
  </si>
  <si>
    <t>global_foreign_trade_power = 0.1</t>
  </si>
  <si>
    <t>Modifies the trade power for a country in trade nodes that are not domestic.</t>
  </si>
  <si>
    <t>Native Assimilation</t>
  </si>
  <si>
    <t>D</t>
  </si>
  <si>
    <t>4000 natives being assimilated when your colony finishes translates to the goods produced of 1 dip dev, this modifies that value, it can grant you some money, but is very situational and not that strong</t>
  </si>
  <si>
    <t>native_assimilation = 0.25</t>
  </si>
  <si>
    <t>Modifies the bonus from assimilation in colonies. Native assimilation is bonus to goods produced depends on the native population.</t>
  </si>
  <si>
    <t>Expel Minorities Cost</t>
  </si>
  <si>
    <t>The situational variant of Culture Conversion Cost, can be good while you are colonizing, becomes useless once the NW is filled</t>
  </si>
  <si>
    <t>expel_minorities_cost = -0.1</t>
  </si>
  <si>
    <t>Modifies the cost of using the ‘Expel Minorities’ action.</t>
  </si>
  <si>
    <t>Advisor Pool</t>
  </si>
  <si>
    <t>Makes it a little easier to find that one advisor you really want (dont go over +3 with this idea)</t>
  </si>
  <si>
    <t>advisor_pool = 1</t>
  </si>
  <si>
    <t>Adds to the pool size for advisors.</t>
  </si>
  <si>
    <t>Monthly Splendor</t>
  </si>
  <si>
    <t>What you get for age objectives, it can get you to that good ones a little faster, but if you are doing the objectives correctly, you should have more than enough. Can be used in addition to other stuff for flavor.</t>
  </si>
  <si>
    <t>monthly_splendor = 1</t>
  </si>
  <si>
    <t>Adds to the monthly rate of splendor points.</t>
  </si>
  <si>
    <t>National Focus Years</t>
  </si>
  <si>
    <t>Discouraged to use, waste of idea slot, if you want to use it, please give a good reason.</t>
  </si>
  <si>
    <t>?</t>
  </si>
  <si>
    <t>national_focus_years = -5</t>
  </si>
  <si>
    <t>Adds to the cooldown of setting the national focus</t>
  </si>
  <si>
    <t>Additve</t>
  </si>
  <si>
    <t>State Maintenance Modifier</t>
  </si>
  <si>
    <t>State maintenance is very low relative to income, so reducing it is much worse than boosting income. Scales to be even worse over time.</t>
  </si>
  <si>
    <t>state_maintenance_modifier = -0.25</t>
  </si>
  <si>
    <t>Modifies the maintenance cost for states.</t>
  </si>
  <si>
    <t>Inflation Reduction</t>
  </si>
  <si>
    <t>For nations which always have inflation (usually due to gold mines), this is equivalent to 0.3 admin per month, which is alright. Otherwise it's disappointing.</t>
  </si>
  <si>
    <t>inflation_reduction = 0.1</t>
  </si>
  <si>
    <t>Adds to the base yearly inflation reduction rate.</t>
  </si>
  <si>
    <t>Interest</t>
  </si>
  <si>
    <t>Depends on your playstyle, but for most player this is not that impactful</t>
  </si>
  <si>
    <t>interest = -0.5</t>
  </si>
  <si>
    <t>Adds to the base interest rate.</t>
  </si>
  <si>
    <t>Spy Action Cost Modifier</t>
  </si>
  <si>
    <t>prob the best espionage modifier now</t>
  </si>
  <si>
    <t>Espionage</t>
  </si>
  <si>
    <t>spy_action_cost_modifier = -0.2</t>
  </si>
  <si>
    <t xml:space="preserve">Modifies the spy network costs of all spy actions.        </t>
  </si>
  <si>
    <t>&lt;estate&gt; Loyalty Modifier</t>
  </si>
  <si>
    <t>Mages: Good, Adventurers: Ok, Clergy/Burghers/Nobles: Quite weak due to plenty of other sources of loyalty</t>
  </si>
  <si>
    <t>church_loyalty_modifier = 0.1</t>
  </si>
  <si>
    <t>Modifies to the loyalty equilibrium of the specified estate.</t>
  </si>
  <si>
    <t>&lt;estate&gt; Influence Modifier</t>
  </si>
  <si>
    <t>Note: mage influence is Restricted. Can muck with in-game decisions (like revoking privileges) and isn’t strictly positive. Make sure to have some reasoning behind giving it and be ready for potential balance discussions.</t>
  </si>
  <si>
    <t>church_influence_modifier = 0.1</t>
  </si>
  <si>
    <t>Modifies to the influence of the specified estate.</t>
  </si>
  <si>
    <t>Max Absolutism</t>
  </si>
  <si>
    <t>You  can get 100 abolutism without any bonuses in almost any case.</t>
  </si>
  <si>
    <t>max_absolutism = 10</t>
  </si>
  <si>
    <t>Adds to the maximum value of absolutism. Internally absolutism bonuses do not scale above 100.</t>
  </si>
  <si>
    <t>Yearly Absolutism</t>
  </si>
  <si>
    <t>You get absolutism easier in other ways.</t>
  </si>
  <si>
    <t>yearly_absolutism = 1</t>
  </si>
  <si>
    <t>Adds to the yearly base rate of absolutism.</t>
  </si>
  <si>
    <t>Meritocracy</t>
  </si>
  <si>
    <t>Banned in general, but allowed for specific tags related to the Khet. Case by case.</t>
  </si>
  <si>
    <t>meritocracy = 1</t>
  </si>
  <si>
    <t>Adds to the yearly rate of meritocracy. Does not appear or have an effect if a country's government does not use meritocracy.</t>
  </si>
  <si>
    <t>Imperial Mandate</t>
  </si>
  <si>
    <t>imperial_mandate = 0.05</t>
  </si>
  <si>
    <t>Adds to the rate of Mandate gained per month.</t>
  </si>
  <si>
    <t>Expand Administration Cost</t>
  </si>
  <si>
    <t>Because of how the cost of expanding administration scales, this is pretty ineffectual.</t>
  </si>
  <si>
    <t>expand_administration_cost = -0.1</t>
  </si>
  <si>
    <t>Modifies the cost of the ‘Expand Administration’ action.</t>
  </si>
  <si>
    <t>Fort Maintenance Modifier</t>
  </si>
  <si>
    <t>Forts are never a large part of your expenses, so the savings here are minimal.</t>
  </si>
  <si>
    <t>fort_maintenance_modifier = -0.15</t>
  </si>
  <si>
    <t>Modifies the base fort maintenance cost.</t>
  </si>
  <si>
    <t>Siege Ability</t>
  </si>
  <si>
    <t>Good early game, loses value very fast and defensivness in this mod is crazy.</t>
  </si>
  <si>
    <t>siege_ability = 0.1</t>
  </si>
  <si>
    <t>Modifies the siege ability that affects siege phase length. Reverse concept of defensiveness.</t>
  </si>
  <si>
    <t>Free Leader Pool</t>
  </si>
  <si>
    <t>Of pretty limited value now that increasing force limit gives more free leaders.</t>
  </si>
  <si>
    <t>free_leader_pool = 1</t>
  </si>
  <si>
    <t>Adds to the maximum amount of free leaders (both land leaders and navy leaders pool).</t>
  </si>
  <si>
    <t>Prestige From Land</t>
  </si>
  <si>
    <t>Prestige is already easy to cap and this is less useful than yearly prestige or prestige decay.</t>
  </si>
  <si>
    <t>prestige_from_land = 0.5</t>
  </si>
  <si>
    <t>Modifies the prestige bonus from combat.</t>
  </si>
  <si>
    <t>Loot Amount</t>
  </si>
  <si>
    <t>Most nations that care about loot can already raze which loots automatically.</t>
  </si>
  <si>
    <t>loot_amount = 0.5</t>
  </si>
  <si>
    <t>Modifies the amount of loot taken at once during looting.</t>
  </si>
  <si>
    <t>Available Province Loot</t>
  </si>
  <si>
    <t>Ends up being a pretty insignificant economic bonus.</t>
  </si>
  <si>
    <t>available_province_loot = 0.2</t>
  </si>
  <si>
    <t>Modifies the amount of loot available in a province.</t>
  </si>
  <si>
    <t>Reinforce Cost Modifier</t>
  </si>
  <si>
    <t>Reinforcing costs 40% of recruitment cost. At baseline, this would save you 8 ducats reinforcing 20k infantry.</t>
  </si>
  <si>
    <t>reinforce_cost_modifier = -0.1</t>
  </si>
  <si>
    <t>Modifies the cost of reinforcements when units are reinforced.</t>
  </si>
  <si>
    <t>Free Navy Leader Pool</t>
  </si>
  <si>
    <t>Even naval powers have little use for more than 3 admirals</t>
  </si>
  <si>
    <t>free_navy_leader_pool = 1</t>
  </si>
  <si>
    <t>Adds to the maximum amount of free navy leaders.</t>
  </si>
  <si>
    <t>Free Land Leader Pool</t>
  </si>
  <si>
    <t>free_land_leader_pool = 1</t>
  </si>
  <si>
    <t>Adds to the maximum amount of free land leaders.</t>
  </si>
  <si>
    <t>Naval Attrition</t>
  </si>
  <si>
    <t>Doesn't help much because naval attrition increases over time.</t>
  </si>
  <si>
    <t>naval_attrition = -0.1</t>
  </si>
  <si>
    <t>Modifies the naval attrition taken by ships.</t>
  </si>
  <si>
    <t>Global Ship Recruit Speed</t>
  </si>
  <si>
    <t>Quality of life for naval powers due to the long recruit times, but has little practical impact.</t>
  </si>
  <si>
    <t>global_ship_recruit_speed = -0.1</t>
  </si>
  <si>
    <t>Modifies the base recruitment speed of all ships.</t>
  </si>
  <si>
    <t>Admiral Cost</t>
  </si>
  <si>
    <t>Limited value due to the lower value of admirals and the lack of professionalism gain from recruiting them.</t>
  </si>
  <si>
    <t>admiral_cost = -0.2</t>
  </si>
  <si>
    <t>Modifies the cost of hiring an admiral.</t>
  </si>
  <si>
    <t>Global Ship Repair</t>
  </si>
  <si>
    <t>Allows for more effective engage-&gt;repair-&gt;reengage strategies but will often only be minor quality of life effect.</t>
  </si>
  <si>
    <t>global_ship_repair = 0.1</t>
  </si>
  <si>
    <t>Modifies the base repair speed (in port) of all ships.</t>
  </si>
  <si>
    <t>Global Naval Barrage Cost</t>
  </si>
  <si>
    <t>This doesn't save enough MP to be worth an idea and only works on coastal forts.</t>
  </si>
  <si>
    <t>-0.1, -0.15</t>
  </si>
  <si>
    <t>global_naval_barrage_cost = -0.2</t>
  </si>
  <si>
    <t>Modifies the cost for using the ‘Naval Barrage’ action.</t>
  </si>
  <si>
    <t>Naval Tradition From Battle</t>
  </si>
  <si>
    <t>Naval tradition isn't very relevant and this isn't a good source of it.</t>
  </si>
  <si>
    <t>naval_tradition_from_battle = 0.5</t>
  </si>
  <si>
    <t>Modifies the base navy tradition gained from battles.</t>
  </si>
  <si>
    <t>Vassal Naval Forcelimit Bonus</t>
  </si>
  <si>
    <t>vassal_naval_forcelimit_bonus = 0.2</t>
  </si>
  <si>
    <t xml:space="preserve">Modifies the bonus to a country's naval forcelimit from their subjects.        </t>
  </si>
  <si>
    <t>Reduced Liberty Desire on other Continent</t>
  </si>
  <si>
    <t>Weak flavour Modifier</t>
  </si>
  <si>
    <t>reduced_liberty_desire_on_other_continent = 15</t>
  </si>
  <si>
    <t xml:space="preserve">Adds to the liberty desire subjects have against their overlord if on the other continent. Applied to the overlord.        </t>
  </si>
  <si>
    <t>Embracement Cost</t>
  </si>
  <si>
    <t>Can save a lot of money when embracing, but the impact averaged across the game is minimal.</t>
  </si>
  <si>
    <t>embracement_cost = -0.2</t>
  </si>
  <si>
    <t>Modifies the ducat cost for embracing an institution.</t>
  </si>
  <si>
    <t>Ship Power Propagation</t>
  </si>
  <si>
    <t>Modifies the amount of trade power your ships generate in nodes above the nodes where they are currently protecting trade.</t>
  </si>
  <si>
    <t>ship_power_propagation = 0.15</t>
  </si>
  <si>
    <t>Modifies the propagation of trade power from ships protecting trade.</t>
  </si>
  <si>
    <t>Native Uprising Chance</t>
  </si>
  <si>
    <t>E</t>
  </si>
  <si>
    <t>There is a native stance completely eliminating uprisings, or you can just micro 2k armies onto your provinces</t>
  </si>
  <si>
    <t>native_uprising_chance = -0.5</t>
  </si>
  <si>
    <t>Adds to the chance of native uprisings in a colony province.</t>
  </si>
  <si>
    <t>Power Projection From Insults</t>
  </si>
  <si>
    <t>You can get 5 PP from insulting, this modifies this amount. Minor bonus.</t>
  </si>
  <si>
    <t>0.25/0.5</t>
  </si>
  <si>
    <t>0.25??!!!</t>
  </si>
  <si>
    <t>power_projection_from_insults = 1</t>
  </si>
  <si>
    <t>Modifies the amount of power projection gained when using the ‘Insult’ diplomatic action.</t>
  </si>
  <si>
    <t>Promote Culture Cost</t>
  </si>
  <si>
    <t>promoting a culture costs 100 dip. you do that 1-2 times a campaign. so this saves you maybe 40 dip?</t>
  </si>
  <si>
    <t>promote_culture_cost = -0.25</t>
  </si>
  <si>
    <t>Modifies the diplomatic power cost for promoting a culture.</t>
  </si>
  <si>
    <t>Envoy Travel Time</t>
  </si>
  <si>
    <t>A bit helpful if you have a global empire, traval time can get very long. Is mostly a convenience modifier, does not provide any real benefits</t>
  </si>
  <si>
    <t>envoy_travel_time = -0.25</t>
  </si>
  <si>
    <t>Modifies diplomat travel time during actions.</t>
  </si>
  <si>
    <t>Accept Vassalization Reasons</t>
  </si>
  <si>
    <t>Almost useless modifier, does not allow you to diplo vassal countries above 100 dev and thus is only a minor bonus</t>
  </si>
  <si>
    <t>accept_vassalization_reasons = 10</t>
  </si>
  <si>
    <t>Gives reasons to accept vassalization.</t>
  </si>
  <si>
    <t>Inflation Action Cost</t>
  </si>
  <si>
    <t>Saves 11 admin when reducing inflation. Flat reduction is better unless you're gaining more than 0.6 inflation per year.</t>
  </si>
  <si>
    <t>inflation_action_cost = -0.15</t>
  </si>
  <si>
    <t>Modifies the administrative power cost for reducing inflation.</t>
  </si>
  <si>
    <t>Spy Offence</t>
  </si>
  <si>
    <t xml:space="preserve">Building networks faster only saves time. Additional diplomats aid much more with spying.
</t>
  </si>
  <si>
    <t>spy_offence = 0.2</t>
  </si>
  <si>
    <t>Modifies the base effectiveness of spies against enemies.</t>
  </si>
  <si>
    <t>Legitimacy</t>
  </si>
  <si>
    <t>In practice, you will spend the vast majority of the game at 100 legitimacy with no bonuses.</t>
  </si>
  <si>
    <t>legitimacy = 1</t>
  </si>
  <si>
    <t>Adds to the yearly rate of legitimacy.
 Does not appear or have an effect if a country's government does not use legitimacy.</t>
  </si>
  <si>
    <t>Devotion</t>
  </si>
  <si>
    <t>In practice, you will spend the vast majority of the game at 100 Devotion with no bonuses.</t>
  </si>
  <si>
    <t>devotion = 1</t>
  </si>
  <si>
    <t>Adds to the yearly rate of devotion.
 Does not appear or have an effect if a country's government does not use devotion.</t>
  </si>
  <si>
    <t>Horde Unity</t>
  </si>
  <si>
    <t xml:space="preserve">Useless for optimal play as horde unity can be capped by looting and razing, but makes things easier for players who conquer/raze less.
</t>
  </si>
  <si>
    <t>horde_unity = 1</t>
  </si>
  <si>
    <t>Adds to the yearly rate of horde unity.
 Does not appear or have an effect if a country's government does not use horde unity.</t>
  </si>
  <si>
    <t>Max Revolutionary Zeal</t>
  </si>
  <si>
    <t>You can get 100 very easily, so this has little impact and requires embracing the revolution.</t>
  </si>
  <si>
    <t>max_revolutionary_zeal = 10</t>
  </si>
  <si>
    <t>Adds to the maximum value of revolutionary zeal. Internally revolutionary zeal bonuses do not scale above 100.</t>
  </si>
  <si>
    <t>Global Regiment Recruit Speed</t>
  </si>
  <si>
    <t>It's hard to imagine situations where this does anything. You recruit to FL before going to war and usually recruit mercenaries if you need to go over it during a war.</t>
  </si>
  <si>
    <t>global_regiment_recruit_speed = -0.2</t>
  </si>
  <si>
    <t>Modifies the base speed at which land units are recruited.</t>
  </si>
  <si>
    <t>Cavalry Flanking</t>
  </si>
  <si>
    <t>Great if you outnumber the enemy and have enough cavalry, but you were already comfortably winning that battle. Of little use once battles consistently reach full combat width.</t>
  </si>
  <si>
    <t>cavalry_flanking = 0.5</t>
  </si>
  <si>
    <t>Modifies the effectiveness of cavalry flanking.</t>
  </si>
  <si>
    <t>Possible Condottieri</t>
  </si>
  <si>
    <t>Roleplay/MP only</t>
  </si>
  <si>
    <t>possible_condottieri = 1</t>
  </si>
  <si>
    <t>Modifies the base condottieri limit.</t>
  </si>
  <si>
    <t>Siege Blockade Progress</t>
  </si>
  <si>
    <t>Provides a useful effect, but is niche due to only aiding sieges of ports.</t>
  </si>
  <si>
    <t>siege_blockade_progress = 1</t>
  </si>
  <si>
    <t>Modifies the bonus siege status by blockaded.</t>
  </si>
  <si>
    <t>War Exhaustion Cost</t>
  </si>
  <si>
    <t>Saves 19 dip when you reduce war exhaustion. Practically worthless under normal circumstances.</t>
  </si>
  <si>
    <t>war_exhaustion_cost = -0.25</t>
  </si>
  <si>
    <t>Modifies the diplomatic power cost for reducing war exhaustion.</t>
  </si>
  <si>
    <t>Manpower In Culture Group Provinces</t>
  </si>
  <si>
    <t>Does not affect accepted/primary culture provinces. Does nothing for empires. Deceptively bad.</t>
  </si>
  <si>
    <t>manpower_in_culture_group_provinces = 0.2</t>
  </si>
  <si>
    <t>Modifies the manpower in the provinces of your culture group</t>
  </si>
  <si>
    <t>Blockade Efficiency</t>
  </si>
  <si>
    <t>blockade_efficiency = 0.33</t>
  </si>
  <si>
    <t>Modifies the efficiency of blockades against enemies.</t>
  </si>
  <si>
    <t>Transport Cost</t>
  </si>
  <si>
    <t>Transports are so cheap. that you wont really save any money with this modifier.</t>
  </si>
  <si>
    <t>transport_cost = -0.1</t>
  </si>
  <si>
    <t>Modifies the base cost of transport ships.</t>
  </si>
  <si>
    <t>Prestige From Naval Battles</t>
  </si>
  <si>
    <t>Unfortunately a very unreliably source of prestige.</t>
  </si>
  <si>
    <t>prestige_from_naval = 0.5</t>
  </si>
  <si>
    <t>Modifies the prestige gained through naval battles.</t>
  </si>
  <si>
    <t>Missionary Maintenance Cost</t>
  </si>
  <si>
    <t>Very weak economic modifier</t>
  </si>
  <si>
    <t>missionary_maintenance_cost = -0.33</t>
  </si>
  <si>
    <t>Modifies the cost of missionary maintenance whilst converting provinces.</t>
  </si>
  <si>
    <t>Yearly Karma Decay</t>
  </si>
  <si>
    <t>Coronite Specific</t>
  </si>
  <si>
    <t>yearly_karma_decay = 0.1</t>
  </si>
  <si>
    <t>Modifies the yearly decay rate of Karma towards 0.</t>
  </si>
  <si>
    <t>Enforce Religion Cost</t>
  </si>
  <si>
    <t>Roleplay</t>
  </si>
  <si>
    <t>enforce_religion_cost = -0.5</t>
  </si>
  <si>
    <t>Modifies the war score cost for the Enforce Religion peace term.</t>
  </si>
  <si>
    <t>Harsh Treatment Cost</t>
  </si>
  <si>
    <t>Only ever usefull to get cheaper absolutism, as this does not prevent rebels only makes them spawn later.</t>
  </si>
  <si>
    <t>-0.1, -0.25</t>
  </si>
  <si>
    <t>harsh_treatment_cost = -0.25</t>
  </si>
  <si>
    <t>Modifies the military power cost for using harsh treatment.</t>
  </si>
  <si>
    <t>Global Rebel Suppression Efficiency</t>
  </si>
  <si>
    <t>In practice this might save you 1-2 rebellions in your whole campaign.</t>
  </si>
  <si>
    <t>global_rebel_suppression_efficiency = 0.25</t>
  </si>
  <si>
    <t>Modifies the efficiency of unrest reduction by units stationed in provinces or deployed for autonomous rebel suppression.</t>
  </si>
  <si>
    <t>Global Institution Spread</t>
  </si>
  <si>
    <t>0.1, 0.25</t>
  </si>
  <si>
    <t>global_institution_spread = 0.2</t>
  </si>
  <si>
    <t>Modifies the rate of spread for institutions in all owned provinces.</t>
  </si>
  <si>
    <t>Institution Spread From True Faith</t>
  </si>
  <si>
    <t>Generally a very weak modifier.</t>
  </si>
  <si>
    <t>institution_spread_from_true_faith = 0.2</t>
  </si>
  <si>
    <t>Modifies the rate of spread for institutions in owned provinces following the owner's religion.</t>
  </si>
  <si>
    <t>Caravan Power</t>
  </si>
  <si>
    <t xml:space="preserve">This modifies how much trade power you get in foreign INLAND trade nodes. the modifier is capped at 50 which you reach when having 250 dev. This is thus basically useless. </t>
  </si>
  <si>
    <t>0.15/0.20</t>
  </si>
  <si>
    <t>caravan_power = 0.2</t>
  </si>
  <si>
    <t>Modifies the bonus trade power inland nodes receive from trade power sources.</t>
  </si>
  <si>
    <t>Privateer Efficiency</t>
  </si>
  <si>
    <t>Can be super annoying in MP, but privateering is mostly useless in SP.</t>
  </si>
  <si>
    <t>0.1, 0.15</t>
  </si>
  <si>
    <t>privateer_efficiency = 0.2</t>
  </si>
  <si>
    <t>Modifies the effectiveness of privateers in a trade node.</t>
  </si>
  <si>
    <t>Placed Merchant Power</t>
  </si>
  <si>
    <t>Very, very, minor trade power increase. Can only ever matter in INLAND nodes.</t>
  </si>
  <si>
    <t>placed_merchant_power = 5</t>
  </si>
  <si>
    <t>Modifies the additional trade power when a merchant present in a trade node.</t>
  </si>
  <si>
    <t>Center Of Trade Upgrade Cost</t>
  </si>
  <si>
    <t>Very context dependant, but most likely a just a minor economic bonus and outclasses by pretty much everything.</t>
  </si>
  <si>
    <t>center_of_trade_upgrade_cost = -0.15</t>
  </si>
  <si>
    <t>Modifies the cost of upgrading a center of trade in a province.</t>
  </si>
  <si>
    <t>Colonial Range</t>
  </si>
  <si>
    <t>F</t>
  </si>
  <si>
    <t>Only useful to get to a certain colonial region faster than others, once you are there, it becomes dead.</t>
  </si>
  <si>
    <t>range = 0.25</t>
  </si>
  <si>
    <t>Modifies the base colonisation range, used for exploration, colonisation and coring province that border sea.</t>
  </si>
  <si>
    <t>Migration Cost</t>
  </si>
  <si>
    <t>Seems rather useless after 20 ingame years.</t>
  </si>
  <si>
    <t>migration_cost = -0.2</t>
  </si>
  <si>
    <t>Modifies the cost for the migration action for primitive nations that can migrate.</t>
  </si>
  <si>
    <t>Female Advisor Chance</t>
  </si>
  <si>
    <t>F for flavor, does nothing otherwise, value means +% of advisors that will be female</t>
  </si>
  <si>
    <t>Flavour</t>
  </si>
  <si>
    <t>female_advisor_chance = 0.33</t>
  </si>
  <si>
    <t>Modifies the base chance rate for female advisors.</t>
  </si>
  <si>
    <t>Heir Chance</t>
  </si>
  <si>
    <t>mostly useless with the addition of introduce heir. its also doesnt really matter if you die without heir.</t>
  </si>
  <si>
    <t>0.2/0.33</t>
  </si>
  <si>
    <t>heir_chance = 0.5</t>
  </si>
  <si>
    <t>Modifies the base chance for an heir during the heir generation tick.</t>
  </si>
  <si>
    <t>Monarch Lifespan</t>
  </si>
  <si>
    <t>Does currently not work as intended.</t>
  </si>
  <si>
    <t>monarch_lifespan = 0.15</t>
  </si>
  <si>
    <t>Modifies the average lifespan of a ruler.</t>
  </si>
  <si>
    <t>Monthly Heir Claim Increase</t>
  </si>
  <si>
    <t>Absolutely useless, it modifies how fast the claim of the heir increase, will matter almost never.</t>
  </si>
  <si>
    <t>monthly_heir_claim_increase = 0.2</t>
  </si>
  <si>
    <t>Fabricate Claims Cost</t>
  </si>
  <si>
    <t>Fabricate claim costs less spy network to do, miniscule bonus</t>
  </si>
  <si>
    <t>fabricate_claims_cost = -0.25</t>
  </si>
  <si>
    <t>Modifies spy network cost for fabricating claim.</t>
  </si>
  <si>
    <t>Rival Change Cost</t>
  </si>
  <si>
    <t>Only flavour, in regular campaign you almost never change rivals.</t>
  </si>
  <si>
    <t>rival_change_cost = -0.25</t>
  </si>
  <si>
    <t>Modifies the diplomatic power cost to change rivals.</t>
  </si>
  <si>
    <t>Claim Duration</t>
  </si>
  <si>
    <t>With missions giving permaclaims and spy networks getting constructed fairly fast, this is never gonna matter.</t>
  </si>
  <si>
    <t>claim_duration = 0.2</t>
  </si>
  <si>
    <t>Modifies the duration of claims. (not uses in vanilla)</t>
  </si>
  <si>
    <t>Global Spy Defence</t>
  </si>
  <si>
    <t xml:space="preserve">AI covert actions typically aren't concerning to the player and this modifier isn't very impactful at stopping them. Counterespionage is much more effective on the occasions you need to interfere with AI spies.
</t>
  </si>
  <si>
    <t>global_spy_defence = 0.2</t>
  </si>
  <si>
    <t>Modifies the base effectiveness of counter-espionage against enemy spies.</t>
  </si>
  <si>
    <t>Rebel Support Efficiency</t>
  </si>
  <si>
    <t xml:space="preserve">Supporting rebels has almost no effective use cases. Most players won't notice this modifier.
</t>
  </si>
  <si>
    <t>rebel_support_efficiency = 0.25</t>
  </si>
  <si>
    <t>Modifies the effectiveness of supported rebels in other countries.</t>
  </si>
  <si>
    <t>May Recruit Female Generals</t>
  </si>
  <si>
    <t>F for flavour</t>
  </si>
  <si>
    <t>may_recruit_female_generals = yes</t>
  </si>
  <si>
    <t>Allows the recruitment of female generals.</t>
  </si>
  <si>
    <t>Global Garrison Growth</t>
  </si>
  <si>
    <t>Extremely niche, will occasionally prevent a fort from being assaulted by recovering garrison more quickly. Does not affect the AI, they cheat with their garrisons.</t>
  </si>
  <si>
    <t>global_garrison_growth = 0.1</t>
  </si>
  <si>
    <t>Modifies the base garrison growth in provinces.</t>
  </si>
  <si>
    <t>Allowed Marine Fraction</t>
  </si>
  <si>
    <t>allowed_marine_fraction = 0.25</t>
  </si>
  <si>
    <t>Modifies the amount of marines allowed to be recruited.</t>
  </si>
  <si>
    <t>Flagship Cost</t>
  </si>
  <si>
    <t>You are going to build 1 Flagship, minor ecoomic bonus.</t>
  </si>
  <si>
    <t>flagship_cost = -0.25</t>
  </si>
  <si>
    <t>Modifies the cost of building a flagship.</t>
  </si>
  <si>
    <t>Transport Power</t>
  </si>
  <si>
    <t>Transport dont fight, so making them deal more dmg is useless.</t>
  </si>
  <si>
    <t>transport_power = 0.1</t>
  </si>
  <si>
    <t>Modifies the power transport ships gain from unit pips.</t>
  </si>
  <si>
    <t>Papal Influence</t>
  </si>
  <si>
    <t>papal_influence = 1</t>
  </si>
  <si>
    <t>Adds to the rate of papal influence gained per year.</t>
  </si>
  <si>
    <t>Papal Influence From Cardinals</t>
  </si>
  <si>
    <t>papal_influence_from_cardinals = 1</t>
  </si>
  <si>
    <t>Modifiers the papal influence gain from holding cardinals.</t>
  </si>
  <si>
    <t>Autonomy Change Time</t>
  </si>
  <si>
    <t>Lets you lower the autonomy faster, very useless as you are mostly ot required to lower autonomy more then once.</t>
  </si>
  <si>
    <t>autonomy_change_time = -0.1</t>
  </si>
  <si>
    <t>Modifies the cooldown for the autonomy reduction and increase buttons.</t>
  </si>
  <si>
    <t xml:space="preserve">Placed Merchant Power Modifier </t>
  </si>
  <si>
    <t>Very weak, this increase the amount of tradepower per merchant by %. Merchant trade power is 2.</t>
  </si>
  <si>
    <t>placed_merchant_power_modifier = 1</t>
  </si>
  <si>
    <t xml:space="preserve">Modifies the additional trade power when a merchant present in a trade node.        </t>
  </si>
  <si>
    <t>Trade Range Modifier</t>
  </si>
  <si>
    <t>Might be usefull in 1444, but after 5 years this has no more use cases.</t>
  </si>
  <si>
    <t>0.1/0.2/0.3</t>
  </si>
  <si>
    <t>trade_range_modifier = 0.5</t>
  </si>
  <si>
    <t>Modifies the trade range used to determine if a country can place a merchant in a trade node.</t>
  </si>
  <si>
    <t>Emabargo Efficiency</t>
  </si>
  <si>
    <t>Have you ever embargoed sb in SP?</t>
  </si>
  <si>
    <t>0.1, 0.5</t>
  </si>
  <si>
    <t>embargo_efficiency = 0.25</t>
  </si>
  <si>
    <t>Modifies the effectiveness of embargoing another country.</t>
  </si>
  <si>
    <t>Mercantilism Cost</t>
  </si>
  <si>
    <t>Unfortunately mercantilism is a useless modifier and might even be a negative if you play with colonies.</t>
  </si>
  <si>
    <t>mercantilism_cost = -0.1</t>
  </si>
  <si>
    <t>Modifies the cost of the ‘Boost Mercantilism’ action.</t>
  </si>
  <si>
    <t>Has Banners</t>
  </si>
  <si>
    <t>No</t>
  </si>
  <si>
    <t>N/A</t>
  </si>
  <si>
    <t>Banners</t>
  </si>
  <si>
    <t>has_banners = 1</t>
  </si>
  <si>
    <t>Allows the usage of Manchu banner units. Country scope.</t>
  </si>
  <si>
    <t>Colony Cost Modifier</t>
  </si>
  <si>
    <t>MT (very weak, use local)</t>
  </si>
  <si>
    <t>colony_cost_modifier = -0.1</t>
  </si>
  <si>
    <t xml:space="preserve">Modifies the colonial maintenance cost for a country.        </t>
  </si>
  <si>
    <t>Colony Development Boost</t>
  </si>
  <si>
    <t>MT, should be kept Tag specific</t>
  </si>
  <si>
    <t xml:space="preserve">colony_development_boost = 1        </t>
  </si>
  <si>
    <t xml:space="preserve">Grants bonus tax, production and manpower on completed colonies.        </t>
  </si>
  <si>
    <t>Cannot Build Colonies</t>
  </si>
  <si>
    <t>can_not_build_colonies = yes</t>
  </si>
  <si>
    <t>Forbidds the country to form colonies</t>
  </si>
  <si>
    <t>CB On Overseas</t>
  </si>
  <si>
    <t>cb_on_overseas = yes</t>
  </si>
  <si>
    <t>Allows claims to be fabricated on overseas provinces in trade company regions.</t>
  </si>
  <si>
    <t>Can Colony Boost Development</t>
  </si>
  <si>
    <t>can_colony_boost_development = yes</t>
  </si>
  <si>
    <t>Grants bonus 1 tax, production and manpower on completed colonies.</t>
  </si>
  <si>
    <t>Free Maintenance On EXP/CONQ</t>
  </si>
  <si>
    <t>free_maintenance_on_expl_conq = yes</t>
  </si>
  <si>
    <t>Removes maintenance cost for explorers and conquisadors.</t>
  </si>
  <si>
    <t>Core Decay On Your Own</t>
  </si>
  <si>
    <t>Meme</t>
  </si>
  <si>
    <t>core_decay_on_your_own = -0.1</t>
  </si>
  <si>
    <t>Modifies the rate at which the cores of a country will decay when under the ownership of a different country.</t>
  </si>
  <si>
    <t>HCC - NUKED</t>
  </si>
  <si>
    <t>nope</t>
  </si>
  <si>
    <t>enemy_core_creation = 0.2</t>
  </si>
  <si>
    <t>Modifies the cost of coring provinces for enemies that have your cores.</t>
  </si>
  <si>
    <t>Ignore Coring Distance</t>
  </si>
  <si>
    <t>ignore_coring_distance = yes</t>
  </si>
  <si>
    <t>Allows coring in any uncored province, regardless of distance.</t>
  </si>
  <si>
    <t>Block Introduce Heir</t>
  </si>
  <si>
    <t>block_introduce_heir = yes</t>
  </si>
  <si>
    <t>Disallows the country to use the 'Introduce New Heir' interaction.</t>
  </si>
  <si>
    <t>Monthly Support Heir Gain</t>
  </si>
  <si>
    <t>not available</t>
  </si>
  <si>
    <t>monthly_support_heir_gain = 0.1</t>
  </si>
  <si>
    <t>Modifies the monthly gain in support for the heir of a country in a country that uses the ‘Elective Monarchy’ mechanics.</t>
  </si>
  <si>
    <t>Local Heir ADM/DIP/MIL</t>
  </si>
  <si>
    <t>local_heir_adm = 1</t>
  </si>
  <si>
    <t>Adds to the base ADM skill that non-foreign heirs for Elective Monarchy can be generated with.</t>
  </si>
  <si>
    <t>Relation With Same Culture</t>
  </si>
  <si>
    <t>currently not working as intended</t>
  </si>
  <si>
    <t>relation_with_same_culture = 5</t>
  </si>
  <si>
    <t>Modifiers this countries opinion of countries whose primary culture is the same.</t>
  </si>
  <si>
    <t>Relation With Same Culture Group</t>
  </si>
  <si>
    <t>relation_with_same_culture_group = 5</t>
  </si>
  <si>
    <t>Modifies this countries opinion of countries whose primary culture is in the same culture group but do not share the same primary culture.</t>
  </si>
  <si>
    <t>Relation With Accepted Culture</t>
  </si>
  <si>
    <t>relation_with_accepted_culture = 5</t>
  </si>
  <si>
    <t>Modifies this countries opinion of countries whose primary culture is an accepted culture.</t>
  </si>
  <si>
    <t>Relation With Other Culture</t>
  </si>
  <si>
    <t>relation_with_other_culture = 5</t>
  </si>
  <si>
    <t>Modifies this countries opinion of countries that are not within the same culture group and whose culture they do not accept.</t>
  </si>
  <si>
    <t>Justify Trade Conflict Cost</t>
  </si>
  <si>
    <t>useless.</t>
  </si>
  <si>
    <t>1 (dafuq)</t>
  </si>
  <si>
    <t>justify_trade_conflict_cost = -0.2</t>
  </si>
  <si>
    <t>Modifies the spy network cost to justify trade conflicts.</t>
  </si>
  <si>
    <t>Stability Cost To Declare War</t>
  </si>
  <si>
    <t>If negative its broken, if positive its a detriment, thus not available as NI.</t>
  </si>
  <si>
    <t>stability_cost_to_declare_war = 1</t>
  </si>
  <si>
    <t>Modifies the stability cost to declare war. Default is 0 with a casus belli and no truce.</t>
  </si>
  <si>
    <t>Can Chain Claim</t>
  </si>
  <si>
    <t>can_chain_claim = yes</t>
  </si>
  <si>
    <t>Allows to chain claims</t>
  </si>
  <si>
    <t>Monthly Favor Modifier</t>
  </si>
  <si>
    <t>Not allowed because favours are dlc locked, otherwise this would be an interesting modifier.</t>
  </si>
  <si>
    <t>monthly_favor_modifier = 0.1</t>
  </si>
  <si>
    <t>Modifies the amount of favour gained by the country.</t>
  </si>
  <si>
    <t>Transfer Trade Power Reasons</t>
  </si>
  <si>
    <t>transfer_trade_power_reasons = 5</t>
  </si>
  <si>
    <t>Gives reasons to transfer trade.</t>
  </si>
  <si>
    <t>Years to Integrate PU</t>
  </si>
  <si>
    <t>years_to_integrate_personal_union = 40</t>
  </si>
  <si>
    <t>Adds to the years it takes to integrate a personal union</t>
  </si>
  <si>
    <t xml:space="preserve">Free Concentrate Development        </t>
  </si>
  <si>
    <t>MT</t>
  </si>
  <si>
    <t xml:space="preserve">free_concentrate_development = yes        </t>
  </si>
  <si>
    <t xml:space="preserve">Allows a country to concentrate development without the cost.        </t>
  </si>
  <si>
    <t xml:space="preserve">Expand Infrastructure Cost Modifier </t>
  </si>
  <si>
    <t xml:space="preserve">centralize_state_cost = -0.1	</t>
  </si>
  <si>
    <t xml:space="preserve">Modifies the adm and government reform progress cost for centralizing a state.        </t>
  </si>
  <si>
    <t xml:space="preserve">expand_infrastructure_cost_modifier = -0.25        </t>
  </si>
  <si>
    <t xml:space="preserve">Modifies the adm and government reform progress cost for expanding infrastructure.        </t>
  </si>
  <si>
    <t>Global Allowed Num Of Buildings</t>
  </si>
  <si>
    <t>Hell no</t>
  </si>
  <si>
    <t>global_allowed_num_of_buildings = 1</t>
  </si>
  <si>
    <t xml:space="preserve">Adds to the number of allowed buildings in every owned province.        </t>
  </si>
  <si>
    <t>Global Allowed Num Of Manufactories</t>
  </si>
  <si>
    <t>global_allowed_num_of_manufactories = 1</t>
  </si>
  <si>
    <t xml:space="preserve">Adds to the number of allowed manufactories in every owned province.        </t>
  </si>
  <si>
    <t>May Not Reduce Inflation</t>
  </si>
  <si>
    <t>Not Ni's</t>
  </si>
  <si>
    <t xml:space="preserve">may_not_reduce_inflation = yes        </t>
  </si>
  <si>
    <t xml:space="preserve">Forbids a country to use the 'Reduce Inflation' button.        </t>
  </si>
  <si>
    <t xml:space="preserve">Great Project Upgrade Time </t>
  </si>
  <si>
    <t>Mt, better use local</t>
  </si>
  <si>
    <t xml:space="preserve">great_project_upgrade_time = -0.1        </t>
  </si>
  <si>
    <t xml:space="preserve">Modifies the time needed to upgrade a great project.        </t>
  </si>
  <si>
    <t>Monthly Gold Inflation Modifier</t>
  </si>
  <si>
    <t>monthly_gold_inflation_modifier = 0.1</t>
  </si>
  <si>
    <t>Modifies the amount of inflation generated by gold mines.</t>
  </si>
  <si>
    <t>Global Monthly Devastation</t>
  </si>
  <si>
    <t>global_monthly_devastation = 0.1</t>
  </si>
  <si>
    <t>Adds to the devastation rate in all provinces.</t>
  </si>
  <si>
    <t>Global Tax Income</t>
  </si>
  <si>
    <t>global_tax_income = 12</t>
  </si>
  <si>
    <t>Adds to the base tax income per year (i.e. 12 equals 1 extra per month).</t>
  </si>
  <si>
    <t>Gold Depletion Chance Modifier</t>
  </si>
  <si>
    <t>gold_depletion_chance_modifier = -0.1</t>
  </si>
  <si>
    <t>Modifies the depletation chance of a gold mine.</t>
  </si>
  <si>
    <t>Can Not Build Buildings</t>
  </si>
  <si>
    <t>can_not_build_buildings = yes</t>
  </si>
  <si>
    <t>Forbidds a country to build buildings</t>
  </si>
  <si>
    <t>Tribal Development Growth</t>
  </si>
  <si>
    <t>tribal_development_growth = 0.02</t>
  </si>
  <si>
    <t>Modifies the growth of tribal development</t>
  </si>
  <si>
    <t>Adds to the number of allowed buildings in every owned province</t>
  </si>
  <si>
    <t>Great Project Upgrade Cost</t>
  </si>
  <si>
    <t>great_project_upgrade_cost = -0.25</t>
  </si>
  <si>
    <t>Modifies all great project upgrade costs.</t>
  </si>
  <si>
    <t>Global Prosperity Growth</t>
  </si>
  <si>
    <t>global_prosperity_growth = 0.1</t>
  </si>
  <si>
    <t>Adds to the prosperity rate in all provinces.</t>
  </si>
  <si>
    <t>Imperial Authority Value</t>
  </si>
  <si>
    <t>imperial_authority_value = 0.1</t>
  </si>
  <si>
    <t>Adds to the rate of imperial authority gained per month.</t>
  </si>
  <si>
    <t>Free City Imperial Authority</t>
  </si>
  <si>
    <t>free_city_imperial_authority = 0.1</t>
  </si>
  <si>
    <t>Adds to the rate of imperial authority gained per month from Free Cities.</t>
  </si>
  <si>
    <t>Reasons To Elect</t>
  </si>
  <si>
    <t>reasons_to_elect = 10</t>
  </si>
  <si>
    <t>Adds to the reasons a country should elect you as emperor</t>
  </si>
  <si>
    <t>Imperial Mercenary Cost</t>
  </si>
  <si>
    <t>imperial_mercenary_cost = -0.1</t>
  </si>
  <si>
    <t>Modifies the cost of mercenary companies for nations within the Holy Roman Empire.</t>
  </si>
  <si>
    <t>Max Free Cities</t>
  </si>
  <si>
    <t>max_free_cities = 3</t>
  </si>
  <si>
    <t>Adds to the maximum number of free cities allowed.</t>
  </si>
  <si>
    <t>Max Electors</t>
  </si>
  <si>
    <t>max_electors = 3</t>
  </si>
  <si>
    <t>Adds to the maximum number of electors allowed.</t>
  </si>
  <si>
    <t>Legitimate Subject Elector</t>
  </si>
  <si>
    <t>legitimate_subject_elector = 50</t>
  </si>
  <si>
    <t>Adds to the elector desire for the current country to become Emperor (if they are a valid choice).</t>
  </si>
  <si>
    <t>Manpower Against Imperial Enemies</t>
  </si>
  <si>
    <t>manpower_against_imperial_enemies = 0.1</t>
  </si>
  <si>
    <t>Imperial Reform Catholic Approval</t>
  </si>
  <si>
    <t>imperial_reform_catholic_approval = 15</t>
  </si>
  <si>
    <t>Adds reasons for princes to vote for a reform (Only works in papal bulls)</t>
  </si>
  <si>
    <t>No Claim Cost Increasement</t>
  </si>
  <si>
    <t>useless?</t>
  </si>
  <si>
    <t>no_claim_cost_increasement = yes</t>
  </si>
  <si>
    <t xml:space="preserve">Removes the additional cost for fabricating a claim if a country already have a claim on the target country.        </t>
  </si>
  <si>
    <t>Can Claim States</t>
  </si>
  <si>
    <t>already in espionage ideas.</t>
  </si>
  <si>
    <t>can_claim_states = yes</t>
  </si>
  <si>
    <t xml:space="preserve">Allows to fabricate claims on areas instead of provinces.        </t>
  </si>
  <si>
    <t>Discovered Relations Impact</t>
  </si>
  <si>
    <t>discovered_relations_impact = -0.1</t>
  </si>
  <si>
    <t>Modifies the relations impact applied to a country when discovered committing an espionage action.</t>
  </si>
  <si>
    <t xml:space="preserve">Loyalty Change On Revoked   </t>
  </si>
  <si>
    <t xml:space="preserve">loyalty_change_on_revoked = 0.05        </t>
  </si>
  <si>
    <t xml:space="preserve">Modifies the estate loyalty hit when a privilege is revoked.        </t>
  </si>
  <si>
    <t xml:space="preserve">Estate Interaction Cooldown Modifier </t>
  </si>
  <si>
    <t xml:space="preserve">estate_interaction_cooldown_modifier = -0.2        </t>
  </si>
  <si>
    <t xml:space="preserve">Modifies the cooldown of the estate interactions like Seizing Land.        </t>
  </si>
  <si>
    <t>All Estate Possible Privileges</t>
  </si>
  <si>
    <t>all_estate_possible_privileges</t>
  </si>
  <si>
    <t xml:space="preserve">Adds to the number of possible privilege slots on all estates in the country.        </t>
  </si>
  <si>
    <t>&lt;estate&gt; Privilege Slots</t>
  </si>
  <si>
    <t xml:space="preserve">&lt;estate&gt;_privilege_slots = 1        </t>
  </si>
  <si>
    <t xml:space="preserve">Adds to the number of possible privilege slots on the specified estate.        </t>
  </si>
  <si>
    <t>Allow Free Estate Privilege Revocation</t>
  </si>
  <si>
    <t>allow_free_estate_privilege_revocation = yes</t>
  </si>
  <si>
    <t>Allows to revoke estate privileges without having the loyalty higher than the estates influence</t>
  </si>
  <si>
    <t>All Estate Influence Modifier</t>
  </si>
  <si>
    <t>all_estate_influence_modifier = 0.1</t>
  </si>
  <si>
    <t>Modifies to the influence of all estates in the country</t>
  </si>
  <si>
    <t xml:space="preserve">Territories Governing Cost    </t>
  </si>
  <si>
    <t>For Ni's use government capacity</t>
  </si>
  <si>
    <t xml:space="preserve">territories_governing_cost = -0.1        </t>
  </si>
  <si>
    <t xml:space="preserve">Modifies the governing capacity usage of territories.        </t>
  </si>
  <si>
    <t>&lt;government_power_type_id&gt; Gain Modifier</t>
  </si>
  <si>
    <t>militarized_society_gain_modifier = 0.05</t>
  </si>
  <si>
    <t xml:space="preserve">Modifies the gain of power from the add_government_power effect for governments with the particular mechanic.	</t>
  </si>
  <si>
    <t xml:space="preserve">Monthly &lt;government_power_type_id&gt;        </t>
  </si>
  <si>
    <t xml:space="preserve">monthly_militarized_society = 0.05        </t>
  </si>
  <si>
    <t xml:space="preserve">Adds to the monthly rate of power for governments with the particular mechanic.        </t>
  </si>
  <si>
    <t xml:space="preserve">Yearly Government Power </t>
  </si>
  <si>
    <t xml:space="preserve">yearly_government_power = 0.5        </t>
  </si>
  <si>
    <t xml:space="preserve">Adds to the yearly rate of power for governments with mechanics.        </t>
  </si>
  <si>
    <t>Election Cycle</t>
  </si>
  <si>
    <t>Can lead to stupid interactions, so not allowed for NI's.</t>
  </si>
  <si>
    <t>election_cycle = 1</t>
  </si>
  <si>
    <t>Adds to the duration of an election cycle for the current nation. Negative values shorten the duration, positive values add to it.</t>
  </si>
  <si>
    <t>Monthly Reform Progress Modifier</t>
  </si>
  <si>
    <t>not allowed due to stacking with reform progress growth multiplicatively.</t>
  </si>
  <si>
    <t>monthly_reform_progress_modifier = 0.1</t>
  </si>
  <si>
    <t>Changes the rate of government reform progress gain (both from monthly_reform_progress as well as the progress from autonomy).</t>
  </si>
  <si>
    <t>State Governing Cost</t>
  </si>
  <si>
    <t>We allow Government cap increase for big tags, use that</t>
  </si>
  <si>
    <t>state_governing_cost = 0.1</t>
  </si>
  <si>
    <t>Modifies the governing capacity usage of states.</t>
  </si>
  <si>
    <t>Allow Client States</t>
  </si>
  <si>
    <t>allow_client_states = yes</t>
  </si>
  <si>
    <t>Allows a country to create client states</t>
  </si>
  <si>
    <t>Monthly Militarized Society</t>
  </si>
  <si>
    <t>monthly_militarized_society = 0.05</t>
  </si>
  <si>
    <t>Adds to the monthly rate of militarisation for governments with the militarisation mechanic.</t>
  </si>
  <si>
    <t>Monthly Federation Favor Growth</t>
  </si>
  <si>
    <t>monthly_federation_favor_growth = 0.05</t>
  </si>
  <si>
    <t>Yearly Tribal Allegiance</t>
  </si>
  <si>
    <t>yearly_tribal_allegiance = 0.05</t>
  </si>
  <si>
    <t>Adds to the yearly rate of tribal allegiance for governments with the tribal allegiance mechanic.</t>
  </si>
  <si>
    <t>&lt;faction&gt; Influence</t>
  </si>
  <si>
    <t>&lt;faction&gt;_influence = 0.1</t>
  </si>
  <si>
    <t>Adds to the monthly rate of faction influence. 
 Generated automatically for all factions in /Europa Universalis IV/common/factions.</t>
  </si>
  <si>
    <t>Governing Capacity</t>
  </si>
  <si>
    <t>governing_capacity = 100</t>
  </si>
  <si>
    <t>Adds to the base governing capacity.</t>
  </si>
  <si>
    <t>Governing Cost</t>
  </si>
  <si>
    <t>governing_cost = 0.75</t>
  </si>
  <si>
    <t>Modifies the governing capacity usage of all provinces.</t>
  </si>
  <si>
    <t>Trade Company Governing Cost</t>
  </si>
  <si>
    <t>trade_company_governing_cost = 0.1</t>
  </si>
  <si>
    <t>Modifies the governing capacity usage of trade companies.</t>
  </si>
  <si>
    <t>Yearly Revolutionary Zeal</t>
  </si>
  <si>
    <t>yearly_revolutionary_zeal = 0.1</t>
  </si>
  <si>
    <t>Adds to the yearly base rate of revolutionary zeal.</t>
  </si>
  <si>
    <t>Monthly Reform Progress</t>
  </si>
  <si>
    <t>monthly_reform_progress = 0.5</t>
  </si>
  <si>
    <t>Adds to the rate of government reform progress gain (this is modified by monthly_reform_progress_modifier, but not by reform_progress_growth).</t>
  </si>
  <si>
    <t>Move Capital Cost Modifier</t>
  </si>
  <si>
    <t>move_capital_cost_modifier = -0.1</t>
  </si>
  <si>
    <t>Modifies the amount of needed admin power to move the capital.</t>
  </si>
  <si>
    <t xml:space="preserve">Enable Forced March </t>
  </si>
  <si>
    <t>not sure we allow this anywhere</t>
  </si>
  <si>
    <t xml:space="preserve">enable_forced_march = yes        </t>
  </si>
  <si>
    <t xml:space="preserve">Allows to use Force March regardless of current tech level.        </t>
  </si>
  <si>
    <t>Garrison Damage</t>
  </si>
  <si>
    <t xml:space="preserve">garrison_damage = 0.5        </t>
  </si>
  <si>
    <t xml:space="preserve">Modifies the damage the garrison deals when the fort gets assaulted or when a country use the sortie to fight the hostile army.        </t>
  </si>
  <si>
    <t>Assault Fort Ability</t>
  </si>
  <si>
    <t>assault_fort_ability = 0.25</t>
  </si>
  <si>
    <t xml:space="preserve">Modifies the damage the troops deal to the garrison when assaulting a fort.        </t>
  </si>
  <si>
    <t xml:space="preserve">Land Morale Constant </t>
  </si>
  <si>
    <t>Hell NO</t>
  </si>
  <si>
    <t xml:space="preserve">land_morale_constant = 0.1        </t>
  </si>
  <si>
    <t xml:space="preserve">Adds to the land morale of land units.        </t>
  </si>
  <si>
    <t xml:space="preserve">Assault Fort Cost Modifier </t>
  </si>
  <si>
    <t>assaulting cost 10 mil, reducing this cost seems absolutely useless</t>
  </si>
  <si>
    <t xml:space="preserve">assault_fort_cost_modifier = -0.25        </t>
  </si>
  <si>
    <t xml:space="preserve">Modifies the military cost to assault forts.        </t>
  </si>
  <si>
    <t xml:space="preserve">Allow Mercenaries To Split </t>
  </si>
  <si>
    <t>BREAKS THE GAME, TOTALLY BANNED</t>
  </si>
  <si>
    <t xml:space="preserve">allow_mercenaries_to_split = yes        </t>
  </si>
  <si>
    <t xml:space="preserve">Allow mercenaries to split. They can only merge with regiments of their own company.        </t>
  </si>
  <si>
    <t>Merc Independent From Trade Range</t>
  </si>
  <si>
    <t>Most likely total ban because of Anbennars countless Mercs</t>
  </si>
  <si>
    <t>merc_independent_from_trade_range = yes</t>
  </si>
  <si>
    <t xml:space="preserve">Allows a country to recruit merc companies which have their home in provinces which are outside your trade range.        </t>
  </si>
  <si>
    <t>Warscore From Battles Modifier</t>
  </si>
  <si>
    <t xml:space="preserve">warscore_from_battles_modifier = 0.1        </t>
  </si>
  <si>
    <t xml:space="preserve">Modifiers the amount of war score a country gain from land and naval battles.        </t>
  </si>
  <si>
    <t>Max General &lt;Skill&gt;</t>
  </si>
  <si>
    <t>Not for Ni's</t>
  </si>
  <si>
    <t>max_general_&lt;skill&gt; = 1</t>
  </si>
  <si>
    <t xml:space="preserve">Adds to the max amounts of &lt;Skill&gt; pips a leader can have.        </t>
  </si>
  <si>
    <t>Rival Border Fort Maintenance</t>
  </si>
  <si>
    <t>rival_border_fort_maintenance = -0.10</t>
  </si>
  <si>
    <t>Modifies the base fort maintenance cost for forts in provinces that border rivals.</t>
  </si>
  <si>
    <t>Special Unit Forcelimit</t>
  </si>
  <si>
    <t>special_unit_forcelimit = 0.10</t>
  </si>
  <si>
    <t>Modifies the allowed forcelimit of special units such as Rajput regiments, etc.</t>
  </si>
  <si>
    <t>Artillery Shock</t>
  </si>
  <si>
    <t>Cannons dont deal shock dmg. 0 times x is still 0.</t>
  </si>
  <si>
    <t>artillery_shock = 1</t>
  </si>
  <si>
    <t>added to artillery shock modifier, a pure multiplier to artillery damage during shock phase</t>
  </si>
  <si>
    <t>War Taxes Cost Modifier</t>
  </si>
  <si>
    <t>war_taxes_cost_modifier = -0.10</t>
  </si>
  <si>
    <t>Modifies the military power cost for raising war taxes.</t>
  </si>
  <si>
    <t>Global Attacker Dice Roll Bonus</t>
  </si>
  <si>
    <t>global_attacker_dice_roll_bonus = 1</t>
  </si>
  <si>
    <t>Adds to the global attacker dice roll bonus</t>
  </si>
  <si>
    <t>Own Territory Dice Roll Bonus</t>
  </si>
  <si>
    <t>own_territory_dice_roll_bonus = 1</t>
  </si>
  <si>
    <t>Adds to the dice roll bonus for the territory owner</t>
  </si>
  <si>
    <t>Global Defender Dice Roll Bonus</t>
  </si>
  <si>
    <t>global_defender_dice_roll_bonus = 1</t>
  </si>
  <si>
    <t>Adds to the global defender dice roll bonus</t>
  </si>
  <si>
    <t>Capped By Forcelimit</t>
  </si>
  <si>
    <t>capped_by_forcelimit = yes</t>
  </si>
  <si>
    <t>Forbidds countries to go over their forcelimit</t>
  </si>
  <si>
    <t>Attack Bonus In Capital Terrain</t>
  </si>
  <si>
    <t>attack_bonus_in_capital_terrain = yes</t>
  </si>
  <si>
    <t>Grants attack bonus in provinces with the same terrain as capital province.</t>
  </si>
  <si>
    <t>Can Bypass Forts</t>
  </si>
  <si>
    <t>can_bypass_forts = yes</t>
  </si>
  <si>
    <t>Allows units to ignore fort zones of control.</t>
  </si>
  <si>
    <t>Force March Free</t>
  </si>
  <si>
    <t>force_march_free = yes</t>
  </si>
  <si>
    <t>Allows usage of the ‘Force March’ action for free.</t>
  </si>
  <si>
    <t>May Return Manpower On Disband</t>
  </si>
  <si>
    <t>may_return_manpower_on_disband = yes</t>
  </si>
  <si>
    <t>Allows a country to regain the manpower of units they are disbanding</t>
  </si>
  <si>
    <t>May Refill Garrison</t>
  </si>
  <si>
    <t>may_refill_garrison = yes</t>
  </si>
  <si>
    <t>Allows a country to refill garrisons from armies</t>
  </si>
  <si>
    <t>May Build Supply Depot</t>
  </si>
  <si>
    <t>may_build_supply_depot = yes</t>
  </si>
  <si>
    <t>Allows a country to build supply depots</t>
  </si>
  <si>
    <t>Global Manpower</t>
  </si>
  <si>
    <t>flat values</t>
  </si>
  <si>
    <t>global_manpower = 1</t>
  </si>
  <si>
    <t>Adds to the country's total manpower pool. 1 equals 1000 men.</t>
  </si>
  <si>
    <t>Land Forcelimit</t>
  </si>
  <si>
    <t>land_forcelimit = 1</t>
  </si>
  <si>
    <t>Adds to a country's force limit.</t>
  </si>
  <si>
    <t>Amount Of Banners</t>
  </si>
  <si>
    <t>amount_of_banners = 0.10</t>
  </si>
  <si>
    <t>Modifies the maximum amount of banners available.</t>
  </si>
  <si>
    <t>Cawa Cost Modifier</t>
  </si>
  <si>
    <t>cawa_cost_modifier = -0.10</t>
  </si>
  <si>
    <t>Modifies the military power cost for recruiting Cawa units.</t>
  </si>
  <si>
    <t>Military Tactics</t>
  </si>
  <si>
    <t>Would be absolutely broken</t>
  </si>
  <si>
    <t>military_tactics = 0.25</t>
  </si>
  <si>
    <t>Modifies the amount of Military tactics your armies have. Military tactics reduces the amount of damage a country's troops take in combat.</t>
  </si>
  <si>
    <t xml:space="preserve">Global Naval Engagement       </t>
  </si>
  <si>
    <t>flat</t>
  </si>
  <si>
    <t xml:space="preserve">global_naval_engagement = 1        </t>
  </si>
  <si>
    <t xml:space="preserve">Adds to the maximum naval engagement width.        </t>
  </si>
  <si>
    <t>Max Flagships</t>
  </si>
  <si>
    <t xml:space="preserve">max_flagships = 1        </t>
  </si>
  <si>
    <t xml:space="preserve">Adds to the number of flagships a country can have at the same time.        </t>
  </si>
  <si>
    <t xml:space="preserve">Naval Morale Constant </t>
  </si>
  <si>
    <t xml:space="preserve">naval_morale_constant = 0.1        </t>
  </si>
  <si>
    <t xml:space="preserve">Adds to the naval morale of all ships.        </t>
  </si>
  <si>
    <t>Max Admiral &lt;Skill&gt;</t>
  </si>
  <si>
    <t>max_admiral_&lt;skill&gt; = 1</t>
  </si>
  <si>
    <t>Naval Forcelimit</t>
  </si>
  <si>
    <t>naval_forcelimit = 1</t>
  </si>
  <si>
    <t>Adds to a country's naval force limit.</t>
  </si>
  <si>
    <t>Global Sailors</t>
  </si>
  <si>
    <t>global_sailors = 1000</t>
  </si>
  <si>
    <t>Adds to a country's maximum sailor pool.</t>
  </si>
  <si>
    <t>Light Ship Power</t>
  </si>
  <si>
    <t>light_ship_power = 0.1</t>
  </si>
  <si>
    <t>Modifies the power light ships gain from unit pips.</t>
  </si>
  <si>
    <t>Parliament Modifiers</t>
  </si>
  <si>
    <t>can_revoke_parliament_seats = yes
parliament_backing_chance = 1
parliament_effect_duration = 1
parliament_debate_duration = 1
parliament_chance_of_decision = 1
num_of_parliament_issues = 1
max_possible_parliament_seats = 1</t>
  </si>
  <si>
    <t>Parliament</t>
  </si>
  <si>
    <t>May Not Convert Territories</t>
  </si>
  <si>
    <t>may_not_convert_territories = yes</t>
  </si>
  <si>
    <t xml:space="preserve">Forbids a country to convert territory provinces with missionaries.        </t>
  </si>
  <si>
    <t>CB On Religious Enemies</t>
  </si>
  <si>
    <t>moved to not allowed, should be MT</t>
  </si>
  <si>
    <t>cb_on_religious_enemies = yes</t>
  </si>
  <si>
    <t>Acts a visible script flag. Can be checked in triggers with cb_on_religious_enemies = yes</t>
  </si>
  <si>
    <t>Tolerance Of Heathens Capacity</t>
  </si>
  <si>
    <t>tolerance_of_heathens_capacity = 1</t>
  </si>
  <si>
    <t>Adds to the maximum tolerance for heathens within a country.</t>
  </si>
  <si>
    <t>Can Not Build Missionaries</t>
  </si>
  <si>
    <t>can_not_build_missionaries = yes</t>
  </si>
  <si>
    <t>Forbidds a country to convert provinces with missionaries</t>
  </si>
  <si>
    <t>Monthly Karma Accelerator</t>
  </si>
  <si>
    <t>monthly_karma_accelerator = 0.02</t>
  </si>
  <si>
    <t>Adds to the monthly change of karma</t>
  </si>
  <si>
    <t>Monthly Church Power</t>
  </si>
  <si>
    <t>monthly_church_power = 0.02</t>
  </si>
  <si>
    <t>Adds to the monthly gained churchpower</t>
  </si>
  <si>
    <t>Monthly Piety Accelerator</t>
  </si>
  <si>
    <t>monthly_piety_accelerator = 0.001</t>
  </si>
  <si>
    <t>Adds to the rate of piety gained per month</t>
  </si>
  <si>
    <t>Harmonization Speed</t>
  </si>
  <si>
    <t>harmonization_speed = 0.2</t>
  </si>
  <si>
    <t>Modifies the rate at which harmonization occurs.</t>
  </si>
  <si>
    <t>Yearly Harmony</t>
  </si>
  <si>
    <t>yearly_harmony = 1</t>
  </si>
  <si>
    <t>Adds to the rate of harmony gained per year.</t>
  </si>
  <si>
    <t>Monthly Piety</t>
  </si>
  <si>
    <t>monthly_piety = 0.1</t>
  </si>
  <si>
    <t>Adds to the rate of piety gained per month.</t>
  </si>
  <si>
    <t>Monthly Karma</t>
  </si>
  <si>
    <t>monthly_karma = 0.1</t>
  </si>
  <si>
    <t>Adds to the rate of karma gained per month.</t>
  </si>
  <si>
    <t>Yearly Authority</t>
  </si>
  <si>
    <t>yearly_authority = 1</t>
  </si>
  <si>
    <t>Adds to the rate of authority gained per year.</t>
  </si>
  <si>
    <t>Global Religious Conversion Resistance</t>
  </si>
  <si>
    <t>global_religious_conversion_resistance = -0.1</t>
  </si>
  <si>
    <t>Adds to conversion resistance from centres of reformation in all provinces.</t>
  </si>
  <si>
    <t>Relation With Heretics</t>
  </si>
  <si>
    <t>relation_with_heretics = -20</t>
  </si>
  <si>
    <t>Modifies this countries opinion towards other countries with heretic religions.</t>
  </si>
  <si>
    <t>Curia Treasury Contribution</t>
  </si>
  <si>
    <t>curia_treasury_contribution = 0.1</t>
  </si>
  <si>
    <t>Modifies the amount of treasury contribution to the Curia.</t>
  </si>
  <si>
    <t>Curia Powers Cost</t>
  </si>
  <si>
    <t>curia_powers_cost = 0.1</t>
  </si>
  <si>
    <t>Modifies the papal influence cost of the curia actions.</t>
  </si>
  <si>
    <t>Appoint Cardinal Cost</t>
  </si>
  <si>
    <t>appoint_cardinal_cost = -0.5</t>
  </si>
  <si>
    <t>Modifiers the cost of appointing a cardinal.</t>
  </si>
  <si>
    <t>Relation With Same Religion</t>
  </si>
  <si>
    <t>relation_with_same_religion = 5</t>
  </si>
  <si>
    <t>Modifies this countries opinion towards other countries with the same religion.</t>
  </si>
  <si>
    <t>Relation With Heathens</t>
  </si>
  <si>
    <t>relation_with_heathens = -10</t>
  </si>
  <si>
    <t>Modifies this countries opinion towards other countries with heathen religions.</t>
  </si>
  <si>
    <t>Tolerance Of Heretics Capacity</t>
  </si>
  <si>
    <t>tolerance_of_heretics_capacity = 1</t>
  </si>
  <si>
    <t>Adds to the maximum tolerance for heretics within a country.</t>
  </si>
  <si>
    <t>Allowed &lt;Units&gt; Fraction</t>
  </si>
  <si>
    <t>Special</t>
  </si>
  <si>
    <t xml:space="preserve">allowed_&lt;unit&gt;_fraction = 0.1	</t>
  </si>
  <si>
    <t xml:space="preserve">Modifies the amount of &lt;Units&gt; that can be recruited.        </t>
  </si>
  <si>
    <t xml:space="preserve">Special Unit Manpower Cost Modifier </t>
  </si>
  <si>
    <t xml:space="preserve">special_unit_manpower_cost_modifier = -0.2        </t>
  </si>
  <si>
    <t xml:space="preserve">Modifies the manpower/sailors cost for recruitment of special units such as Rajput regiments, etc.        </t>
  </si>
  <si>
    <t>Special Unit Cost Modifier</t>
  </si>
  <si>
    <t>MT?</t>
  </si>
  <si>
    <t>special_unit_cost_modifier = -0.2</t>
  </si>
  <si>
    <t xml:space="preserve">Modifies the recruitment cost of special units such as Rajput regiments, etc.        </t>
  </si>
  <si>
    <t xml:space="preserve">Overextension Impact Modifier </t>
  </si>
  <si>
    <t xml:space="preserve">overextension_impact_modifier = -0.1        </t>
  </si>
  <si>
    <t xml:space="preserve">Modifies the impact of conquered provinces in regards to the overextension.        </t>
  </si>
  <si>
    <t>Can Not Declare War</t>
  </si>
  <si>
    <t>can_not_declare_war = yes</t>
  </si>
  <si>
    <t>Fobidds a country from declaring wars</t>
  </si>
  <si>
    <t>Min Autonomy</t>
  </si>
  <si>
    <t>min_autonomy = 50</t>
  </si>
  <si>
    <t>Sets the minimum autonomy level allowed in all owned provinces.</t>
  </si>
  <si>
    <t>Min Autonomy In Territories</t>
  </si>
  <si>
    <t>min_autonomy_in_territories = 0.1</t>
  </si>
  <si>
    <t>Modifies the minimum autonomy experienced in territories.</t>
  </si>
  <si>
    <t xml:space="preserve">Chance To Inherit     </t>
  </si>
  <si>
    <t>MT, too conditional</t>
  </si>
  <si>
    <t xml:space="preserve">chance_to_inherit = 0.5        </t>
  </si>
  <si>
    <t xml:space="preserve">Modifies the chance to inherit a personal union when ruler dies.        </t>
  </si>
  <si>
    <t>Monarch Power Tribute</t>
  </si>
  <si>
    <t xml:space="preserve">monarch_power_tribute = 1        </t>
  </si>
  <si>
    <t xml:space="preserve">Adds to the yearly monarch power tribute a tributary pays to its overlord.        </t>
  </si>
  <si>
    <t>Tributary Conversion Cost Modifier</t>
  </si>
  <si>
    <t xml:space="preserve">tributary_conversion_cost_modifier = -0.5        </t>
  </si>
  <si>
    <t xml:space="preserve">Modifies the cost of the mandate that is required to turn a tributary into a vassal, which is unlocked via the final reform of the mandate.        </t>
  </si>
  <si>
    <t>Annexation Relations Impact</t>
  </si>
  <si>
    <t>annexation_relations_impact = -0.25</t>
  </si>
  <si>
    <t xml:space="preserve">Modifies the impact of the relations applied to all subjects when their overlord is annexing a subject. Applied to the overlord.        </t>
  </si>
  <si>
    <t>Vassal Sailors Bonus</t>
  </si>
  <si>
    <t>not allowed because that's already changeable directly when defining subject types, so should be MT</t>
  </si>
  <si>
    <t xml:space="preserve">vassal_sailors_bonus = 0.1	</t>
  </si>
  <si>
    <t xml:space="preserve">Modifies the bonus to a country's sailors from their subjects.        </t>
  </si>
  <si>
    <t>Vassal Manpower Bonus</t>
  </si>
  <si>
    <t xml:space="preserve">vassal_manpower_bonus = 0.1	</t>
  </si>
  <si>
    <t xml:space="preserve">Modifies the bonus to a country's manpower from their subjects.	</t>
  </si>
  <si>
    <t>Can Transfer Vassal Wargoal</t>
  </si>
  <si>
    <t>can_transfer_vassal_wargoal = yes</t>
  </si>
  <si>
    <t>Allows usage of the ‘Transfer Subject’ peace term at half cost.</t>
  </si>
  <si>
    <t>Liberty Desire</t>
  </si>
  <si>
    <t>Modifies the liberty desire of your country so not for NI's</t>
  </si>
  <si>
    <t>liberty_desire = -10</t>
  </si>
  <si>
    <t>Adds to subject liberty desire against their overlord.</t>
  </si>
  <si>
    <t xml:space="preserve">Yearly Innovativeness        </t>
  </si>
  <si>
    <t xml:space="preserve">yearly_innovativeness = 0.25        </t>
  </si>
  <si>
    <t xml:space="preserve">Adds to the yearly rate of innovativeness.        </t>
  </si>
  <si>
    <t>Country ADM/DIP/MIL Power</t>
  </si>
  <si>
    <t>To general of a modifier, whatever story you want to tell with your NI's can better be represented by an actual modifier. Thus this is not allowed.</t>
  </si>
  <si>
    <t>country_admin_power = 1</t>
  </si>
  <si>
    <t>Modifies the monthly administrative power a country generates.</t>
  </si>
  <si>
    <t>Native Advancement Cost</t>
  </si>
  <si>
    <r>
      <rPr>
        <rFont val="Arial"/>
        <color theme="1"/>
        <sz val="1.0"/>
      </rPr>
      <t>1</t>
    </r>
    <r>
      <rPr>
        <rFont val="Arial"/>
        <color theme="1"/>
        <sz val="10.0"/>
      </rPr>
      <t>S</t>
    </r>
  </si>
  <si>
    <t>native_advancement_cost = -0.2</t>
  </si>
  <si>
    <t>Modifies the monarch power cost of native advancements.</t>
  </si>
  <si>
    <t>Can Not Send Merchants</t>
  </si>
  <si>
    <t>can_not_send_merchants = yes</t>
  </si>
  <si>
    <t>Forbidds a nations to send merchants to trade nodes</t>
  </si>
  <si>
    <t>Global Trade Good Size</t>
  </si>
  <si>
    <t>Banned, this is the flat modifier, like manufactories give locally.</t>
  </si>
  <si>
    <t>global_trade_goods_size = 0.1</t>
  </si>
  <si>
    <t>Adds to the trade good size in a country</t>
  </si>
  <si>
    <t>Ruinborn</t>
  </si>
  <si>
    <t>Eordand Unit Type Infantry</t>
  </si>
  <si>
    <t>Eordand Unit Type Cavalry</t>
  </si>
  <si>
    <t>Mil Tech</t>
  </si>
  <si>
    <t>Name</t>
  </si>
  <si>
    <t>Fire</t>
  </si>
  <si>
    <t>Shock</t>
  </si>
  <si>
    <t>Morale</t>
  </si>
  <si>
    <t>Total pips</t>
  </si>
  <si>
    <t>Off.</t>
  </si>
  <si>
    <t>Def.</t>
  </si>
  <si>
    <t>Ruin Garrison</t>
  </si>
  <si>
    <t>Court Devotees</t>
  </si>
  <si>
    <t>Pelodan Remnants</t>
  </si>
  <si>
    <t>Wildriders</t>
  </si>
  <si>
    <t>Darblath Iceslayers</t>
  </si>
  <si>
    <t>Dearktiran Nobles</t>
  </si>
  <si>
    <t>Patina Guard</t>
  </si>
  <si>
    <t>Gelcolle Haunters</t>
  </si>
  <si>
    <t>Einsagg Legion</t>
  </si>
  <si>
    <t>Vengeance of the Golden</t>
  </si>
  <si>
    <t>Trimgarb Waterblades</t>
  </si>
  <si>
    <t>Hibiscine Champions</t>
  </si>
  <si>
    <t>Vernal Experimental Company</t>
  </si>
  <si>
    <t>Sarmadfar Lancers</t>
  </si>
  <si>
    <t>Jhorgashirran Square</t>
  </si>
  <si>
    <t>Arakeprun Caracole</t>
  </si>
  <si>
    <t>Sidparen Sunfire</t>
  </si>
  <si>
    <t>Mounted Alchemancers</t>
  </si>
  <si>
    <t>Gladeguard Scouts</t>
  </si>
  <si>
    <t>Domcolle Honorguard</t>
  </si>
  <si>
    <t>Reotcrab Mirrorshields</t>
  </si>
  <si>
    <t>Domandrod Expeditionaries</t>
  </si>
  <si>
    <t>Urdean Towerkeep</t>
  </si>
  <si>
    <t xml:space="preserve">Smogbane </t>
  </si>
  <si>
    <t>Reformed Jhorgashirran Square</t>
  </si>
  <si>
    <t>Coldsteel Cuirsassiers</t>
  </si>
  <si>
    <t>Perfumed Lines</t>
  </si>
  <si>
    <t>Boreal Dragoons</t>
  </si>
  <si>
    <t>Domandrod Lightbearers</t>
  </si>
  <si>
    <t>Four Courts Infantry</t>
  </si>
  <si>
    <t>Slegcal Expeditionary</t>
  </si>
  <si>
    <t>Eordan Magirifle Infantry</t>
  </si>
  <si>
    <t>Monkriok Blademasters</t>
  </si>
  <si>
    <t>Kheionai Unit Type Infantry</t>
  </si>
  <si>
    <t>Kheionai Unit Type Cavalry</t>
  </si>
  <si>
    <t>Mil tech</t>
  </si>
  <si>
    <t>Guarded Phalanx</t>
  </si>
  <si>
    <t>Ameioni War Chariots</t>
  </si>
  <si>
    <t>Pure Phalanx</t>
  </si>
  <si>
    <t>Keyolioni Javelin Riders</t>
  </si>
  <si>
    <t>Laskarian Phalanx*</t>
  </si>
  <si>
    <t>Oktikheioni Outriders</t>
  </si>
  <si>
    <t>Lokemeioni Phalanx</t>
  </si>
  <si>
    <t>Ormami Cuirassiers</t>
  </si>
  <si>
    <t>Degakheioni Phalanx</t>
  </si>
  <si>
    <t>Devandi Rangers</t>
  </si>
  <si>
    <t>Manipular Phalanx</t>
  </si>
  <si>
    <t xml:space="preserve">Amgremosi Carabiners </t>
  </si>
  <si>
    <t>Phocas Phalanx</t>
  </si>
  <si>
    <t>Ameioni Fotistrépei</t>
  </si>
  <si>
    <t>Arpediferi Phalanx</t>
  </si>
  <si>
    <t>*Only Ameion has access to Laskarian Phalanx</t>
  </si>
  <si>
    <t>Besolaki Square</t>
  </si>
  <si>
    <t>Degakheioni Pikes</t>
  </si>
  <si>
    <t>Kherkan Grenadiers</t>
  </si>
  <si>
    <t>Doukas Formation</t>
  </si>
  <si>
    <t>Delisian Line</t>
  </si>
  <si>
    <t>Apikhoxi Guards</t>
  </si>
  <si>
    <t xml:space="preserve">Eneioni Skirmishers </t>
  </si>
  <si>
    <t>Deyeioni Defenders</t>
  </si>
  <si>
    <t>Kheios League Infantry</t>
  </si>
  <si>
    <t>Échate League Infantry</t>
  </si>
  <si>
    <t>Bharbhen Unit Type Infantry</t>
  </si>
  <si>
    <t>Bharbhen Unit Type Cavalry</t>
  </si>
  <si>
    <t>Munakles's Chosen</t>
  </si>
  <si>
    <t>Chendhyan Razers</t>
  </si>
  <si>
    <t>Eltibhar Horde</t>
  </si>
  <si>
    <t>Boar Riders</t>
  </si>
  <si>
    <t>Feline Tamers</t>
  </si>
  <si>
    <t>Mountain Lion Patrols</t>
  </si>
  <si>
    <t>Mteibas Footmen</t>
  </si>
  <si>
    <t>Kappadi War Veterans</t>
  </si>
  <si>
    <t>Saluistiri Defenders</t>
  </si>
  <si>
    <t>Nomadic Bagaude</t>
  </si>
  <si>
    <t>Tsidarok Arquebusiers</t>
  </si>
  <si>
    <t>Basobhar Auxiliaries</t>
  </si>
  <si>
    <t>Eltibhen Phalanx</t>
  </si>
  <si>
    <t>Boar Chargers</t>
  </si>
  <si>
    <t xml:space="preserve"> Norrerghe Shooters</t>
  </si>
  <si>
    <t>Iron Lions</t>
  </si>
  <si>
    <t>Lion and Shot</t>
  </si>
  <si>
    <t>Boar Cuirassiers</t>
  </si>
  <si>
    <t>Vortheí Cliff-Guard</t>
  </si>
  <si>
    <t>Forest Raiders</t>
  </si>
  <si>
    <t>Shield Bearers</t>
  </si>
  <si>
    <t>Jaguar Skirmishers</t>
  </si>
  <si>
    <t>Stalia Marines</t>
  </si>
  <si>
    <t>Chendyan Dragoons</t>
  </si>
  <si>
    <t>Basobhar Rangers</t>
  </si>
  <si>
    <t>Sarkiona Swivel Guns</t>
  </si>
  <si>
    <t>Hfaesban Heavies</t>
  </si>
  <si>
    <t>Chendhyan Irregulars</t>
  </si>
  <si>
    <t>Note: Tech 1 units of inf and cav are locked to their specific cultures</t>
  </si>
  <si>
    <t>Eltibhen Grenadiers</t>
  </si>
  <si>
    <t>Mteibhar Sharpshooters</t>
  </si>
  <si>
    <t>Taychendi Unit Type Infantry</t>
  </si>
  <si>
    <t>Taychendi Unit Type Cavalry</t>
  </si>
  <si>
    <t>Sabre Warriors</t>
  </si>
  <si>
    <t>Swarm Riders</t>
  </si>
  <si>
    <t>Yodhan Levies</t>
  </si>
  <si>
    <t>Mounted Sabres*</t>
  </si>
  <si>
    <t>Amarawor's Chosen</t>
  </si>
  <si>
    <t>Taychendi Horse Archers</t>
  </si>
  <si>
    <t>Hired Katti</t>
  </si>
  <si>
    <t>Larankar Lancers*</t>
  </si>
  <si>
    <t>Highlander Companies</t>
  </si>
  <si>
    <t>Mahred Varyana Flankers</t>
  </si>
  <si>
    <t>Tenvachi Spears</t>
  </si>
  <si>
    <t>Lamellar Riders*</t>
  </si>
  <si>
    <t>Orenkoraim Arquebusiers</t>
  </si>
  <si>
    <t>Kalavend Caracole</t>
  </si>
  <si>
    <t>Urvand Honorbound</t>
  </si>
  <si>
    <t>Orenkoraim Cuirassiers</t>
  </si>
  <si>
    <t>Fotistrepei Imitations</t>
  </si>
  <si>
    <t>Nanru Nakar Dragoons</t>
  </si>
  <si>
    <t>Nanru Nakar Cityguards</t>
  </si>
  <si>
    <t xml:space="preserve">Degithioni Carabiners </t>
  </si>
  <si>
    <t>Clematar Square</t>
  </si>
  <si>
    <t>Sibisimra Skirmishers</t>
  </si>
  <si>
    <t>Kalavendhi Gun Brigades</t>
  </si>
  <si>
    <t>Royakottar Vanguard</t>
  </si>
  <si>
    <t>Mahred Varyana Grenadiers</t>
  </si>
  <si>
    <t>Yodhanpir Irregulars</t>
  </si>
  <si>
    <t>Triple Alliance Infantry</t>
  </si>
  <si>
    <t>Klerechend Infantry</t>
  </si>
  <si>
    <t>Ynnic Unit Type Infantry</t>
  </si>
  <si>
    <t>Ynnic Unit Type Cavalry</t>
  </si>
  <si>
    <t>Buycev</t>
  </si>
  <si>
    <t>Ynnic Squires</t>
  </si>
  <si>
    <t>River Wardens</t>
  </si>
  <si>
    <t>Trom Trotters</t>
  </si>
  <si>
    <t>Treehouse Skirmishers</t>
  </si>
  <si>
    <t>Ynnic Knights</t>
  </si>
  <si>
    <t>Drevkenuco Militias</t>
  </si>
  <si>
    <t>Mounted Rangers</t>
  </si>
  <si>
    <t>Rzentur Schiltron</t>
  </si>
  <si>
    <t>Barded Dolndhan Knights</t>
  </si>
  <si>
    <t>Ynnic Archers</t>
  </si>
  <si>
    <t>Couched Ynnic Knights</t>
  </si>
  <si>
    <t>Colzeny Bows</t>
  </si>
  <si>
    <t>Knights of Vareynn</t>
  </si>
  <si>
    <t>Malacnar Rookies</t>
  </si>
  <si>
    <t>Mounted Dragon Roarers</t>
  </si>
  <si>
    <t>Rzentur Pikes</t>
  </si>
  <si>
    <t>Vitre Balgarico</t>
  </si>
  <si>
    <t>Cannorian Company</t>
  </si>
  <si>
    <t>Sarda Hussars</t>
  </si>
  <si>
    <t>Malacnar Greatspears</t>
  </si>
  <si>
    <t>Draconic Knights</t>
  </si>
  <si>
    <t>Riverblade Regiment</t>
  </si>
  <si>
    <t>Iosahar Karavytrie</t>
  </si>
  <si>
    <t>Temple Acolytes</t>
  </si>
  <si>
    <t>Polthkrin Cuirassiers</t>
  </si>
  <si>
    <t>Castle Wardens</t>
  </si>
  <si>
    <t>Veikodan Sabretooth Riders</t>
  </si>
  <si>
    <t>Dragon Roarers</t>
  </si>
  <si>
    <t>Netherfolk Revenants</t>
  </si>
  <si>
    <t>Enchanted Castle Wardens</t>
  </si>
  <si>
    <t>Tresulic-Muzged</t>
  </si>
  <si>
    <t>Trompolere Rangers</t>
  </si>
  <si>
    <t>Crossbowmasters of Amacimst</t>
  </si>
  <si>
    <t>Malacnar Companions</t>
  </si>
  <si>
    <t>Rilsean Wardens</t>
  </si>
  <si>
    <t>Wendigo Slayers</t>
  </si>
  <si>
    <t>Dismounted Ynnic Knights</t>
  </si>
  <si>
    <t>Drozmateers</t>
  </si>
  <si>
    <t>Forest Eye Manhunters</t>
  </si>
  <si>
    <t>Bosancovac City Guard</t>
  </si>
  <si>
    <t>Gospodic Platoon</t>
  </si>
  <si>
    <t>Longbow Knights</t>
  </si>
  <si>
    <t>Tuathak Foreign Legion</t>
  </si>
  <si>
    <t>Harafic Unit Type Infantry</t>
  </si>
  <si>
    <t>Harafic Unit Type Cavalry</t>
  </si>
  <si>
    <t>Desert Warriors</t>
  </si>
  <si>
    <t>Harafe Nomads</t>
  </si>
  <si>
    <t>Jungle Warriors</t>
  </si>
  <si>
    <t>Epednar Mercenaries</t>
  </si>
  <si>
    <t>Masked Warriors</t>
  </si>
  <si>
    <t>Epednar Raiders</t>
  </si>
  <si>
    <t>Harafe Herd-Guard</t>
  </si>
  <si>
    <t>Sandstorm Riders</t>
  </si>
  <si>
    <t>Kooras Cutters</t>
  </si>
  <si>
    <t>Epednar Veterans</t>
  </si>
  <si>
    <t>Silent Stalkers</t>
  </si>
  <si>
    <t>Harafe Skirmishers</t>
  </si>
  <si>
    <t>Leptone Gunners</t>
  </si>
  <si>
    <t>Harafe Carbines</t>
  </si>
  <si>
    <t>Smoker Bands</t>
  </si>
  <si>
    <t>Mayte Unbreakables</t>
  </si>
  <si>
    <t>Chief's Own</t>
  </si>
  <si>
    <t>Benter Gunclubs</t>
  </si>
  <si>
    <t>Harafe Ambushers</t>
  </si>
  <si>
    <t xml:space="preserve"> Wiichannen Auxiliaries</t>
  </si>
  <si>
    <t>Dohon's Elites</t>
  </si>
  <si>
    <t>Jungle Guerillas</t>
  </si>
  <si>
    <t>Nefnad Company</t>
  </si>
  <si>
    <t>Clan Artificers</t>
  </si>
  <si>
    <t>Noruin Unit Type Infantry</t>
  </si>
  <si>
    <t>Noruin Unit Type Cavalry</t>
  </si>
  <si>
    <t>Braves</t>
  </si>
  <si>
    <t>Horse-Tamers</t>
  </si>
  <si>
    <t>Biwuchas</t>
  </si>
  <si>
    <t>Dreamstriders</t>
  </si>
  <si>
    <t>Skirmishers</t>
  </si>
  <si>
    <t>Blood Rangers</t>
  </si>
  <si>
    <t>Axe Bands</t>
  </si>
  <si>
    <t>Mounted Biwuchas</t>
  </si>
  <si>
    <t>Inek Guardians</t>
  </si>
  <si>
    <t>Shofa Hussars</t>
  </si>
  <si>
    <t>Onyx War Veterans</t>
  </si>
  <si>
    <t>Heaven's Furies</t>
  </si>
  <si>
    <t>Dokanto Stalkers</t>
  </si>
  <si>
    <t>Dihlabi Warriors</t>
  </si>
  <si>
    <t>Noruinic Arquebusiers</t>
  </si>
  <si>
    <t>Death Defiers</t>
  </si>
  <si>
    <t>Cheshoshi Grenadiers</t>
  </si>
  <si>
    <t>Abomination Hunters</t>
  </si>
  <si>
    <t>Onyx Bones</t>
  </si>
  <si>
    <t>Shrouded Square</t>
  </si>
  <si>
    <t>Death Rifles</t>
  </si>
  <si>
    <t>South Aelantiri Unit Type Infantry</t>
  </si>
  <si>
    <t>South Aelantiri Unit Type Cavalry</t>
  </si>
  <si>
    <t>Tribal Warriors</t>
  </si>
  <si>
    <t>Monster Riders</t>
  </si>
  <si>
    <t>Tribal Spearmen</t>
  </si>
  <si>
    <t>Armoured Monster Riders</t>
  </si>
  <si>
    <t>Jungle Ambushers</t>
  </si>
  <si>
    <t>Hunter Cavalry</t>
  </si>
  <si>
    <t>Paruran Jungle Lurkers</t>
  </si>
  <si>
    <t>Chendhyan Dragoons</t>
  </si>
  <si>
    <t>Leechdens Sacrifical Infantry</t>
  </si>
  <si>
    <t>Mteibhar Riflemen</t>
  </si>
  <si>
    <t>Cannorized Aelnatiri Infantry</t>
  </si>
  <si>
    <t>Halfling</t>
  </si>
  <si>
    <t>Halfling Unit Type Infantry</t>
  </si>
  <si>
    <t>Halfling Unit Type Cavalry</t>
  </si>
  <si>
    <t>Slingers</t>
  </si>
  <si>
    <t>Pony Riders</t>
  </si>
  <si>
    <t>Village Militia</t>
  </si>
  <si>
    <t>Armored Ponies</t>
  </si>
  <si>
    <t>Bushrangers</t>
  </si>
  <si>
    <t>Pony Knights</t>
  </si>
  <si>
    <t>Grainwardens</t>
  </si>
  <si>
    <t>Pony Pistoliers</t>
  </si>
  <si>
    <t>Ankleshankers</t>
  </si>
  <si>
    <t>Pony Cuirassiers</t>
  </si>
  <si>
    <t>Guerilla Bands</t>
  </si>
  <si>
    <t>War Dog Riders</t>
  </si>
  <si>
    <t>Newshire Village Patrols</t>
  </si>
  <si>
    <t>Dogoons</t>
  </si>
  <si>
    <t>Redfoot Musketeers</t>
  </si>
  <si>
    <t>Halfling Irregulars</t>
  </si>
  <si>
    <t>Warheart Infantry</t>
  </si>
  <si>
    <t>Longmusket Snipers</t>
  </si>
  <si>
    <t>Stake Squares</t>
  </si>
  <si>
    <t>West Tipney Rangers</t>
  </si>
  <si>
    <t>Barrage Line</t>
  </si>
  <si>
    <t>Treacherous Tagteams</t>
  </si>
  <si>
    <t>Mobile Skirmishers</t>
  </si>
  <si>
    <t>Viswall Fencibles</t>
  </si>
  <si>
    <t>Small Grenadiers</t>
  </si>
  <si>
    <t>Shotgunners</t>
  </si>
  <si>
    <t>Windgunners</t>
  </si>
  <si>
    <t>Vyzemby Unit Type Infantry</t>
  </si>
  <si>
    <t>Vyzemby Unit Type Cavalry</t>
  </si>
  <si>
    <t>Mpahaiady</t>
  </si>
  <si>
    <t>Mpitaingimbo</t>
  </si>
  <si>
    <t>Mboala Mpihaza</t>
  </si>
  <si>
    <t xml:space="preserve">Mpitaingefela </t>
  </si>
  <si>
    <t>Tibokbo Mpipìka</t>
  </si>
  <si>
    <t>Mpipìkambo</t>
  </si>
  <si>
    <t>Fomarati Mpilefo</t>
  </si>
  <si>
    <t xml:space="preserve">Royal Mpitaingefela </t>
  </si>
  <si>
    <t>Hondrivatra</t>
  </si>
  <si>
    <t>Mboibidi</t>
  </si>
  <si>
    <t>Amezajik Nofijik</t>
  </si>
  <si>
    <t xml:space="preserve">Hasakely Mpitaingefela </t>
  </si>
  <si>
    <t>Tarabi Mpitifa</t>
  </si>
  <si>
    <t>Mpanafimbo</t>
  </si>
  <si>
    <t>Ataturozi Mpizotom</t>
  </si>
  <si>
    <t>Mpitifalefa</t>
  </si>
  <si>
    <t>Rayafosi Mpandoro</t>
  </si>
  <si>
    <t>Mbovy</t>
  </si>
  <si>
    <t>Mazanosy Miramilel</t>
  </si>
  <si>
    <t>Mindalefa</t>
  </si>
  <si>
    <t>Mihitarab Taikamijo</t>
  </si>
  <si>
    <t>Mbovymafy</t>
  </si>
  <si>
    <t>Mazava Dynastic Guard</t>
  </si>
  <si>
    <t>Tibokefela</t>
  </si>
  <si>
    <t xml:space="preserve">Tvarateram Pika </t>
  </si>
  <si>
    <t xml:space="preserve">Ondofalefa </t>
  </si>
  <si>
    <t>Vyzemby Skirmishers</t>
  </si>
  <si>
    <t>Fahvanosy Mpiambatorapi</t>
  </si>
  <si>
    <t xml:space="preserve">Vyronosi Miramila </t>
  </si>
  <si>
    <t>Gnomish</t>
  </si>
  <si>
    <t>Gnomish Unit Type Infantry</t>
  </si>
  <si>
    <t>Gnomish Unit Type Cavalry</t>
  </si>
  <si>
    <t>Auxiliary Cavalry</t>
  </si>
  <si>
    <t>Foreign Auxiliaries</t>
  </si>
  <si>
    <t>Auxiliary Outriders</t>
  </si>
  <si>
    <t>Arquebusiers</t>
  </si>
  <si>
    <t>One-and-a-half outriders</t>
  </si>
  <si>
    <t>Musketeers</t>
  </si>
  <si>
    <t>Mechanized Gunner Platform</t>
  </si>
  <si>
    <t>Reload Companies</t>
  </si>
  <si>
    <t>Early Artificer Tank</t>
  </si>
  <si>
    <t>Military Artificers</t>
  </si>
  <si>
    <t>Line Infantry</t>
  </si>
  <si>
    <t>Sparkdrive Prototypes</t>
  </si>
  <si>
    <t>Early War Golems</t>
  </si>
  <si>
    <t>Sparkdrive Riflemen</t>
  </si>
  <si>
    <t>Warforged Army</t>
  </si>
  <si>
    <t>Advanced Gunners</t>
  </si>
  <si>
    <t>Dwarfen</t>
  </si>
  <si>
    <t>Dwarven Unit Type Infantry</t>
  </si>
  <si>
    <t>Dwarven Unit Type Cavalry</t>
  </si>
  <si>
    <t>Shieldwalls</t>
  </si>
  <si>
    <t>Ram Riders</t>
  </si>
  <si>
    <t>Massed Clockwork Bows</t>
  </si>
  <si>
    <t>Ramsteel Chargers</t>
  </si>
  <si>
    <t>Tortoise Formation</t>
  </si>
  <si>
    <t>Caverntrot Outriders</t>
  </si>
  <si>
    <t>Remnant Harquebusiers</t>
  </si>
  <si>
    <t>Clockwork Ram Rangers</t>
  </si>
  <si>
    <t>Pepper and Tortoise</t>
  </si>
  <si>
    <t>Rune-Dragoons</t>
  </si>
  <si>
    <t>Clockwork Riflemen</t>
  </si>
  <si>
    <t>Mecha-Ram Cavalry</t>
  </si>
  <si>
    <t>Runic Greataxes</t>
  </si>
  <si>
    <t>Scattergun Auxiliaries</t>
  </si>
  <si>
    <t>Special: Obsidian Legion has unique artillery "Runic Battery"</t>
  </si>
  <si>
    <t>Fire and Tortoise</t>
  </si>
  <si>
    <t>Skullcrusher Brigades</t>
  </si>
  <si>
    <t>Rotary Vanguards</t>
  </si>
  <si>
    <t>The Grudgesettlers</t>
  </si>
  <si>
    <t>Steelcoat Infantry</t>
  </si>
  <si>
    <t>Hotshot Rotary Gunners</t>
  </si>
  <si>
    <t>Splintered Tortoise Formation</t>
  </si>
  <si>
    <t>Forgefire Repeaters</t>
  </si>
  <si>
    <t>Matchbeard Mortars</t>
  </si>
  <si>
    <t>Gemstone Beamsplitters</t>
  </si>
  <si>
    <t>Mithrilcoat Infantry</t>
  </si>
  <si>
    <t>Gnoll</t>
  </si>
  <si>
    <t>Tribal Gnoll Infantry</t>
  </si>
  <si>
    <t>Tribal Gnoll Cavalry</t>
  </si>
  <si>
    <t>Pack Hunters</t>
  </si>
  <si>
    <t>Dire Hyena Tamers</t>
  </si>
  <si>
    <t>Savage Flayers</t>
  </si>
  <si>
    <t>Armored Hyena Riders</t>
  </si>
  <si>
    <t>The Cackling Death</t>
  </si>
  <si>
    <t>Salahad Suneaters</t>
  </si>
  <si>
    <t>Powder Slaves</t>
  </si>
  <si>
    <t>Dire Packmasters</t>
  </si>
  <si>
    <t>Boomstick Lines</t>
  </si>
  <si>
    <t>Scav Outriders</t>
  </si>
  <si>
    <t>Blunderbuss Chargers</t>
  </si>
  <si>
    <t>Savage Dragoons</t>
  </si>
  <si>
    <t>Double-Barrel Blunderbuss</t>
  </si>
  <si>
    <t>Hyena Shaturnals</t>
  </si>
  <si>
    <t>Combustion Bombers</t>
  </si>
  <si>
    <t>Reformed Gnoll Infantry</t>
  </si>
  <si>
    <t>Massed Greatbows</t>
  </si>
  <si>
    <t>Skull-Cross Ravagers</t>
  </si>
  <si>
    <t>Sawed-Off Culverin</t>
  </si>
  <si>
    <t>Reformed Pack Tactics</t>
  </si>
  <si>
    <t>Musketoon Skirmishers</t>
  </si>
  <si>
    <t>Blazing Pike and Shot</t>
  </si>
  <si>
    <t>Dragonfire Blunderbuss</t>
  </si>
  <si>
    <t>Early Flamespitters</t>
  </si>
  <si>
    <t>Scattershot Faceblasters</t>
  </si>
  <si>
    <t>Fleshroast Brigades</t>
  </si>
  <si>
    <t>Beastshot Repeaters</t>
  </si>
  <si>
    <t>Greenflame Launchers</t>
  </si>
  <si>
    <t>Xhazxhur Flamespitters</t>
  </si>
  <si>
    <t>2-Gauge Trenchguns</t>
  </si>
  <si>
    <t>Troll</t>
  </si>
  <si>
    <t>Troll Unit Type Infantry</t>
  </si>
  <si>
    <t>Troll Unit Type Cavalry</t>
  </si>
  <si>
    <t>Troll Horde</t>
  </si>
  <si>
    <t>Mammoth Cavalry</t>
  </si>
  <si>
    <t>Organized Horde</t>
  </si>
  <si>
    <t>Mammoth Howdahs</t>
  </si>
  <si>
    <t>Great Pikes</t>
  </si>
  <si>
    <t>Mammoths Gunners</t>
  </si>
  <si>
    <t>Steel Square</t>
  </si>
  <si>
    <t>Mammoth Artillery</t>
  </si>
  <si>
    <t>Hand Cannons</t>
  </si>
  <si>
    <t>Mountain Bombards</t>
  </si>
  <si>
    <t>Troll Infantry</t>
  </si>
  <si>
    <t>Ironclad Mammoths</t>
  </si>
  <si>
    <t>Reformed Hand cannons</t>
  </si>
  <si>
    <t>Mass Fire</t>
  </si>
  <si>
    <t>Mountain Regulars</t>
  </si>
  <si>
    <t>Granite Chargers</t>
  </si>
  <si>
    <t>Shadowswamp Troll Unit Type Infantry</t>
  </si>
  <si>
    <t>Shadowswamp Troll Unit Type Cavalry</t>
  </si>
  <si>
    <t>Nailed Ones</t>
  </si>
  <si>
    <t>Troll Ravagers</t>
  </si>
  <si>
    <t>Shieldflesh Trolls</t>
  </si>
  <si>
    <t>Tusked Chargers</t>
  </si>
  <si>
    <t>Groaning Ones</t>
  </si>
  <si>
    <t>Corpserunners</t>
  </si>
  <si>
    <t>Troll Bursters</t>
  </si>
  <si>
    <t>Flayed Sprinters</t>
  </si>
  <si>
    <t>Flesh Wall</t>
  </si>
  <si>
    <t>Bladespine Chargers</t>
  </si>
  <si>
    <t>Boneplate Trolls</t>
  </si>
  <si>
    <t>Hindlegged Hunters</t>
  </si>
  <si>
    <t>Mutated Ironflesh</t>
  </si>
  <si>
    <t>Orc</t>
  </si>
  <si>
    <t>Orcish Unit Type Infantry</t>
  </si>
  <si>
    <t>Orcish Unit Type Cavalry</t>
  </si>
  <si>
    <t>The Horde</t>
  </si>
  <si>
    <t>Raiders</t>
  </si>
  <si>
    <t>Improved Horde</t>
  </si>
  <si>
    <t>Ambushers</t>
  </si>
  <si>
    <t>Ironmongers</t>
  </si>
  <si>
    <t>Worg Riders</t>
  </si>
  <si>
    <t>Berserkers</t>
  </si>
  <si>
    <t>Mounted Ironmongers</t>
  </si>
  <si>
    <t>Carbine Irregulars</t>
  </si>
  <si>
    <t>Grog'd Berserkers</t>
  </si>
  <si>
    <t>Flintlock Chargers</t>
  </si>
  <si>
    <t>Drilled Infantry</t>
  </si>
  <si>
    <t>Hunter-Skirmishers</t>
  </si>
  <si>
    <t>Orcish Legion</t>
  </si>
  <si>
    <t>Emerald Orc Unit Type Infantry*</t>
  </si>
  <si>
    <t>Emerald Horde</t>
  </si>
  <si>
    <t>Feytouched Warriors</t>
  </si>
  <si>
    <t>Barkskin Berserkers</t>
  </si>
  <si>
    <t>Truesight Skirmishers</t>
  </si>
  <si>
    <t>Druidic Warriors</t>
  </si>
  <si>
    <t>Archfey Warlocks</t>
  </si>
  <si>
    <t>Wildsight Rangers</t>
  </si>
  <si>
    <t>Emerald Legion</t>
  </si>
  <si>
    <t>*-Special same cav as normal orcs. Infantry has a focus on shock</t>
  </si>
  <si>
    <t>Black Orc Infantry</t>
  </si>
  <si>
    <t>Black Orc Cavalry</t>
  </si>
  <si>
    <t>Tribal Cleavers</t>
  </si>
  <si>
    <t>Chained Quaggoths</t>
  </si>
  <si>
    <t>Ironmonger Berserkers</t>
  </si>
  <si>
    <t>Ogrillon Rabble</t>
  </si>
  <si>
    <t>Facebreaker Battalions</t>
  </si>
  <si>
    <t>Mossmouth Chargers</t>
  </si>
  <si>
    <t>Field Butchers</t>
  </si>
  <si>
    <t>Bound Dire Trolls</t>
  </si>
  <si>
    <t>Pipegun Lines</t>
  </si>
  <si>
    <t>Indentured Hook Horrors</t>
  </si>
  <si>
    <t>Bologorash Axelobbers</t>
  </si>
  <si>
    <t>Hulking Ettins</t>
  </si>
  <si>
    <t>Pipe Pistoliers</t>
  </si>
  <si>
    <t>Axeshot Skirmishers</t>
  </si>
  <si>
    <t>Flintlock Expeditionaries</t>
  </si>
  <si>
    <t>Earthshatter Formation</t>
  </si>
  <si>
    <t>The Jaddarin Drill</t>
  </si>
  <si>
    <t>Roadprowler Divisions</t>
  </si>
  <si>
    <t>Longrifle Powder-Legions</t>
  </si>
  <si>
    <t>Eastern Orcish Unit Type Infantry</t>
  </si>
  <si>
    <t>Eastern Orcish Unit Type Cavalry</t>
  </si>
  <si>
    <t>Slave Horde</t>
  </si>
  <si>
    <t>Vanguard Scouts</t>
  </si>
  <si>
    <t>Asghraell Warbands</t>
  </si>
  <si>
    <t>Orcish Skirmish Cavalry</t>
  </si>
  <si>
    <t>Blood Singers</t>
  </si>
  <si>
    <t>Mounted Archers</t>
  </si>
  <si>
    <t>Thunderfists</t>
  </si>
  <si>
    <t>Ozburkar</t>
  </si>
  <si>
    <t>Fire Horde</t>
  </si>
  <si>
    <t>Asgradag Warlords</t>
  </si>
  <si>
    <t>Reformed Fire Horde</t>
  </si>
  <si>
    <t xml:space="preserve"> </t>
  </si>
  <si>
    <t>Bloodsworn Infantry</t>
  </si>
  <si>
    <t>Massed Muskets</t>
  </si>
  <si>
    <t>Grombar Half-Orc Unit Type Infantry</t>
  </si>
  <si>
    <t>Grombar Half-Orc Unit Type Cavalry</t>
  </si>
  <si>
    <t>Dakgun Horde</t>
  </si>
  <si>
    <t>Snow Wargs</t>
  </si>
  <si>
    <t>Bazrani Warriors</t>
  </si>
  <si>
    <t>Royal Warg Riders</t>
  </si>
  <si>
    <t>Halfblood Freeshooters</t>
  </si>
  <si>
    <t>Grorgasht</t>
  </si>
  <si>
    <t>Bazrani Steelwall</t>
  </si>
  <si>
    <t>Irontide</t>
  </si>
  <si>
    <t>Ebontuskers</t>
  </si>
  <si>
    <t>Reformed Grograsht</t>
  </si>
  <si>
    <t>Ironmuskets</t>
  </si>
  <si>
    <t>Grorbankar</t>
  </si>
  <si>
    <t>Graycoats</t>
  </si>
  <si>
    <t>Ski Bazrani</t>
  </si>
  <si>
    <t>Human</t>
  </si>
  <si>
    <t>Cannorian Unit Type Infantry</t>
  </si>
  <si>
    <t xml:space="preserve">  Cannorian Unit Type Cavalry</t>
  </si>
  <si>
    <t>Medieval Infantry</t>
  </si>
  <si>
    <t>Medieval Knights</t>
  </si>
  <si>
    <t>Damerian Longbowmen</t>
  </si>
  <si>
    <t>Gun Knights</t>
  </si>
  <si>
    <t>Men-at-Arms</t>
  </si>
  <si>
    <t>Outriders</t>
  </si>
  <si>
    <t>Adventurer Bands</t>
  </si>
  <si>
    <t>Reformed Outriders</t>
  </si>
  <si>
    <t>Pike &amp; Shot</t>
  </si>
  <si>
    <t>Escanni Dragoons</t>
  </si>
  <si>
    <t>Thorn Formation</t>
  </si>
  <si>
    <t>Carabiners</t>
  </si>
  <si>
    <t>Volley Infantry</t>
  </si>
  <si>
    <t>Cuirassiers</t>
  </si>
  <si>
    <t>Ashen Thorn Formation</t>
  </si>
  <si>
    <t>Rosecoat Infantry</t>
  </si>
  <si>
    <t>Dovecoat infantry</t>
  </si>
  <si>
    <t>Dragoncoat Infatry</t>
  </si>
  <si>
    <t>Impulse Infantry</t>
  </si>
  <si>
    <t>Ancardian Drill Infantry</t>
  </si>
  <si>
    <t>Sparkdrive Irregulars</t>
  </si>
  <si>
    <t>Bulwari Unit Type Infantry</t>
  </si>
  <si>
    <t>Bulwari Unit Type Cavalry</t>
  </si>
  <si>
    <t>Phoenix Auxiliars</t>
  </si>
  <si>
    <t>Desert Fishes</t>
  </si>
  <si>
    <t>Gelkali Skirmishers</t>
  </si>
  <si>
    <t>Zanite Anahallapti</t>
  </si>
  <si>
    <t>Bahari Phalanx</t>
  </si>
  <si>
    <t>Akalšesi Ešraka</t>
  </si>
  <si>
    <t>Gizian Hallapkanu</t>
  </si>
  <si>
    <t>Mašnsih Horse Archers</t>
  </si>
  <si>
    <t>Re'uyeli Phalanx</t>
  </si>
  <si>
    <t>Bahari Ahitivam</t>
  </si>
  <si>
    <t>Jadd Šeskullu</t>
  </si>
  <si>
    <t>Jaddari Ešraka</t>
  </si>
  <si>
    <t>Bahari Shield-bearers</t>
  </si>
  <si>
    <t>Gelkar Lancers</t>
  </si>
  <si>
    <t>Jaddari Sunforged</t>
  </si>
  <si>
    <t>Jaddanzari Šukallu</t>
  </si>
  <si>
    <t>Overclan Defenders</t>
  </si>
  <si>
    <t>Surakeši Šukallu</t>
  </si>
  <si>
    <t>Jaddari Agškastu</t>
  </si>
  <si>
    <t>Surakeši Cuirassier</t>
  </si>
  <si>
    <t>Imperial Agškastu</t>
  </si>
  <si>
    <t>Kuzarami Irregulars</t>
  </si>
  <si>
    <t>Jaddanzari Line Infantry</t>
  </si>
  <si>
    <t>Sunfire Grenadiers</t>
  </si>
  <si>
    <t>Saamiršesi Skirmishers</t>
  </si>
  <si>
    <t>Kuzaki Sharpshooters</t>
  </si>
  <si>
    <t>Araškayšit Loyalists</t>
  </si>
  <si>
    <t>Zanlibi Blinding Guard</t>
  </si>
  <si>
    <t>Surakeši Guardsman</t>
  </si>
  <si>
    <t>Overclan Skirmishers</t>
  </si>
  <si>
    <t>Gerudian Unit Type Infantry</t>
  </si>
  <si>
    <t>Gerudian Unit Type Cavalry</t>
  </si>
  <si>
    <t>Olavish Berserkers</t>
  </si>
  <si>
    <t>Mounted Jarls</t>
  </si>
  <si>
    <t>Reachmen Guard</t>
  </si>
  <si>
    <t>Knights of the Serpent</t>
  </si>
  <si>
    <t>Bayvicman Pavise</t>
  </si>
  <si>
    <t>Hunstmen</t>
  </si>
  <si>
    <t>Late Reavers</t>
  </si>
  <si>
    <t>Trolspeja</t>
  </si>
  <si>
    <t>Vrorensons</t>
  </si>
  <si>
    <t>Freereach Riders</t>
  </si>
  <si>
    <t>Svartrdrek Huscarls</t>
  </si>
  <si>
    <t>Skyldbryti</t>
  </si>
  <si>
    <t>Ismarkvedr</t>
  </si>
  <si>
    <t>Adderic Rifles</t>
  </si>
  <si>
    <t>Greatwoods Patrol</t>
  </si>
  <si>
    <t>Bregginskot</t>
  </si>
  <si>
    <t>Serpentshot</t>
  </si>
  <si>
    <t>Gurdian Dragoons</t>
  </si>
  <si>
    <t>Skaldic Guard</t>
  </si>
  <si>
    <t>Northern Pistoliers</t>
  </si>
  <si>
    <t>Chillsbay Mariners</t>
  </si>
  <si>
    <t>Blackjackets</t>
  </si>
  <si>
    <t>Dalric Fusiliers</t>
  </si>
  <si>
    <t>Mounted Corps</t>
  </si>
  <si>
    <t>Marching Columns</t>
  </si>
  <si>
    <t>Ursine Thanes</t>
  </si>
  <si>
    <t>Frostcoats</t>
  </si>
  <si>
    <t>Taleseekers</t>
  </si>
  <si>
    <t>Citizen Guard</t>
  </si>
  <si>
    <t>Ebonsteel Einherjar</t>
  </si>
  <si>
    <t>Raheni Unit Type Infantry</t>
  </si>
  <si>
    <t>Raheni Unit Type Cavalry</t>
  </si>
  <si>
    <t>Raheni Footsoldier</t>
  </si>
  <si>
    <t>Dhujati  Riders</t>
  </si>
  <si>
    <t>Nadimraj Infantry</t>
  </si>
  <si>
    <t>Nadimraj Cavalry</t>
  </si>
  <si>
    <t>Shandibad Infantry</t>
  </si>
  <si>
    <t>Stampede Cavalry</t>
  </si>
  <si>
    <t>Rasarhid Infantry</t>
  </si>
  <si>
    <t>Ghavenaaji Elephant-Lords</t>
  </si>
  <si>
    <t>Sarniryasbad Infantry</t>
  </si>
  <si>
    <t>Reformed Elephant-Lords</t>
  </si>
  <si>
    <t>Sramayan Square</t>
  </si>
  <si>
    <t>Raheni Dragoons</t>
  </si>
  <si>
    <t>Monsoon Regiments</t>
  </si>
  <si>
    <t>Elephant Cannons</t>
  </si>
  <si>
    <t>Ghankedhen Musketeers</t>
  </si>
  <si>
    <t>Exiled Sashtabari</t>
  </si>
  <si>
    <t>Nadimraj Musketeers</t>
  </si>
  <si>
    <t>Raheni Riflemen</t>
  </si>
  <si>
    <t>Nadimraj Rifles</t>
  </si>
  <si>
    <t>Halessi Unit Type Infantry</t>
  </si>
  <si>
    <t>Halessi Unit Type Cavalry</t>
  </si>
  <si>
    <t>Yanshen Levies</t>
  </si>
  <si>
    <t>Archer Cavalry</t>
  </si>
  <si>
    <t>Teplin Mercenaries</t>
  </si>
  <si>
    <t>Bianfang Armoured Cavalry</t>
  </si>
  <si>
    <t>Wandering Swords*</t>
  </si>
  <si>
    <t>Bokar Horse Archers</t>
  </si>
  <si>
    <t>Bom Pikes</t>
  </si>
  <si>
    <t>Halessi Mounted Musketmen</t>
  </si>
  <si>
    <t>Yan Conscripts</t>
  </si>
  <si>
    <t>Kesanthi lancers</t>
  </si>
  <si>
    <t>Hinphat Shieldwalls</t>
  </si>
  <si>
    <t>Thidinkai Light Horsemen</t>
  </si>
  <si>
    <t>Standing Arquebus</t>
  </si>
  <si>
    <t>Yan Colour Dragoons</t>
  </si>
  <si>
    <t>Lanjinhui Cross Formation</t>
  </si>
  <si>
    <t>Organized Cavalry</t>
  </si>
  <si>
    <t>Binhrung Vanguards</t>
  </si>
  <si>
    <t>Ranilau Guardians</t>
  </si>
  <si>
    <t>Kai Sprinters</t>
  </si>
  <si>
    <t>Tianlou Free Shooters</t>
  </si>
  <si>
    <t>Bom'adiers</t>
  </si>
  <si>
    <t>Elemental Volley</t>
  </si>
  <si>
    <t>Yanshen Smokers</t>
  </si>
  <si>
    <t>Northern Heavy Infantry</t>
  </si>
  <si>
    <t>Yanglem Irregulars</t>
  </si>
  <si>
    <t>Powder Troopers</t>
  </si>
  <si>
    <t>Sunrise Legions</t>
  </si>
  <si>
    <t>12-Wall Formation</t>
  </si>
  <si>
    <t>Spirit Slingers</t>
  </si>
  <si>
    <t>The Lau Defense</t>
  </si>
  <si>
    <t>Xinh Barrage Infantry</t>
  </si>
  <si>
    <t>Yanshen Square</t>
  </si>
  <si>
    <t>* Only available to Xia countries</t>
  </si>
  <si>
    <t>Triunic Unit Type Infantry</t>
  </si>
  <si>
    <t>Triunic Unit Type Cavalry</t>
  </si>
  <si>
    <t>Khoitareg Levies</t>
  </si>
  <si>
    <t>Guvkeshevdel Orito</t>
  </si>
  <si>
    <t>Hevoshiö Kiemkamies</t>
  </si>
  <si>
    <t>Ozeindazar Cossacks</t>
  </si>
  <si>
    <t>Arovökhii Bands</t>
  </si>
  <si>
    <t>Orachav Mercenaries</t>
  </si>
  <si>
    <t>Kilpusteinä</t>
  </si>
  <si>
    <t>Angüiormqli</t>
  </si>
  <si>
    <t>Oghenqharuul Infantry</t>
  </si>
  <si>
    <t>Orachav Hosts</t>
  </si>
  <si>
    <t>Vaiskaluur Vanguard</t>
  </si>
  <si>
    <t>Ultaqharuul Cuirassiers</t>
  </si>
  <si>
    <t>Horülögj Formation</t>
  </si>
  <si>
    <t>Laasksmaalja Infantry</t>
  </si>
  <si>
    <t>Masyrä Maniple</t>
  </si>
  <si>
    <t>Uzurahlse</t>
  </si>
  <si>
    <t>Jatchinbhuu</t>
  </si>
  <si>
    <t>Tähsaarn System</t>
  </si>
  <si>
    <t>Budakh Brigade</t>
  </si>
  <si>
    <t>Sayqhavat Line</t>
  </si>
  <si>
    <t>Sakhlynbhu Line</t>
  </si>
  <si>
    <t>Mashoqoqov Companies</t>
  </si>
  <si>
    <t>Täivaapiirmic Sojdalas</t>
  </si>
  <si>
    <t>Qarshtyilagd Regulars</t>
  </si>
  <si>
    <t>Shuvuush Unit Type Infantry</t>
  </si>
  <si>
    <t>Shuvuush Unit Type Cavalry</t>
  </si>
  <si>
    <t>Clan Archers</t>
  </si>
  <si>
    <t>Terror Horde</t>
  </si>
  <si>
    <t>Turaazhg Bands</t>
  </si>
  <si>
    <t>Shuvuush Champions</t>
  </si>
  <si>
    <t>Shuvuush Fire Warriors</t>
  </si>
  <si>
    <t>Izhuun Zunzaad</t>
  </si>
  <si>
    <t>Ashagmuurj Muskets</t>
  </si>
  <si>
    <t>Blood Spears</t>
  </si>
  <si>
    <t>Janghoduur Infantry</t>
  </si>
  <si>
    <t>Temurshai</t>
  </si>
  <si>
    <t>Kheizomod Rifles</t>
  </si>
  <si>
    <t>Shuvuush Cavalry</t>
  </si>
  <si>
    <t>Three Horde Army</t>
  </si>
  <si>
    <t>Winged Erchozhe</t>
  </si>
  <si>
    <t>Salahadesi Unit Type Infantry</t>
  </si>
  <si>
    <t>Salahadesi Unit Type Cavalry</t>
  </si>
  <si>
    <t>Kheteratan Spearmen</t>
  </si>
  <si>
    <t>Camel Cavalry</t>
  </si>
  <si>
    <t>Inor Warriors</t>
  </si>
  <si>
    <t>Camel Archers</t>
  </si>
  <si>
    <t>Composite Bows</t>
  </si>
  <si>
    <t>Flanker Camel Riders</t>
  </si>
  <si>
    <t>Valley Ambushers</t>
  </si>
  <si>
    <t>Desert Musketeers</t>
  </si>
  <si>
    <t>Switch Infantry</t>
  </si>
  <si>
    <t>Swift Shots</t>
  </si>
  <si>
    <t>Aramoole Mage Companies</t>
  </si>
  <si>
    <t>Camel Dragoons</t>
  </si>
  <si>
    <t>Kheteratan Musketeers</t>
  </si>
  <si>
    <t>Camel Carabiniers</t>
  </si>
  <si>
    <t>Upan Shields</t>
  </si>
  <si>
    <t>Camel Artillery</t>
  </si>
  <si>
    <t>Kheterat Guardsmen</t>
  </si>
  <si>
    <t>Nzeri Auxilliaries</t>
  </si>
  <si>
    <t>Desert Marksmen</t>
  </si>
  <si>
    <t>Mountain Volleys</t>
  </si>
  <si>
    <t>Sorrow Soldiers</t>
  </si>
  <si>
    <t>Starap Line</t>
  </si>
  <si>
    <t>Khetcoat Infantry</t>
  </si>
  <si>
    <t>Highland Skirmishers</t>
  </si>
  <si>
    <t>River Rifles</t>
  </si>
  <si>
    <t>Tijarikhet Legionaries</t>
  </si>
  <si>
    <t>Tanizu Unit Type Infantry</t>
  </si>
  <si>
    <t>Tanizu Unit Type Cavalry</t>
  </si>
  <si>
    <t>Band of Eight</t>
  </si>
  <si>
    <t>Shifter Outrunners</t>
  </si>
  <si>
    <t>Bakatwa Clansmen</t>
  </si>
  <si>
    <t>Therianthrope Cavalrymen</t>
  </si>
  <si>
    <t>Treeteeth Beastkin</t>
  </si>
  <si>
    <t>Beastbonded Outriders</t>
  </si>
  <si>
    <t>Kwizeran Infantry</t>
  </si>
  <si>
    <t>Tuskborn Ravagers</t>
  </si>
  <si>
    <t>The Kindred Rangers</t>
  </si>
  <si>
    <t>Triad Auxiliaries</t>
  </si>
  <si>
    <t>Dembo Warriors</t>
  </si>
  <si>
    <t>The Sky-Headed Omens</t>
  </si>
  <si>
    <t>Wildfire Berserkers</t>
  </si>
  <si>
    <t>Roundshot Smokers</t>
  </si>
  <si>
    <t>Barkhide Duelman</t>
  </si>
  <si>
    <t>Dakinshi Marksman</t>
  </si>
  <si>
    <t>Okapi Guerilla</t>
  </si>
  <si>
    <t>Clawkin Footsoldiers</t>
  </si>
  <si>
    <t>Gloomstalkers</t>
  </si>
  <si>
    <t>Treestrider Infantry</t>
  </si>
  <si>
    <t>Spirit-bound Company</t>
  </si>
  <si>
    <t>Timberland Vanguard</t>
  </si>
  <si>
    <t>Beastblood Faithful</t>
  </si>
  <si>
    <t>Iginu Marchers</t>
  </si>
  <si>
    <t>Baashidi Unit Type Infantry</t>
  </si>
  <si>
    <t>Baashidi Unit Type Cavalry</t>
  </si>
  <si>
    <t>Fedyahan</t>
  </si>
  <si>
    <t>Maroodiq Earafha</t>
  </si>
  <si>
    <t>Geesa Waran</t>
  </si>
  <si>
    <t>Gaashaaman Earafha</t>
  </si>
  <si>
    <t>Gaashaaman Fedyahan</t>
  </si>
  <si>
    <t>Fularit Earafha</t>
  </si>
  <si>
    <t>Geesa Dab</t>
  </si>
  <si>
    <t>Bunduq Earafha</t>
  </si>
  <si>
    <t>Waran Waran</t>
  </si>
  <si>
    <t>Kahvilray</t>
  </si>
  <si>
    <t>Ciidanak Biya yo Hawa</t>
  </si>
  <si>
    <t>Jadid Khavilray</t>
  </si>
  <si>
    <t>Dabka Turyia</t>
  </si>
  <si>
    <t>Taylayla Fularit</t>
  </si>
  <si>
    <t>Layana Abeesooya</t>
  </si>
  <si>
    <t>Bunduq Fedyahan</t>
  </si>
  <si>
    <t>Hawa Gaashaaman Waran</t>
  </si>
  <si>
    <t>Aburikiji Mrsku</t>
  </si>
  <si>
    <t>Jaqadeeq Koobiya</t>
  </si>
  <si>
    <t>Ciidanka Almsha</t>
  </si>
  <si>
    <t>Deg Ciidanka</t>
  </si>
  <si>
    <t>Jadid Ciidanka</t>
  </si>
  <si>
    <t>Madjab Almsha</t>
  </si>
  <si>
    <t>Ololiya Hamiluha</t>
  </si>
  <si>
    <t>Yeedhi Qarqoo</t>
  </si>
  <si>
    <t>West Sarhaly Unit Type Infantry</t>
  </si>
  <si>
    <t>West Sarhaly Unit Type Cavalry</t>
  </si>
  <si>
    <t>Savannah Spears</t>
  </si>
  <si>
    <t>Mounted Slingers</t>
  </si>
  <si>
    <t>Massed Bowmen</t>
  </si>
  <si>
    <t>Donkey Chargers</t>
  </si>
  <si>
    <t>The Diakarida Formation</t>
  </si>
  <si>
    <t>Cannorian Horse Riders</t>
  </si>
  <si>
    <t>Horasheshi Hunters</t>
  </si>
  <si>
    <t>Skirmish Cavalry</t>
  </si>
  <si>
    <t>Tamajoba Jonow</t>
  </si>
  <si>
    <t>Gun Riders</t>
  </si>
  <si>
    <t>Isagumze Expeditionaries</t>
  </si>
  <si>
    <t>Wind Raiders</t>
  </si>
  <si>
    <t>Binwarji Shieldwall</t>
  </si>
  <si>
    <t>Fangaulan Horse fathers</t>
  </si>
  <si>
    <t>Zuvavim Musketeers</t>
  </si>
  <si>
    <t>Ashen Irregulars</t>
  </si>
  <si>
    <t>Vurebindu Volley</t>
  </si>
  <si>
    <t>Dendugma Rifles</t>
  </si>
  <si>
    <t>Iqhekabi Gunners</t>
  </si>
  <si>
    <t>Zanga Line</t>
  </si>
  <si>
    <t>Kudemtu Grenadiers</t>
  </si>
  <si>
    <t>Ndurubu War Heads</t>
  </si>
  <si>
    <t>Asigareg Regiments</t>
  </si>
  <si>
    <t>Negefaama Horon</t>
  </si>
  <si>
    <t>Kuiika Professionals</t>
  </si>
  <si>
    <t>Mengi Unit Type Infantry</t>
  </si>
  <si>
    <t>Mengi Unit Type Cavalry</t>
  </si>
  <si>
    <t>Mengi Shieldbearers</t>
  </si>
  <si>
    <t>Simegasan Cavalry</t>
  </si>
  <si>
    <t>Pit Spearers</t>
  </si>
  <si>
    <t>Elephant Riders</t>
  </si>
  <si>
    <t>Sitewosi Tanglers</t>
  </si>
  <si>
    <t>Dhujati Stampeders</t>
  </si>
  <si>
    <t>Bakra Slave Axemen</t>
  </si>
  <si>
    <t>Feral Horse Cavalry</t>
  </si>
  <si>
    <t>Dugiti Fire Breathers</t>
  </si>
  <si>
    <t>Mewomender Cloth Bearers</t>
  </si>
  <si>
    <t>Blunderbuss Brigade</t>
  </si>
  <si>
    <t>Elephant Grenadiers</t>
  </si>
  <si>
    <t>Ofey Grenadiers</t>
  </si>
  <si>
    <t>Melaktewag Winged Lancers</t>
  </si>
  <si>
    <t>Mengi Mass</t>
  </si>
  <si>
    <t>Melaktewag</t>
  </si>
  <si>
    <t>Ynnsman Unit Type Infantry</t>
  </si>
  <si>
    <t>Ynnsman Unit Type Cavalry</t>
  </si>
  <si>
    <t>Light Raiders</t>
  </si>
  <si>
    <t>Pioneers</t>
  </si>
  <si>
    <t>Cattle Herders</t>
  </si>
  <si>
    <t>Privates</t>
  </si>
  <si>
    <t>Cowboys</t>
  </si>
  <si>
    <t>Istranari Crusaders*</t>
  </si>
  <si>
    <t>Hired Rangers</t>
  </si>
  <si>
    <t>Free Bands</t>
  </si>
  <si>
    <t>Expanse Riders</t>
  </si>
  <si>
    <t>Ynnsman Thorns</t>
  </si>
  <si>
    <t>Prarie Skirmishers</t>
  </si>
  <si>
    <t>Rudmen</t>
  </si>
  <si>
    <t>Wind Rangers</t>
  </si>
  <si>
    <t>Epednan Square</t>
  </si>
  <si>
    <t>Themarian Greycoats*</t>
  </si>
  <si>
    <t>Vagrant Conscripts</t>
  </si>
  <si>
    <t>Chargestoppers</t>
  </si>
  <si>
    <t>Frontier Patrols</t>
  </si>
  <si>
    <t>Horizon Marchers</t>
  </si>
  <si>
    <t xml:space="preserve"> Havoric Line</t>
  </si>
  <si>
    <t>Plainsmen</t>
  </si>
  <si>
    <t>Grenadier Vanguard</t>
  </si>
  <si>
    <t>Roarsfielder Volley</t>
  </si>
  <si>
    <t>Red Sentries</t>
  </si>
  <si>
    <t>Big-Irons</t>
  </si>
  <si>
    <t>Jahanic Infantry</t>
  </si>
  <si>
    <t>Goblin</t>
  </si>
  <si>
    <t>Goblin Unit Type Infantry</t>
  </si>
  <si>
    <t>Goblin Unit Type Cavalry</t>
  </si>
  <si>
    <t>Goblin Horde</t>
  </si>
  <si>
    <t>Goblin Spider Riders</t>
  </si>
  <si>
    <t>Betta'Goblin Horde</t>
  </si>
  <si>
    <t>Goblin Spider Rider Shootas</t>
  </si>
  <si>
    <t>Goblin Shootas</t>
  </si>
  <si>
    <t>Monster Tamers</t>
  </si>
  <si>
    <t>Knife &amp; Shot Infantry</t>
  </si>
  <si>
    <t>Goblin Metal War Wagons</t>
  </si>
  <si>
    <t>Goblin Boom Boys</t>
  </si>
  <si>
    <t>Rocket Tanks</t>
  </si>
  <si>
    <t>Experimental Riflemen</t>
  </si>
  <si>
    <t>Goblin Artificers</t>
  </si>
  <si>
    <t>Exodus Goblin Type Infantry</t>
  </si>
  <si>
    <t>Exodus Goblin Cavalry</t>
  </si>
  <si>
    <t>Perzuk Volunteer Rabble</t>
  </si>
  <si>
    <t>Sheep Riders</t>
  </si>
  <si>
    <t>Mountainhuggers</t>
  </si>
  <si>
    <t>Bahari Auxillaries</t>
  </si>
  <si>
    <t>Hilltop Shortbows</t>
  </si>
  <si>
    <t>Paired Bowmen</t>
  </si>
  <si>
    <t>Marblehead Mixed Militia</t>
  </si>
  <si>
    <t>Mount and Shot</t>
  </si>
  <si>
    <t>Aqatbar Arquebusiers</t>
  </si>
  <si>
    <t>Flame Herders</t>
  </si>
  <si>
    <t>Overclan Union Formation</t>
  </si>
  <si>
    <t>Armored Solar-Dragoons</t>
  </si>
  <si>
    <t>Sunstone Lobbers</t>
  </si>
  <si>
    <t>The Aqatbari Immolator</t>
  </si>
  <si>
    <t>Mixed Standardized Line</t>
  </si>
  <si>
    <t>Flame Sappers</t>
  </si>
  <si>
    <t>Early Sunscorch</t>
  </si>
  <si>
    <t>The Landslide Corps</t>
  </si>
  <si>
    <t>Rapidfire Combined Army</t>
  </si>
  <si>
    <t>The False-Sun Division</t>
  </si>
  <si>
    <t>Overclan Rectorate Guard</t>
  </si>
  <si>
    <t>Sunwielders</t>
  </si>
  <si>
    <t>Cave Goblin Infantry Type Infantry</t>
  </si>
  <si>
    <t>Cave Goblin Cavalry Type</t>
  </si>
  <si>
    <t>Clan Rabble</t>
  </si>
  <si>
    <t>Wretched Swarms</t>
  </si>
  <si>
    <t>Cave Ambushers</t>
  </si>
  <si>
    <t>Crawler Cavalry</t>
  </si>
  <si>
    <t>Pebble Slingers</t>
  </si>
  <si>
    <t>Cavern Crawler Chargers</t>
  </si>
  <si>
    <t>Burner Teams</t>
  </si>
  <si>
    <t>Tarantular Outriders</t>
  </si>
  <si>
    <t>Shrapnel Lobbers</t>
  </si>
  <si>
    <t>Wolf Spider Tamers</t>
  </si>
  <si>
    <t>The Flame-Belches</t>
  </si>
  <si>
    <t>Iron Spider Gunners</t>
  </si>
  <si>
    <t>The Boom-Rocks</t>
  </si>
  <si>
    <t>Fiery Tarantula Catapults</t>
  </si>
  <si>
    <t>Lava Lobbers</t>
  </si>
  <si>
    <t>Blast-and-Scatter Squads</t>
  </si>
  <si>
    <t>"Lots of Rocks"</t>
  </si>
  <si>
    <t>Quickspray Gunners</t>
  </si>
  <si>
    <t>Massed Sappers</t>
  </si>
  <si>
    <t>Deathfield Formation</t>
  </si>
  <si>
    <t>Incendiary Repeaters</t>
  </si>
  <si>
    <t>Bring-a-Buddy Tactics</t>
  </si>
  <si>
    <t>Fast-Action Field Turrets</t>
  </si>
  <si>
    <t>The MFC 9000</t>
  </si>
  <si>
    <t>Forest Goblin Unit Type Infantry</t>
  </si>
  <si>
    <t>Forest Goblin Unit Type Cavalry</t>
  </si>
  <si>
    <t>Trappers</t>
  </si>
  <si>
    <t>Boar Stampede</t>
  </si>
  <si>
    <t>Shankers</t>
  </si>
  <si>
    <t>Armored Boars</t>
  </si>
  <si>
    <t>Diggers</t>
  </si>
  <si>
    <t>Deepwoods Crawlers</t>
  </si>
  <si>
    <t>Ka’daki</t>
  </si>
  <si>
    <t>Boar Lancers</t>
  </si>
  <si>
    <t>Powdershooters</t>
  </si>
  <si>
    <t>Crawler Ambushers</t>
  </si>
  <si>
    <t>Oubblig’s Chosen</t>
  </si>
  <si>
    <t xml:space="preserve">Fazez’s Hogz </t>
  </si>
  <si>
    <t>Brambleburners</t>
  </si>
  <si>
    <t>Crawler Firebrands</t>
  </si>
  <si>
    <t>Parw’sef</t>
  </si>
  <si>
    <t>Boarback Shootas</t>
  </si>
  <si>
    <t>Burnbombers</t>
  </si>
  <si>
    <t>Crawler Snipers</t>
  </si>
  <si>
    <t>Zelen-tien</t>
  </si>
  <si>
    <t>Herald’s Irregulars</t>
  </si>
  <si>
    <t>Maketa Companies</t>
  </si>
  <si>
    <t>Web and Tusk Formations</t>
  </si>
  <si>
    <t>Riftrippers</t>
  </si>
  <si>
    <t>Megamoth Riders</t>
  </si>
  <si>
    <t>Soyzkaru Bruisers</t>
  </si>
  <si>
    <t>Howling Moving Castles</t>
  </si>
  <si>
    <t>Oubbligschain Infantry</t>
  </si>
  <si>
    <t>Herald’s Chosen</t>
  </si>
  <si>
    <t>Indentured Muscle</t>
  </si>
  <si>
    <t>Pactunion Warlocks</t>
  </si>
  <si>
    <t>Indentured Line Infantry</t>
  </si>
  <si>
    <t>Surdencom</t>
  </si>
  <si>
    <t>Elf</t>
  </si>
  <si>
    <t>Moon Elf Unit Type Infantry</t>
  </si>
  <si>
    <t>Moon Elf Unit Type Cavalry</t>
  </si>
  <si>
    <t>Elven Archers</t>
  </si>
  <si>
    <t>Elven Knights</t>
  </si>
  <si>
    <t>Rangers</t>
  </si>
  <si>
    <t>Horse Archers</t>
  </si>
  <si>
    <t>Bladedancers</t>
  </si>
  <si>
    <t>Reinforced Elven Knights</t>
  </si>
  <si>
    <t>Elven Phalanx</t>
  </si>
  <si>
    <t>Caracole Horse Archers</t>
  </si>
  <si>
    <t>Reformed Archers</t>
  </si>
  <si>
    <t>Wind Riders</t>
  </si>
  <si>
    <t>Pistoliers</t>
  </si>
  <si>
    <t>Velocity Infantry</t>
  </si>
  <si>
    <t>Dragon Lancers</t>
  </si>
  <si>
    <t>Advanced Velocity Infantry</t>
  </si>
  <si>
    <t>Reformed Rangers</t>
  </si>
  <si>
    <t>Elven New Army</t>
  </si>
  <si>
    <t>Wood Elven Unit Type Infantry</t>
  </si>
  <si>
    <t>Wood Elven Unit Type Cavalry</t>
  </si>
  <si>
    <t>Salla Archers</t>
  </si>
  <si>
    <t>Stag Riders</t>
  </si>
  <si>
    <t>Salla Glaives</t>
  </si>
  <si>
    <t>Fealgarn Warriors</t>
  </si>
  <si>
    <t>&lt;Foreign Bows&gt;</t>
  </si>
  <si>
    <t>Stag Chargers</t>
  </si>
  <si>
    <t>Glaivedancers</t>
  </si>
  <si>
    <t>&lt;Name's&gt; Howlers</t>
  </si>
  <si>
    <t>Ayeth Ambusher</t>
  </si>
  <si>
    <t>Deepwoods Bears</t>
  </si>
  <si>
    <t>Mixed Escanni Bands</t>
  </si>
  <si>
    <t>Stag Carcole</t>
  </si>
  <si>
    <t>&lt;Wooden Wall in Wood Elvish&gt;</t>
  </si>
  <si>
    <t>Fey Silver Bears</t>
  </si>
  <si>
    <t>Early Guns Adopters</t>
  </si>
  <si>
    <t>Verdant Stags</t>
  </si>
  <si>
    <t>Druids</t>
  </si>
  <si>
    <t>Enchanted Bears</t>
  </si>
  <si>
    <t>Drennen (Thorn) Formations</t>
  </si>
  <si>
    <t>Salla Impetus Infantry</t>
  </si>
  <si>
    <t>Ceannasai Infantry</t>
  </si>
  <si>
    <t>Aspen Alliance Units</t>
  </si>
  <si>
    <t>Oakoath Units</t>
  </si>
  <si>
    <t>Verdantcoat Infantry</t>
  </si>
  <si>
    <t>Salla &lt;Rangers&gt;</t>
  </si>
  <si>
    <t>Model Elf Infantry</t>
  </si>
  <si>
    <t>Sun Elven Unit Type Infantry</t>
  </si>
  <si>
    <t>Sun Elven Unit Type Cavalry</t>
  </si>
  <si>
    <t>Baharkandi Phalanx</t>
  </si>
  <si>
    <t>Cinder Companions</t>
  </si>
  <si>
    <t>Cinder Legionnaires</t>
  </si>
  <si>
    <t>Jaddari Skirmishers*</t>
  </si>
  <si>
    <t>Varamhari Bakadranz</t>
  </si>
  <si>
    <t>Sareyandi Dekaseăr</t>
  </si>
  <si>
    <t>Jaddari Ahušessu</t>
  </si>
  <si>
    <t>Jaddari Horse Archers*</t>
  </si>
  <si>
    <t>Jaherian Exemplars</t>
  </si>
  <si>
    <t>Jaherian Companions</t>
  </si>
  <si>
    <t>Jaddari Whirlers</t>
  </si>
  <si>
    <t>Desert Phoenixes*</t>
  </si>
  <si>
    <t>Rezankandi Vanguard</t>
  </si>
  <si>
    <t>Akosreli Exemplars</t>
  </si>
  <si>
    <t>Sun's Custodians</t>
  </si>
  <si>
    <t>Suran Phoenixes*</t>
  </si>
  <si>
    <t>Effelai Rangers</t>
  </si>
  <si>
    <t>Sunrise Watchers</t>
  </si>
  <si>
    <t>Adakruan Chargers</t>
  </si>
  <si>
    <t>Deioderan Sharpshooters</t>
  </si>
  <si>
    <t>Burning Expeditionaries</t>
  </si>
  <si>
    <t>Jaherdin Lancers</t>
  </si>
  <si>
    <t>Sunblessed Agškastu</t>
  </si>
  <si>
    <t>* Only available to Jaddari</t>
  </si>
  <si>
    <t>Firestorm Agškastu</t>
  </si>
  <si>
    <t>Deioderan Dancers</t>
  </si>
  <si>
    <t>AI Jadd doesn't have infantry at the start</t>
  </si>
  <si>
    <t>Rezankandi Purifiers</t>
  </si>
  <si>
    <t>Ashen Custodians</t>
  </si>
  <si>
    <t>Whirlwind Infantry</t>
  </si>
  <si>
    <t>Rekindled Custodians</t>
  </si>
  <si>
    <t>Centaur</t>
  </si>
  <si>
    <t>Centaur Unit Type Cavalry</t>
  </si>
  <si>
    <t>Ordsiwyn</t>
  </si>
  <si>
    <t>Taryean Ordsiwyn</t>
  </si>
  <si>
    <t>Gaóhernlangh</t>
  </si>
  <si>
    <t>Khivlait Warriors</t>
  </si>
  <si>
    <t>Langh and Schemba</t>
  </si>
  <si>
    <t>Armored Chargers</t>
  </si>
  <si>
    <t>Schembai Chargers</t>
  </si>
  <si>
    <t>Eynukhe Swarm</t>
  </si>
  <si>
    <t>Dunnenh Outirders</t>
  </si>
  <si>
    <t>Duststorm Ambushers</t>
  </si>
  <si>
    <t>Dunnenh Impulsers</t>
  </si>
  <si>
    <t>Taryean Raiders</t>
  </si>
  <si>
    <t>Iomburvlait</t>
  </si>
  <si>
    <t>Great Iomburvlait</t>
  </si>
  <si>
    <t>Keaghilyud Sharpshooters</t>
  </si>
  <si>
    <t>Harpy</t>
  </si>
  <si>
    <t>Harpy Type Infantry</t>
  </si>
  <si>
    <t>Vertical Pikes</t>
  </si>
  <si>
    <t>Shriekers</t>
  </si>
  <si>
    <t>Charge Abductors</t>
  </si>
  <si>
    <t>Airborne Archers</t>
  </si>
  <si>
    <t>Rattling Shriekers</t>
  </si>
  <si>
    <t>Luring Songstresses</t>
  </si>
  <si>
    <t>Flying Arquebusiers</t>
  </si>
  <si>
    <t>Dual Couriers</t>
  </si>
  <si>
    <t>Feather Flechettes</t>
  </si>
  <si>
    <t>Aerial Crossfire</t>
  </si>
  <si>
    <t>Siadan Stormsingers</t>
  </si>
  <si>
    <t>Harpylen Sharpshooters</t>
  </si>
  <si>
    <t>Needlegunners</t>
  </si>
  <si>
    <t>Aerial Grenadiers</t>
  </si>
  <si>
    <t>Airland Warfare</t>
  </si>
  <si>
    <t>The Gyrojet</t>
  </si>
  <si>
    <t>Eastern Harpy Unit Type Infantry</t>
  </si>
  <si>
    <t>Feng Apprentices</t>
  </si>
  <si>
    <t>Dafeng Matriachs</t>
  </si>
  <si>
    <t>Gale Maidens</t>
  </si>
  <si>
    <t>Needle Warriors</t>
  </si>
  <si>
    <t>Zephyr Skirmishers</t>
  </si>
  <si>
    <t>Tempest Stalkers</t>
  </si>
  <si>
    <t>Squall Line</t>
  </si>
  <si>
    <t>Shengdafeng</t>
  </si>
  <si>
    <t>Harimari</t>
  </si>
  <si>
    <t>Harimari Unit Type Infantry</t>
  </si>
  <si>
    <t>Harimari Unit Type Cavalry</t>
  </si>
  <si>
    <t>Harimari Footsoldiers</t>
  </si>
  <si>
    <t>Harimari Chargers</t>
  </si>
  <si>
    <t>Harimraj Sashtabara</t>
  </si>
  <si>
    <t>Reformed Harimraj Sashtabara</t>
  </si>
  <si>
    <t>Elephant Lords</t>
  </si>
  <si>
    <t>Dasari Ambushers</t>
  </si>
  <si>
    <t>Vanrahari Unionguard</t>
  </si>
  <si>
    <t>Triggerclaws</t>
  </si>
  <si>
    <t>Deioderan Sashtabara</t>
  </si>
  <si>
    <t>Reformed Triggerclaws</t>
  </si>
  <si>
    <t>Harimari Rifle Infantry</t>
  </si>
  <si>
    <t>Harimraj Legionnaires</t>
  </si>
  <si>
    <t>Eastern Harimari Unit Type Infantry</t>
  </si>
  <si>
    <t>Eastern Harimari Unit Type Cavalry</t>
  </si>
  <si>
    <t>Crouching Tigers</t>
  </si>
  <si>
    <t>Harimari Stalkers</t>
  </si>
  <si>
    <t>Elite Repeating Crossbows</t>
  </si>
  <si>
    <t>Hupeng Cavarly</t>
  </si>
  <si>
    <t>Thousand Splinter Defense</t>
  </si>
  <si>
    <t>Mounted Stalkers</t>
  </si>
  <si>
    <t>Jiantsiang Sharpshooters</t>
  </si>
  <si>
    <t>Four Winds Cavalry</t>
  </si>
  <si>
    <t>Roaring Tiger Monks</t>
  </si>
  <si>
    <t>Garimari Dragoons</t>
  </si>
  <si>
    <t>Pangonlin-Hinge Formations</t>
  </si>
  <si>
    <t>The Shattering Roar</t>
  </si>
  <si>
    <t>Streaming Volley Infantry</t>
  </si>
  <si>
    <t>Prowling Rifles</t>
  </si>
  <si>
    <t>Golden Stripe Infantry</t>
  </si>
  <si>
    <t>Hobgoblin</t>
  </si>
  <si>
    <t>Hobgoblin Unit Type Infantry</t>
  </si>
  <si>
    <t>Hobgoblin Unit Type Cavalry</t>
  </si>
  <si>
    <t>Hobgoblin Warband</t>
  </si>
  <si>
    <t>Nosunin Pike Squares</t>
  </si>
  <si>
    <t>Reformed Worg Riders</t>
  </si>
  <si>
    <t>Restructured Banners</t>
  </si>
  <si>
    <t>Worg Reiters</t>
  </si>
  <si>
    <t>Hobgoblin Arquebusiers</t>
  </si>
  <si>
    <t>Worg Cavalry</t>
  </si>
  <si>
    <t>Zanyu Slingers</t>
  </si>
  <si>
    <t>Hobgoblin Dragoon</t>
  </si>
  <si>
    <t>Hobgoblin Musketeers</t>
  </si>
  <si>
    <t>Worg Cuirassiers</t>
  </si>
  <si>
    <t>Ringshield Infantry</t>
  </si>
  <si>
    <t>Beast Formations</t>
  </si>
  <si>
    <t>Fire and Squat</t>
  </si>
  <si>
    <t>Hobgoblin Kikun</t>
  </si>
  <si>
    <t>Ninyu Primacy</t>
  </si>
  <si>
    <t>Hobgoblin Line</t>
  </si>
  <si>
    <t>Hobgoblin Riflemen</t>
  </si>
  <si>
    <t>Simulation Drill Infantry</t>
  </si>
  <si>
    <t>Kobold</t>
  </si>
  <si>
    <t>Kobold Unit Type Infantry</t>
  </si>
  <si>
    <t>Kobold Unit Type Cavalry</t>
  </si>
  <si>
    <t>Drake Riders</t>
  </si>
  <si>
    <t>Pikerunners</t>
  </si>
  <si>
    <t>Mounted Skirmishers</t>
  </si>
  <si>
    <t>Scions</t>
  </si>
  <si>
    <t>Hoardcarts</t>
  </si>
  <si>
    <t>Sappers</t>
  </si>
  <si>
    <t>Dragonflame Dreadnoughts</t>
  </si>
  <si>
    <t>Dragonbreath Pistoliers</t>
  </si>
  <si>
    <t>Reforged Drakes</t>
  </si>
  <si>
    <t>Thousand Shooters</t>
  </si>
  <si>
    <t>Drakemaws</t>
  </si>
  <si>
    <t>Reforged Scions</t>
  </si>
  <si>
    <t>Thundersnares</t>
  </si>
  <si>
    <t>Wyrmspawn</t>
  </si>
  <si>
    <t>Eastern Kobold Unit Type Infantry</t>
  </si>
  <si>
    <t>Eastern Kobold Unit Type Cavalry</t>
  </si>
  <si>
    <t>Temple Keepers</t>
  </si>
  <si>
    <t>Hired Scouts</t>
  </si>
  <si>
    <t>Balrijin Bandits</t>
  </si>
  <si>
    <t>Riders of the Scaled Spear</t>
  </si>
  <si>
    <t>Shrine Wardens</t>
  </si>
  <si>
    <t>Grenadier Companies</t>
  </si>
  <si>
    <t>Flicker Warriors</t>
  </si>
  <si>
    <t>Order of the Aurum Cape</t>
  </si>
  <si>
    <t>Dragon Dancers</t>
  </si>
  <si>
    <t>Goldscale Cuirassiers</t>
  </si>
  <si>
    <t>Inferno Fighters</t>
  </si>
  <si>
    <t>Kindled Sentinels</t>
  </si>
  <si>
    <t>Guardians of Balrijin</t>
  </si>
  <si>
    <t>Smoldering Claw Champions</t>
  </si>
  <si>
    <t>Twin Fire</t>
  </si>
  <si>
    <t>Singed Banners</t>
  </si>
  <si>
    <t>Softscale Rangers</t>
  </si>
  <si>
    <t>Goldenfire Infantry</t>
  </si>
  <si>
    <t>Darkscale Kobold Unit Type Infantry</t>
  </si>
  <si>
    <t>Darkscale Kobold Unit Type Cavalry</t>
  </si>
  <si>
    <t>Copper Cutters</t>
  </si>
  <si>
    <t>Salamander Riders</t>
  </si>
  <si>
    <t>Bronzeblade Battalions</t>
  </si>
  <si>
    <t>Darkcliff Knights</t>
  </si>
  <si>
    <t>Ironskin Guardians</t>
  </si>
  <si>
    <t>The Silver Dragoons</t>
  </si>
  <si>
    <t>Nimrithan Faithful</t>
  </si>
  <si>
    <t>Magma Marauders</t>
  </si>
  <si>
    <t>Molten Onslaught Infantry</t>
  </si>
  <si>
    <t>Firefang Dreadnoughts</t>
  </si>
  <si>
    <t>Alloyed Auxiliaries</t>
  </si>
  <si>
    <t>Knights of the Molten Drake</t>
  </si>
  <si>
    <t>The Platinated Corps</t>
  </si>
  <si>
    <t>Red Wings of Reprisal</t>
  </si>
  <si>
    <t>Nimrith's Brood</t>
  </si>
  <si>
    <t>Undead</t>
  </si>
  <si>
    <t>Undead Unit Type Infantry</t>
  </si>
  <si>
    <t>Undead Unit Type Cavalry</t>
  </si>
  <si>
    <t>Zombie Horde</t>
  </si>
  <si>
    <t>Skeletal Knights</t>
  </si>
  <si>
    <t>Skeleton Spearmen</t>
  </si>
  <si>
    <t>Heavy Skeletal Knights</t>
  </si>
  <si>
    <t>Scythe Riders</t>
  </si>
  <si>
    <t>Skeleton Warriors</t>
  </si>
  <si>
    <t>Refined Scythe Riders</t>
  </si>
  <si>
    <t>Skeletal Hussars</t>
  </si>
  <si>
    <t>Skeleton Pikemen</t>
  </si>
  <si>
    <t>Dread Lancers</t>
  </si>
  <si>
    <t>Refined Skeleton Pikemen</t>
  </si>
  <si>
    <t>Skeletal Musketeers</t>
  </si>
  <si>
    <t>Refined Skeleta Musketeers</t>
  </si>
  <si>
    <t>Skeletal Line Infantry</t>
  </si>
  <si>
    <t>Skeletal Grenadiers</t>
  </si>
  <si>
    <t>Dread Legion</t>
  </si>
  <si>
    <t>Ogre</t>
  </si>
  <si>
    <t>Ogre Unit Type Infantry</t>
  </si>
  <si>
    <t>Ogre Unit Type Cavalry</t>
  </si>
  <si>
    <t>Ogre magemar</t>
  </si>
  <si>
    <t>Ogrish Sprinters</t>
  </si>
  <si>
    <t>Armored Raiders</t>
  </si>
  <si>
    <t>Murgherjukh</t>
  </si>
  <si>
    <t>Ikhlomgemar Berserkers</t>
  </si>
  <si>
    <t>Murghergja Chargers</t>
  </si>
  <si>
    <t>Thumkhigar Gunners</t>
  </si>
  <si>
    <t>Khavysurkh Bombadiers</t>
  </si>
  <si>
    <t>Thumkhig Warbands</t>
  </si>
  <si>
    <t>Reformed Khavysurkh Bombadiers</t>
  </si>
  <si>
    <t>Armed Ikhlomgemar</t>
  </si>
  <si>
    <t>Shastranba Cannonlords</t>
  </si>
  <si>
    <t>Ardonhumkh Warlords</t>
  </si>
  <si>
    <t>Skhalurjkhy Infantry</t>
  </si>
  <si>
    <t>Eastern Ogre Unit Type Infantry</t>
  </si>
  <si>
    <t>Eastern Ogre Unit Type Cavalry</t>
  </si>
  <si>
    <t>Shirgrii Watchers</t>
  </si>
  <si>
    <t>Basjufuri</t>
  </si>
  <si>
    <t>Kenbir Guardians</t>
  </si>
  <si>
    <t>Thairiumi</t>
  </si>
  <si>
    <t>Kanugarl Wardens</t>
  </si>
  <si>
    <t>Armored Thairiumi</t>
  </si>
  <si>
    <t>Heavy Kanugarl</t>
  </si>
  <si>
    <t>Mansvueshri</t>
  </si>
  <si>
    <t>Aingjada Auxililiaries</t>
  </si>
  <si>
    <t>Mansvueshri Grenadiers</t>
  </si>
  <si>
    <t>Raikang Kanugarl</t>
  </si>
  <si>
    <t>Urikeyi Ragers</t>
  </si>
  <si>
    <t>Urikeyi Warriors</t>
  </si>
  <si>
    <t>Ekuevari</t>
  </si>
  <si>
    <t>Aingjada Musketmen</t>
  </si>
  <si>
    <t>Rokttui Warriors</t>
  </si>
  <si>
    <t>Chonri Infantry</t>
  </si>
  <si>
    <t>Orakon Chonri</t>
  </si>
  <si>
    <t>Aingjada Snipers</t>
  </si>
  <si>
    <t>Lizardfolk</t>
  </si>
  <si>
    <t>Lizardfolk Unit Type Infantry</t>
  </si>
  <si>
    <t>Lizardfolk Unit Type Cavalry</t>
  </si>
  <si>
    <t>Arsa Obash</t>
  </si>
  <si>
    <t>Hippolry</t>
  </si>
  <si>
    <t>Raktata Sharitsaya</t>
  </si>
  <si>
    <t>Hippo Chargers</t>
  </si>
  <si>
    <t>Litrix Arsa</t>
  </si>
  <si>
    <t>Armored Hippo Chargers</t>
  </si>
  <si>
    <t>Abjar Obash</t>
  </si>
  <si>
    <t>Hippo Reiters</t>
  </si>
  <si>
    <t>Tzir Arsa</t>
  </si>
  <si>
    <t xml:space="preserve">Hippo Cuirassiers </t>
  </si>
  <si>
    <t>Abjar Kashaya</t>
  </si>
  <si>
    <t>Hippo Dragoons</t>
  </si>
  <si>
    <t>Urban Gunners</t>
  </si>
  <si>
    <t xml:space="preserve">Hippo Legionaries </t>
  </si>
  <si>
    <t>Nashana Abjar</t>
  </si>
  <si>
    <t>Hippo Cannons</t>
  </si>
  <si>
    <t>Imperial Soldiers</t>
  </si>
  <si>
    <t>Mutant Brigades</t>
  </si>
  <si>
    <t>Lizardfolk Line</t>
  </si>
  <si>
    <t>Royal Champions</t>
  </si>
  <si>
    <t>Frontier Marchers</t>
  </si>
  <si>
    <t>Victory Bringers</t>
  </si>
  <si>
    <t>Scaled Legionaries</t>
  </si>
  <si>
    <t>Elite Eliminators</t>
  </si>
  <si>
    <t>Infantry</t>
  </si>
  <si>
    <t>Mil. Tech</t>
  </si>
  <si>
    <t>Bharbhen</t>
  </si>
  <si>
    <t>Eordan</t>
  </si>
  <si>
    <t>Kheionai</t>
  </si>
  <si>
    <t>Taychendi</t>
  </si>
  <si>
    <t>Ynnic</t>
  </si>
  <si>
    <t>Dwarven</t>
  </si>
  <si>
    <t>Gnollish</t>
  </si>
  <si>
    <t>Moon Elf</t>
  </si>
  <si>
    <t>Gerudian</t>
  </si>
  <si>
    <t>Orcish</t>
  </si>
  <si>
    <t>Emerald Orc</t>
  </si>
  <si>
    <t>Part of Orcish but special units</t>
  </si>
  <si>
    <t>Cannorian</t>
  </si>
  <si>
    <t>Bulwari</t>
  </si>
  <si>
    <t>Wood Elven</t>
  </si>
  <si>
    <t>Sun Elven</t>
  </si>
  <si>
    <t>Raheni</t>
  </si>
  <si>
    <t>Cave Goblin</t>
  </si>
  <si>
    <t>Triunic</t>
  </si>
  <si>
    <t>North Aelantiri</t>
  </si>
  <si>
    <t>South Aelantiri</t>
  </si>
  <si>
    <t>Cavalry</t>
  </si>
  <si>
    <t>Jadd</t>
  </si>
  <si>
    <t>Part of Sun Elven but special units</t>
  </si>
  <si>
    <t>Halessi</t>
  </si>
  <si>
    <t>Shuvuush</t>
  </si>
  <si>
    <t>Salahadesi</t>
  </si>
  <si>
    <t>Tanizu</t>
  </si>
  <si>
    <t>Baashidi</t>
  </si>
  <si>
    <t>West Sarhaly</t>
  </si>
  <si>
    <t>Mengi</t>
  </si>
  <si>
    <t>Ynnsmen</t>
  </si>
  <si>
    <t>Eordand</t>
  </si>
  <si>
    <t>Harafe</t>
  </si>
  <si>
    <t>Noruin</t>
  </si>
  <si>
    <t>Vyzemby</t>
  </si>
  <si>
    <t>Tribal Gnoll</t>
  </si>
  <si>
    <t>Reformed Gnoll</t>
  </si>
  <si>
    <t>Gerudian Troll</t>
  </si>
  <si>
    <t>Swamp Troll</t>
  </si>
  <si>
    <t>Green Orc</t>
  </si>
  <si>
    <t>Black Orc</t>
  </si>
  <si>
    <t>Eastern Orc</t>
  </si>
  <si>
    <t>Common Goblin</t>
  </si>
  <si>
    <t>Exodus Goblin</t>
  </si>
  <si>
    <t>Forest Goblin</t>
  </si>
  <si>
    <t>Moon Elven</t>
  </si>
  <si>
    <t>Eastern Harpy</t>
  </si>
  <si>
    <t>Eastern Harimari</t>
  </si>
  <si>
    <t>Eastern Kobold</t>
  </si>
  <si>
    <t>Darkscales</t>
  </si>
  <si>
    <t>Eastern Ogre</t>
  </si>
  <si>
    <t>Eastern Orcish</t>
  </si>
  <si>
    <t>tech 30: 21</t>
  </si>
  <si>
    <t>Invention</t>
  </si>
  <si>
    <t>Bra.</t>
  </si>
  <si>
    <t>Bonus</t>
  </si>
  <si>
    <t>Artificer</t>
  </si>
  <si>
    <t>P</t>
  </si>
  <si>
    <t xml:space="preserve">Philosophy </t>
  </si>
  <si>
    <t>Generic T1</t>
  </si>
  <si>
    <t>Spell-In-A-Box</t>
  </si>
  <si>
    <t>Industry</t>
  </si>
  <si>
    <t>Prestige Decay -2%</t>
  </si>
  <si>
    <t>Techno-Thaumaturgy</t>
  </si>
  <si>
    <t>Self Cleaning Parchment</t>
  </si>
  <si>
    <t>Admin Efficiency -2.5%</t>
  </si>
  <si>
    <t>Mechanism</t>
  </si>
  <si>
    <t>Box of Holding</t>
  </si>
  <si>
    <t>Global Tariffs +40%
Treasure Fleet Income +10%</t>
  </si>
  <si>
    <t>Market Mender</t>
  </si>
  <si>
    <t>Taxes +5%
Production Efficiency +5%
Trade Efficiency +5%</t>
  </si>
  <si>
    <t>new</t>
  </si>
  <si>
    <t>Golden Gearbox</t>
  </si>
  <si>
    <t>Capital:
-25% Development Cost</t>
  </si>
  <si>
    <t xml:space="preserve">Distance Dissolver </t>
  </si>
  <si>
    <t>Trade Steering +15%
Trade Range +50%</t>
  </si>
  <si>
    <t>Commercial Sky Galleons</t>
  </si>
  <si>
    <t>Naval Morale +5%
Ship Trade Power +20%</t>
  </si>
  <si>
    <t>Portable Turrets</t>
  </si>
  <si>
    <t>Siege Ability +10%</t>
  </si>
  <si>
    <t xml:space="preserve">Shock Damage received -20%
</t>
  </si>
  <si>
    <t>Sparkdrive Rifles</t>
  </si>
  <si>
    <t>Fire Damage +20%</t>
  </si>
  <si>
    <t>Brilliant Inventions</t>
  </si>
  <si>
    <t>Vorpal Bullets</t>
  </si>
  <si>
    <t>Morale Damage +7.5%</t>
  </si>
  <si>
    <t>Magic Missle Deployer</t>
  </si>
  <si>
    <t>Shock Damage Received -10%</t>
  </si>
  <si>
    <t>Artificer Exo Arms</t>
  </si>
  <si>
    <t>Infantry CA +10%</t>
  </si>
  <si>
    <t>Viewcatcher</t>
  </si>
  <si>
    <t>Society</t>
  </si>
  <si>
    <t>15% Reform Progress Growth</t>
  </si>
  <si>
    <t>Sending Stones</t>
  </si>
  <si>
    <t>Diplomat +1
Diplomatic Relations +1</t>
  </si>
  <si>
    <t>Centipedal Chests</t>
  </si>
  <si>
    <t>Envoy Travel Time -25%
Shock Damage Received -5%</t>
  </si>
  <si>
    <t>Living Mirrors</t>
  </si>
  <si>
    <t>Global Unrest -2
Accepted Cultures +2</t>
  </si>
  <si>
    <t>Apparitional Communicator</t>
  </si>
  <si>
    <t>Yearly Prestige +1
Yearly Legitimacy +1
Yearly Devotion +1
Yearly Republican Tradition +0.3</t>
  </si>
  <si>
    <t>Mystic Ciphers</t>
  </si>
  <si>
    <t>Global Spy Defence +20%
Spy Offense +20%</t>
  </si>
  <si>
    <t>Generic T2</t>
  </si>
  <si>
    <t>Growth Beans</t>
  </si>
  <si>
    <t>Production Efficiency +15% on 
all growing things: grain, cacao, sugar, wine, tobacco, spices, incense, tea, coffee</t>
  </si>
  <si>
    <t>Vendorless Stall</t>
  </si>
  <si>
    <t>+10% Trade Efficiency</t>
  </si>
  <si>
    <t>Brass Prosthesis</t>
  </si>
  <si>
    <t>Manpower Recovery Speed +10%
Sailors Recovery Speed +10%</t>
  </si>
  <si>
    <t>Gene-Food Cultivation</t>
  </si>
  <si>
    <t>Global Trade Goods +10%</t>
  </si>
  <si>
    <t>Crazy Double Drill</t>
  </si>
  <si>
    <t xml:space="preserve">Build Cost -10%
Build Time -10% </t>
  </si>
  <si>
    <t>Wandlocks</t>
  </si>
  <si>
    <t>Land Morale +15%</t>
  </si>
  <si>
    <t>Balloonboost Packs</t>
  </si>
  <si>
    <t>Land Leader Manuever +2
Naval Leader Manuever +2</t>
  </si>
  <si>
    <t>Prototype Tanks</t>
  </si>
  <si>
    <t>Cavalry Fire +2</t>
  </si>
  <si>
    <t>War Golems</t>
  </si>
  <si>
    <t>Shock Damage +15%
Shock Damage received -15%</t>
  </si>
  <si>
    <t>Arcane Blaster</t>
  </si>
  <si>
    <t>Infantry Fire +0.2
Infantry Shock +0.2</t>
  </si>
  <si>
    <t>Remedial Tinctures</t>
  </si>
  <si>
    <t>Recover Army Morale Speed +20%
Adventurers Loyalty +20%</t>
  </si>
  <si>
    <t>Arithmatons</t>
  </si>
  <si>
    <t>15% Tax Modifier
+0.1 Inflation Reduction
0.5 Interest Per Annum</t>
  </si>
  <si>
    <t>Manyspeak Tongue</t>
  </si>
  <si>
    <t>Improve Relations +25%</t>
  </si>
  <si>
    <t>Mirage Maker 3000</t>
  </si>
  <si>
    <t>Global Missionary Strength +2%</t>
  </si>
  <si>
    <t>Empire Engine</t>
  </si>
  <si>
    <t>Core Creation Cost -10%</t>
  </si>
  <si>
    <t>Generic T3</t>
  </si>
  <si>
    <t>Mechanim Workforce</t>
  </si>
  <si>
    <t>Production Efficiency +10%
Global Trade Goods +10%</t>
  </si>
  <si>
    <t>T-Wave Transceivers</t>
  </si>
  <si>
    <t>Diplomacy Power +1</t>
  </si>
  <si>
    <t>Sparkdrive Locomotives</t>
  </si>
  <si>
    <t>Free Policy +1
Movement Speed +10%</t>
  </si>
  <si>
    <t>Naval Mageshields</t>
  </si>
  <si>
    <t>Ship Durability +5%
Sunk Ship Morale Hit -15%</t>
  </si>
  <si>
    <t>Black Damestear Bullets</t>
  </si>
  <si>
    <t>Discipline +5%
Yearly Revolutionary Zeal +1</t>
  </si>
  <si>
    <t>Artillery Autoloaders</t>
  </si>
  <si>
    <t>Artilery CA +15%</t>
  </si>
  <si>
    <t>Mechanim Soldiers</t>
  </si>
  <si>
    <t>Fire Damage received -10%
Moral Damage received -25%</t>
  </si>
  <si>
    <t>Personal Mageshields</t>
  </si>
  <si>
    <t>Shock Damage received -35%</t>
  </si>
  <si>
    <t>Military Sky Galleons</t>
  </si>
  <si>
    <t>Heavy Ship CA +15%
Fleet Movement Speed +1</t>
  </si>
  <si>
    <t>Hypertrophic Implosion Device</t>
  </si>
  <si>
    <t>Military Power +1</t>
  </si>
  <si>
    <t>Crieless Crier Device</t>
  </si>
  <si>
    <t>Administrative Power +1</t>
  </si>
  <si>
    <t>OrganizaTron</t>
  </si>
  <si>
    <t>Governement Capacity +20%</t>
  </si>
  <si>
    <t>Thought Thresher</t>
  </si>
  <si>
    <t>Culture Convernsion Cost -33%
Culture Conversion Time -33%</t>
  </si>
  <si>
    <t>Negotiation Nexus</t>
  </si>
  <si>
    <t>Province Warscore Cost -15%</t>
  </si>
  <si>
    <t>CUL/REL T1</t>
  </si>
  <si>
    <t>Fine Print Obfuscator</t>
  </si>
  <si>
    <t>Cultural</t>
  </si>
  <si>
    <t>Max Absolutism +15
+0.1 Inflation Reduction</t>
  </si>
  <si>
    <t>Crownsman Ionnnic</t>
  </si>
  <si>
    <t>Automated translator</t>
  </si>
  <si>
    <t>1 diplo relations slot
+1 diplomats
+15% Improve Relations</t>
  </si>
  <si>
    <t>West Damerian East Damerian Rogieran Nurcestiran Ancardian Anbenncoster Anbenlander</t>
  </si>
  <si>
    <t>Wine Ageifier</t>
  </si>
  <si>
    <t>Wine Provinces: Production 20%
if prod leader: -1 global unrest</t>
  </si>
  <si>
    <t>Lencori Rosanda</t>
  </si>
  <si>
    <t>Pearl Cultivatrs</t>
  </si>
  <si>
    <t>Gem Provinces:
[Local Tax +15%
Local Trade Goods +15%]
Yearly Prestige +0.5</t>
  </si>
  <si>
    <t>Pearlsedger</t>
  </si>
  <si>
    <t>Superfast Elevators</t>
  </si>
  <si>
    <t>Dwarven Holds: 
[Local Build Time -10%
Local Build Cost -10%
Local Tax +5%]
Build Time -5%</t>
  </si>
  <si>
    <t>Believable Ruin Bomb</t>
  </si>
  <si>
    <t>Diplomatic Reputation +5
Accept Vassalization +5</t>
  </si>
  <si>
    <t>Vernman Hero Tonic</t>
  </si>
  <si>
    <t>Morale damage taken -7.5%</t>
  </si>
  <si>
    <t>Vernman Valorborn Heartman</t>
  </si>
  <si>
    <t>Scrapperclaws</t>
  </si>
  <si>
    <t>Production Efficiency +10%
Available Loot +15%</t>
  </si>
  <si>
    <t>War Rigs</t>
  </si>
  <si>
    <t>Army Tradition From Battle +100%
Movement Speed +20%</t>
  </si>
  <si>
    <t>Sunbeam Armaments</t>
  </si>
  <si>
    <t>Siege Ability +20%</t>
  </si>
  <si>
    <t>Dragonscale Plating</t>
  </si>
  <si>
    <t>Racial Military</t>
  </si>
  <si>
    <t>Shock Damage received -10%
Fire Damage received -10%</t>
  </si>
  <si>
    <t>Kobold Military</t>
  </si>
  <si>
    <t>Predator Exoskeleton</t>
  </si>
  <si>
    <t>Movement Speed +10%</t>
  </si>
  <si>
    <t>Harimari Military</t>
  </si>
  <si>
    <t>Scrap Mechs</t>
  </si>
  <si>
    <t>Infantry Shock +0.3</t>
  </si>
  <si>
    <t>Goblin Military</t>
  </si>
  <si>
    <t>Ancestral Guardian Golems</t>
  </si>
  <si>
    <t>Defensiveness +15%
TOTF +1</t>
  </si>
  <si>
    <t>Ancestor Worship</t>
  </si>
  <si>
    <t>Fey Spray</t>
  </si>
  <si>
    <t>Institution Spread True Faith +25%
Global Unrest -2</t>
  </si>
  <si>
    <t>Fey Religion</t>
  </si>
  <si>
    <t>CUL/REL T2</t>
  </si>
  <si>
    <t>(8I, 10M, 5S)</t>
  </si>
  <si>
    <t>Prehensile Tail Grafts</t>
  </si>
  <si>
    <t>Development Cost -10%</t>
  </si>
  <si>
    <t>City Maintenance Bots</t>
  </si>
  <si>
    <t>Soarwing Grafts</t>
  </si>
  <si>
    <t>Admin Power +1</t>
  </si>
  <si>
    <t>Conversation Calibrator</t>
  </si>
  <si>
    <t>Agressive Expansion -10%
Improve Relations +10%</t>
  </si>
  <si>
    <t>Mechanim Handymen</t>
  </si>
  <si>
    <t>Wonderous Lunchbox</t>
  </si>
  <si>
    <t>Hafling</t>
  </si>
  <si>
    <t>High Velocity Irrigation</t>
  </si>
  <si>
    <t xml:space="preserve">Bulwari </t>
  </si>
  <si>
    <t>Burrower Arms</t>
  </si>
  <si>
    <t>Build Cost -15%
Fort Maintenance -15%</t>
  </si>
  <si>
    <t>Veykoda Rune Protections</t>
  </si>
  <si>
    <t>Fire Damage received -20%</t>
  </si>
  <si>
    <t>Ynnic ruinborn</t>
  </si>
  <si>
    <t>Kaydhano-Powered Vessels</t>
  </si>
  <si>
    <t>Naval Morale +10%</t>
  </si>
  <si>
    <t>Warfare Simulator</t>
  </si>
  <si>
    <t>Army Tradition Decay -0.01
Yearly Army Professionalism +0.01</t>
  </si>
  <si>
    <t>Giantshape Warframe</t>
  </si>
  <si>
    <t>Shock Damage received -20%
Infantry CA +10%</t>
  </si>
  <si>
    <t>Giantkind Military</t>
  </si>
  <si>
    <t>Controlled Rage Serum</t>
  </si>
  <si>
    <t>Army Morale +15%</t>
  </si>
  <si>
    <t>Orcish Military</t>
  </si>
  <si>
    <t>Platinum War Suits</t>
  </si>
  <si>
    <t>Regiment Manpower Usage -15%
        Discipline +5%</t>
  </si>
  <si>
    <t>Dwarven Military</t>
  </si>
  <si>
    <t>Codorran Powered Exoskeleton</t>
  </si>
  <si>
    <t>Infantry CA +20%</t>
  </si>
  <si>
    <t>Gnomish Military</t>
  </si>
  <si>
    <t>E++ Compound</t>
  </si>
  <si>
    <t>Fire Damage +10%</t>
  </si>
  <si>
    <t>Gyrocopters</t>
  </si>
  <si>
    <t>Siege Ability +10%
Leader Siege +1</t>
  </si>
  <si>
    <t>G-U Boats</t>
  </si>
  <si>
    <t>Disengagement chance +10%
MS +1</t>
  </si>
  <si>
    <t>Great Processor</t>
  </si>
  <si>
    <t>-10% Development Cost</t>
  </si>
  <si>
    <t>Feast Of The Gods</t>
  </si>
  <si>
    <t>Power Fists</t>
  </si>
  <si>
    <t>Shock Damage +15%</t>
  </si>
  <si>
    <t>Righteous Path</t>
  </si>
  <si>
    <t>Chi Extraction Charms</t>
  </si>
  <si>
    <t>Morale Damage dealt +20%</t>
  </si>
  <si>
    <t>Lefthand Path</t>
  </si>
  <si>
    <t>Wind Invokers</t>
  </si>
  <si>
    <t>10% Moral Damage Dealt</t>
  </si>
  <si>
    <t>Ik Magthaal</t>
  </si>
  <si>
    <t>Artifice Hunting Masks</t>
  </si>
  <si>
    <t>Discipline +2.5%
Land Attrition -20%</t>
  </si>
  <si>
    <t>Kalun Masks</t>
  </si>
  <si>
    <t>Avatar Supersoldier Serum</t>
  </si>
  <si>
    <t>Lullaby Cannon</t>
  </si>
  <si>
    <t>Sailor Maintenance Modifier -10%
Capture Ship Chance +33%</t>
  </si>
  <si>
    <t>Skaldhyrric</t>
  </si>
  <si>
    <t>God Fragment Decoder</t>
  </si>
  <si>
    <t>Papal Influence +4</t>
  </si>
  <si>
    <t>Ravelian</t>
  </si>
  <si>
    <t>CUL/REL T3</t>
  </si>
  <si>
    <t>Weather Prediction</t>
  </si>
  <si>
    <t>Global Trade Goods +10%
Development Cost -20%</t>
  </si>
  <si>
    <t>Magnate Factories</t>
  </si>
  <si>
    <t>Global Trade Goods +15%</t>
  </si>
  <si>
    <t>Alenic</t>
  </si>
  <si>
    <t>Artificial Egg Surrogates</t>
  </si>
  <si>
    <t>Manpower +20%</t>
  </si>
  <si>
    <t>Divedancer Speedboat</t>
  </si>
  <si>
    <t>Bonus of Own Coast +1
DIsembark Time -20%</t>
  </si>
  <si>
    <t>Businori</t>
  </si>
  <si>
    <t>Chase Em Rockets</t>
  </si>
  <si>
    <t>Backrow Artillery Damage +20%</t>
  </si>
  <si>
    <t>Dragonblood Gene Warriors</t>
  </si>
  <si>
    <t>-15% Moral Damage Received
+15% Moral</t>
  </si>
  <si>
    <t>Elemental Gunpowder</t>
  </si>
  <si>
    <t>Land Leader Fire +1</t>
  </si>
  <si>
    <t>Demonflame Flamethrowers</t>
  </si>
  <si>
    <t>Yearly Patriach Authority +0.1</t>
  </si>
  <si>
    <t>Fire Damage +15%</t>
  </si>
  <si>
    <t>Xhabzocult</t>
  </si>
  <si>
    <t>ThinkQuik Drink Mix</t>
  </si>
  <si>
    <t>All Power Cost -5%</t>
  </si>
  <si>
    <t>The Thought</t>
  </si>
  <si>
    <t>Antimagic Field Generator</t>
  </si>
  <si>
    <t>Shock Damage Received -5%
Spy Defence +10%
Harsh Treatment Cost -10%</t>
  </si>
  <si>
    <t>Talking God Temples</t>
  </si>
  <si>
    <t>TOTF +1
Manpower in True Faith +20%</t>
  </si>
  <si>
    <t>Gods of the Taychend</t>
  </si>
  <si>
    <t>SPECIAL</t>
  </si>
  <si>
    <t>Korashi Drills</t>
  </si>
  <si>
    <t>Unique</t>
  </si>
  <si>
    <t>Musket Precursor Edition</t>
  </si>
  <si>
    <t>Infantry CA +10/20%
Regiment Cost -5/10%</t>
  </si>
  <si>
    <t>Vanbury Guild</t>
  </si>
  <si>
    <t>Model Golem Army</t>
  </si>
  <si>
    <t>Shock Damage received -20%
Shock Damage +20%</t>
  </si>
  <si>
    <t>Asra</t>
  </si>
  <si>
    <t>Reinforced Cannons</t>
  </si>
  <si>
    <t>Hon Sai</t>
  </si>
  <si>
    <t>Shatterproof Armor</t>
  </si>
  <si>
    <t>Fire Damage received -10%</t>
  </si>
  <si>
    <t>Orghelovar</t>
  </si>
  <si>
    <t>Golem Peacekeepers</t>
  </si>
  <si>
    <t>Defensiveness +20%
Unrest -1</t>
  </si>
  <si>
    <t>Bond Braker</t>
  </si>
  <si>
    <t>Freemarches</t>
  </si>
  <si>
    <t>Normalizer</t>
  </si>
  <si>
    <t>Manpower Recovery Speed 10%
Reduce Corruption 0.1</t>
  </si>
  <si>
    <t>Cestirmark</t>
  </si>
  <si>
    <t>The Carousel</t>
  </si>
  <si>
    <t>Dip Rep +2
Improve Realation +15%</t>
  </si>
  <si>
    <t>Plumestead</t>
  </si>
  <si>
    <t>Endura Reigns</t>
  </si>
  <si>
    <t>Land Maintenance -10%
Cav to inf Ration +20%</t>
  </si>
  <si>
    <t>Everlasting Fertilizer</t>
  </si>
  <si>
    <t>Devcost -5%</t>
  </si>
  <si>
    <t>Spirit Proof Exoskeleton</t>
  </si>
  <si>
    <t>Production Efficiency +10%
Goods Produced +5%</t>
  </si>
  <si>
    <t>Arweklin</t>
  </si>
  <si>
    <t>Instant Messages</t>
  </si>
  <si>
    <t>Lift Generator</t>
  </si>
  <si>
    <t>Development Cost -10%
Also province modifiers on granted</t>
  </si>
  <si>
    <t>Ameion</t>
  </si>
  <si>
    <t>Feiten</t>
  </si>
  <si>
    <t>Nitroglycerin Rockets</t>
  </si>
  <si>
    <t>Artillery CA +10%
Fire Damage +10%</t>
  </si>
  <si>
    <t>Nitroglycerin TNT</t>
  </si>
  <si>
    <t>Development Cost -10%
Production Effieciency +10%</t>
  </si>
  <si>
    <t>Farsight Telescopes</t>
  </si>
  <si>
    <t>Movementspeed 10%</t>
  </si>
  <si>
    <t>Specialized Construction Arms</t>
  </si>
  <si>
    <t>3x Province: 
Local Development -30%</t>
  </si>
  <si>
    <t>Ivory Conduits</t>
  </si>
  <si>
    <t>All Power Cost -5%
Mage Loyalty +10%
Artificer Loyalty +10%</t>
  </si>
  <si>
    <t>Lightning Amplifier</t>
  </si>
  <si>
    <t>Development Cost -10%
Production Efficiency +20%</t>
  </si>
  <si>
    <t>Damestear Ribbing</t>
  </si>
  <si>
    <t>Leader Naval Shock +2</t>
  </si>
  <si>
    <t>Shock Damage +20%
Infatery Shock +0.2</t>
  </si>
  <si>
    <t>Long Rockets</t>
  </si>
  <si>
    <t>Infantery Fire +0.25
Fire Damage +10%</t>
  </si>
  <si>
    <t>Steel Rudders</t>
  </si>
  <si>
    <t>Infantery CA +20%</t>
  </si>
  <si>
    <t>Electroplated Armor</t>
  </si>
  <si>
    <t>Fire Damage Received -30%
       Land Morale +10%</t>
  </si>
  <si>
    <t>Porcelain Caged Firebirds</t>
  </si>
  <si>
    <t>Trade Range +50%
Naval Leader Manuever +1
Trafe Efficiency +20%</t>
  </si>
  <si>
    <t>Expanding Storage Holds</t>
  </si>
  <si>
    <t>Trade Efficiency 20%
Skyport Efficiency +</t>
  </si>
  <si>
    <t>Skywriting</t>
  </si>
  <si>
    <t>Unrest -2
Diplomatic Reputation +2
Prestige +1</t>
  </si>
  <si>
    <t>Silken Cladding</t>
  </si>
  <si>
    <t>Caravan Power +15%
Trade Power +15%
Merchant Power +20</t>
  </si>
  <si>
    <t>Potions</t>
  </si>
  <si>
    <t>Fertility Potions</t>
  </si>
  <si>
    <t>Heir Chance +33%
Manpower Recovery Speed +10%</t>
  </si>
  <si>
    <t>Medicinal Potions</t>
  </si>
  <si>
    <t>Monarch Lifespan +30%
Morale Recovery Speed +10%</t>
  </si>
  <si>
    <t>Mana Potions</t>
  </si>
  <si>
    <t>Mages Loyalty +10%</t>
  </si>
  <si>
    <t>Trollskin Potions</t>
  </si>
  <si>
    <t>Shock Damage Received -10%
Fire Damage Received -5%</t>
  </si>
  <si>
    <t>Strength Potions</t>
  </si>
  <si>
    <t>Shock Damage +10%
Build Time -30%</t>
  </si>
  <si>
    <t>Flight Potions</t>
  </si>
  <si>
    <t>Movement Speed +20%
Envoy Travel Time -30%</t>
  </si>
  <si>
    <t>Water Potions</t>
  </si>
  <si>
    <t>Ship Trade Power +30%
Naval Attrition -30%</t>
  </si>
  <si>
    <t>Fire Potions</t>
  </si>
  <si>
    <t>Fire Damage +10%
Prestige Decal -1%</t>
  </si>
  <si>
    <t>Allclan</t>
  </si>
  <si>
    <t>todo</t>
  </si>
  <si>
    <t>Snotfinger</t>
  </si>
  <si>
    <t>Trade Good</t>
  </si>
  <si>
    <t>Value Over Time</t>
  </si>
  <si>
    <t>Base game</t>
  </si>
  <si>
    <t>Value of Trade Good at 1821</t>
  </si>
  <si>
    <t>Most Valued Trade good Over Time</t>
  </si>
  <si>
    <t>Cloth</t>
  </si>
  <si>
    <t>Precursor Relics</t>
  </si>
  <si>
    <t>Coal</t>
  </si>
  <si>
    <t>Cloves</t>
  </si>
  <si>
    <t>Damestear</t>
  </si>
  <si>
    <t>Cocoa</t>
  </si>
  <si>
    <t>Coffee</t>
  </si>
  <si>
    <t>Copper</t>
  </si>
  <si>
    <t>Dye</t>
  </si>
  <si>
    <t>Mithril</t>
  </si>
  <si>
    <t>Cotton</t>
  </si>
  <si>
    <t>Ivory</t>
  </si>
  <si>
    <t>Glass</t>
  </si>
  <si>
    <t>Paper</t>
  </si>
  <si>
    <t>Fish</t>
  </si>
  <si>
    <t>Fungi</t>
  </si>
  <si>
    <t>Tobacco</t>
  </si>
  <si>
    <t>Silk</t>
  </si>
  <si>
    <t>Fur</t>
  </si>
  <si>
    <t>Wine</t>
  </si>
  <si>
    <t>Gems</t>
  </si>
  <si>
    <t>Iron</t>
  </si>
  <si>
    <t>Grain</t>
  </si>
  <si>
    <t>Incense</t>
  </si>
  <si>
    <t>Salt</t>
  </si>
  <si>
    <t>Livestock</t>
  </si>
  <si>
    <t>Sugar</t>
  </si>
  <si>
    <t>Tea</t>
  </si>
  <si>
    <t>Naval Supplies</t>
  </si>
  <si>
    <t>Slaves</t>
  </si>
  <si>
    <t>Porcelain</t>
  </si>
  <si>
    <t>Wool</t>
  </si>
  <si>
    <t>Serpentbloom</t>
  </si>
  <si>
    <t>Spices</t>
  </si>
  <si>
    <t>Tropical Wood</t>
  </si>
  <si>
    <t>TOTAL VALUE</t>
  </si>
  <si>
    <t>*note: not included are price events unlikely to occur often</t>
  </si>
  <si>
    <t>Event ID</t>
  </si>
  <si>
    <t>Event Name</t>
  </si>
  <si>
    <t>Expected Date</t>
  </si>
  <si>
    <t>Duration</t>
  </si>
  <si>
    <t>Prices Change</t>
  </si>
  <si>
    <t>anb_price.1</t>
  </si>
  <si>
    <t>Incense for Magi</t>
  </si>
  <si>
    <t>Permanent</t>
  </si>
  <si>
    <t>Incense +20%</t>
  </si>
  <si>
    <t>anb_price.2</t>
  </si>
  <si>
    <t>Incense Boom</t>
  </si>
  <si>
    <t>Incense +50%</t>
  </si>
  <si>
    <t>anb_price.3</t>
  </si>
  <si>
    <t>Loss of Demand</t>
  </si>
  <si>
    <t>Incense -80%</t>
  </si>
  <si>
    <t>anb_price.4</t>
  </si>
  <si>
    <t>Green Slave Trade</t>
  </si>
  <si>
    <t>Slaves +87.5%</t>
  </si>
  <si>
    <t>anb_price.5</t>
  </si>
  <si>
    <t>Crazy Hair Fashion</t>
  </si>
  <si>
    <t>Dyes +50%</t>
  </si>
  <si>
    <t>anb_price.6</t>
  </si>
  <si>
    <t>Viswall, city of colours</t>
  </si>
  <si>
    <t>Flavour Events</t>
  </si>
  <si>
    <t>anb_price.7</t>
  </si>
  <si>
    <t>Golden age of wine</t>
  </si>
  <si>
    <t>Wine +40%</t>
  </si>
  <si>
    <t>anb_price.8</t>
  </si>
  <si>
    <t>New Draperies</t>
  </si>
  <si>
    <t>Cloth +20% Wool -20%</t>
  </si>
  <si>
    <t>anb_price.9</t>
  </si>
  <si>
    <t>Uniform Regulation</t>
  </si>
  <si>
    <t>Cloth +15% Wool +10% Dyes +25%</t>
  </si>
  <si>
    <t>anb_price.10</t>
  </si>
  <si>
    <t>Depletion of Cannorian Beaver</t>
  </si>
  <si>
    <t>Fur +50%</t>
  </si>
  <si>
    <t>anb_price.11</t>
  </si>
  <si>
    <t>Felt Halt</t>
  </si>
  <si>
    <t>Fur +37.5%</t>
  </si>
  <si>
    <t>anb_price.12</t>
  </si>
  <si>
    <t>Permanent Navies</t>
  </si>
  <si>
    <t>Naval Supplies +50% Glass +15% Livestock +10%</t>
  </si>
  <si>
    <t>anb_price.13</t>
  </si>
  <si>
    <t>Bronze Cannons</t>
  </si>
  <si>
    <t>Copper +50%</t>
  </si>
  <si>
    <t>anb_price.14</t>
  </si>
  <si>
    <t>Changing Pattern of Consumption</t>
  </si>
  <si>
    <t>Sugar +50%</t>
  </si>
  <si>
    <t>anb_price.15</t>
  </si>
  <si>
    <t>Popularisation of Silk Fabric</t>
  </si>
  <si>
    <t>Special Trigger: trade power in rahen capital cannor</t>
  </si>
  <si>
    <t>Silk +25%</t>
  </si>
  <si>
    <t>anb_price.16</t>
  </si>
  <si>
    <t>Development of Veneering</t>
  </si>
  <si>
    <t>Tropical Wood +50%</t>
  </si>
  <si>
    <t>anb_price.17</t>
  </si>
  <si>
    <t>Development of Ironworking</t>
  </si>
  <si>
    <t>Iron +50% Copper -35%</t>
  </si>
  <si>
    <t>anb_price.18</t>
  </si>
  <si>
    <t>Hot Chocolate</t>
  </si>
  <si>
    <t>Cocoa +35%</t>
  </si>
  <si>
    <t>anb_price.19</t>
  </si>
  <si>
    <t>Growing Popularity of Tobacco</t>
  </si>
  <si>
    <t>Tobacco +50%</t>
  </si>
  <si>
    <t>anb_price.20</t>
  </si>
  <si>
    <t>The International Bookmarket</t>
  </si>
  <si>
    <t>Paper +25%</t>
  </si>
  <si>
    <t>anb_price.21</t>
  </si>
  <si>
    <t>The Beater</t>
  </si>
  <si>
    <t>Paper -50%</t>
  </si>
  <si>
    <t>anb_price.22</t>
  </si>
  <si>
    <t>Administrating an Empire</t>
  </si>
  <si>
    <t>anb_price.23</t>
  </si>
  <si>
    <t>Lending Libraries and Book Club</t>
  </si>
  <si>
    <t>Paper +35%</t>
  </si>
  <si>
    <t>anb_price.24</t>
  </si>
  <si>
    <t>Faceting</t>
  </si>
  <si>
    <t>Gems +25%</t>
  </si>
  <si>
    <t>anb_price.25</t>
  </si>
  <si>
    <t>Serpentspine Diamonds</t>
  </si>
  <si>
    <t>Gems -50%</t>
  </si>
  <si>
    <t>anb_price.26</t>
  </si>
  <si>
    <t>Perfume Industry</t>
  </si>
  <si>
    <t>anb_price.27</t>
  </si>
  <si>
    <t>Selective Breeding</t>
  </si>
  <si>
    <t>Livestock +35% Wool +35%</t>
  </si>
  <si>
    <t>anb_price.28</t>
  </si>
  <si>
    <t>Improvement in Lens Making</t>
  </si>
  <si>
    <t>Glass +25%</t>
  </si>
  <si>
    <t>anb_price.29</t>
  </si>
  <si>
    <t>Flint Glass &amp; Lead Crystal</t>
  </si>
  <si>
    <t>Glass -50%</t>
  </si>
  <si>
    <t>anb_price.30</t>
  </si>
  <si>
    <t>Improvement in Coal Mining</t>
  </si>
  <si>
    <t>Special Trigger: own 5 coal embraced enlightenment</t>
  </si>
  <si>
    <t>Coal -30%</t>
  </si>
  <si>
    <t>anb_price.31</t>
  </si>
  <si>
    <t>Coffee for the Mages</t>
  </si>
  <si>
    <t>Coffee +50%</t>
  </si>
  <si>
    <t>anb_price.32</t>
  </si>
  <si>
    <t>Poison for the Mind</t>
  </si>
  <si>
    <t>Coffee -60%</t>
  </si>
  <si>
    <t>anb_price.33</t>
  </si>
  <si>
    <t>Cotton Import</t>
  </si>
  <si>
    <t>Special Trigger: non-haless capital, control rahen trade</t>
  </si>
  <si>
    <t>Wool -10% Cotton +20%</t>
  </si>
  <si>
    <t>anb_price.34</t>
  </si>
  <si>
    <t>Cork Bottle Stoppers</t>
  </si>
  <si>
    <t>Wine +25% Glass +15%</t>
  </si>
  <si>
    <t>anb_price.35</t>
  </si>
  <si>
    <t>Serpentspine Abundances</t>
  </si>
  <si>
    <t>Iron -35% Copper -35%</t>
  </si>
  <si>
    <t>anb_price.36</t>
  </si>
  <si>
    <t>Artificiers Inventions</t>
  </si>
  <si>
    <t>Iron +20% Copper +20% Glass +20% Gems +20%</t>
  </si>
  <si>
    <t>anb_price.37</t>
  </si>
  <si>
    <t>Mass Production of Silk</t>
  </si>
  <si>
    <t>Special Trigger: own 5 silk embraced manufactories capital haless anb_price.15 happened 50 yrs ago</t>
  </si>
  <si>
    <t>Silk -50%</t>
  </si>
  <si>
    <t>anb_price.38</t>
  </si>
  <si>
    <t>Popularity of Porcelain</t>
  </si>
  <si>
    <t>Special Trigger: tree of stone, seghdihr, er-natvir,  and serpentreach or west dwarovar must not be goblin or orc</t>
  </si>
  <si>
    <t>Chinaware +50%</t>
  </si>
  <si>
    <t>anb_price.39</t>
  </si>
  <si>
    <t>Magic Properties of Porcelain</t>
  </si>
  <si>
    <t>Special Trigger: anb_price.38 must have happened + year 1620</t>
  </si>
  <si>
    <t>Chinaware +25%</t>
  </si>
  <si>
    <t>anb_price.40</t>
  </si>
  <si>
    <t>Porcelain in Escann</t>
  </si>
  <si>
    <t>Special Trigger: anb_price.38 must have happened + 1710 + castonath not orc or goblin owned</t>
  </si>
  <si>
    <t>Chinaware -50%</t>
  </si>
  <si>
    <t>anb_price.41</t>
  </si>
  <si>
    <t>Fungal Remedies</t>
  </si>
  <si>
    <t>Fungi +50%</t>
  </si>
  <si>
    <t>anb_price.42</t>
  </si>
  <si>
    <t>Mithril Abundance</t>
  </si>
  <si>
    <t>Mithril -20%</t>
  </si>
  <si>
    <t>anb_price.43</t>
  </si>
  <si>
    <t>Esmari Fashion</t>
  </si>
  <si>
    <t>Special Trigger: own 5 cloth and all of esmaria is prosperous</t>
  </si>
  <si>
    <t>Cloth +25%</t>
  </si>
  <si>
    <t>anb_price.44</t>
  </si>
  <si>
    <t>Small Country torn by War</t>
  </si>
  <si>
    <t>Special Trigger: small country all owned by one tag, 4 provinces therein w/ 50 devastation</t>
  </si>
  <si>
    <t>50 years</t>
  </si>
  <si>
    <t>Grain +30%</t>
  </si>
  <si>
    <t>anb_price.45</t>
  </si>
  <si>
    <t>Abolitionism</t>
  </si>
  <si>
    <t>Slaves -50%</t>
  </si>
  <si>
    <t>anb_price.46</t>
  </si>
  <si>
    <t>Potion for Adventurers</t>
  </si>
  <si>
    <t>Glass +35%</t>
  </si>
  <si>
    <t>anb_price.47</t>
  </si>
  <si>
    <t>Of Tea and Sugar</t>
  </si>
  <si>
    <t>Tea +25% Sugar +25%</t>
  </si>
  <si>
    <t>anb_price.48</t>
  </si>
  <si>
    <t>Damerian Tea Culture</t>
  </si>
  <si>
    <t>Tea +50%</t>
  </si>
  <si>
    <t>anb_price.49</t>
  </si>
  <si>
    <t>Orcish Slave Trade Outlawed in Cannor</t>
  </si>
  <si>
    <t>25 years</t>
  </si>
  <si>
    <t>Slaves +100% (removes slave provs in Escann)</t>
  </si>
  <si>
    <t>anb_price.50</t>
  </si>
  <si>
    <t>Ruined Slopes Fisheries</t>
  </si>
  <si>
    <t>Salt +10% Fish -10%</t>
  </si>
  <si>
    <t>anb_price.51</t>
  </si>
  <si>
    <t>Ivory Wands</t>
  </si>
  <si>
    <t>Ivory +25%</t>
  </si>
  <si>
    <t>anb_price.52</t>
  </si>
  <si>
    <t>Aelantir Shroom</t>
  </si>
  <si>
    <t>Special Trigger: own all of the mushroom forest region</t>
  </si>
  <si>
    <t>Fungi -20%</t>
  </si>
  <si>
    <t>anb_price.53</t>
  </si>
  <si>
    <t>The Westward Fleets</t>
  </si>
  <si>
    <t>100 Years</t>
  </si>
  <si>
    <t>Naval Supplies +50%, Salt +15%</t>
  </si>
  <si>
    <t>precursor_relics.4</t>
  </si>
  <si>
    <t>Precursor Relics Shortage</t>
  </si>
  <si>
    <t>~1600?</t>
  </si>
  <si>
    <t>Precursor Relics +100%</t>
  </si>
  <si>
    <t>precursor_relics.5</t>
  </si>
  <si>
    <t>~1650?</t>
  </si>
  <si>
    <t>precursor_relics.6</t>
  </si>
  <si>
    <t>Relics of the Past</t>
  </si>
  <si>
    <t>~1700?</t>
  </si>
  <si>
    <t>precursor_relics.9</t>
  </si>
  <si>
    <t>ß</t>
  </si>
  <si>
    <t>Administration Bonuses</t>
  </si>
  <si>
    <t>Administration Maluses</t>
  </si>
  <si>
    <t>Military Bonuses</t>
  </si>
  <si>
    <t>Military Maluses</t>
  </si>
  <si>
    <t>Centaurs</t>
  </si>
  <si>
    <t>Caravan Power +30%
Harsh Treatment Cost -20%
Minimum Autonomy in Territories -10%
Move Capital Cost Modifier -80%
Envoy Travel Time -25%</t>
  </si>
  <si>
    <t>Stability Cost +10%
Spy Network Construction -30%</t>
  </si>
  <si>
    <t>Cavalry Cost -50%
Cavalry CA +10%
Cavalry Shock +0.25
Cavalry to Infantry Ratio +50%
Cavalry Flanking +50%
Movement Speed +30%</t>
  </si>
  <si>
    <t>Fire Damage -10%
Artillery CA -20%
Manpower Recovery Speed -20%
Garrison Size -25%
Fort Defence -25%
Naval Morale -30%
Siege Ability -20%
Sailors -33%</t>
  </si>
  <si>
    <t>Dwarves</t>
  </si>
  <si>
    <t>Production Efficiency +20%
Mil Tech Cost -5%
Rival Border Fort Maintenance -50%
Inflation Reduction Cost -25%
Build Time -10%
Election Cycle = 12</t>
  </si>
  <si>
    <t>Settle Increase -30
Dip Tech Cost +10%
Improve Relation -25%
Change Rival Cost +100%
Promote Culture Cost +100%
Spy Network Construction -10%
Stability Cost +30%</t>
  </si>
  <si>
    <t>Shock Damage Received -10%
Artillery Dmg From Back Row +20%
Siege Ability +10%
Artillery bonus vs fort +1
Drill Decay -15%
Defensiveness +10%</t>
  </si>
  <si>
    <t>Manpower Recovery Speed -20%
Regiment Cost +15%
Movement Speed -10%
Sailor Recovery Speed -25%
Transport Ship CA -10%
Light Ship CA -10%
Galley CA -20%
Cavalry Cost +20%
Cavalry Ratio -25%</t>
  </si>
  <si>
    <t>Elves</t>
  </si>
  <si>
    <t>Diplomatic Reputation +1
Tax +10%
Production Efficiency +10%
Prestige Decay -1%
Improve Relations +25%
Female Advisor Chance +25%
May Recruit Female Generals
Election Cycle = 20</t>
  </si>
  <si>
    <t xml:space="preserve">Settler Increase -40
Tech Cost +5%
Institution Embracement Cost +33%
Institution Spread -33%
</t>
  </si>
  <si>
    <t>Discipline +10%
Drill Decay -25%
Drill Gain +100%
Move Speed +15%
AT Decay -1% 
NT Decay -2%
Light Ship Power +10%
Naval Attrition -25%</t>
  </si>
  <si>
    <t>Cost of Reducing War Exhaustion +50%
Manpower Recovery Speed -50%
Reinforce Speed -33%
Mercenary Discipline -10%
Mercenary Maintenance +30%
Merc Manpower -50%
Sailor Recovery Speed -25%</t>
  </si>
  <si>
    <t>Gnolls</t>
  </si>
  <si>
    <t xml:space="preserve">Hostile Attrition +1
Unjustified Demands -20%
Production Efficiency +10%
Horde Unity/Legitimacy/Devotion +0.50
Republican Tradition +0.15
National Unrest -1
Merchant Trade Power +3
Liberty Desire on Same Continent -10%
May Perform Slave Raids
Female Advisor Chance +50%
May Recruit Female Generals
</t>
  </si>
  <si>
    <t>Improve Relations -15%
Spy Offense -25%
Stability Cost Modifier +33%
Tax -10%
Prestige Decay +1%
Monthly Heir Claim Increase -0.1</t>
  </si>
  <si>
    <t>Movement Speed +10%
Shock Damage +10%
Morale Damage Dealt +10%
Land Attrition -10%
Manpower Recovery Speed +10%
Land Maintenance -10%
Available Loot +33%</t>
  </si>
  <si>
    <t>Fire Damage Received +10%
Defensiveness -10%
Ship Durability -10%
Navy Tradition Decay +1%</t>
  </si>
  <si>
    <t>Gnomes</t>
  </si>
  <si>
    <t>Tech Cost -5%
Production +15%
Spy Defense +20%
Spy Network Construction +20%
Innovativeness Gain +33%
Election Cycle 13 yrs</t>
  </si>
  <si>
    <t>Settler Increase -30
Missionary Strength -1%
State Maintenance +25%
Administrative Efficiency -5%</t>
  </si>
  <si>
    <t>Artillery Bonus vs Fort +1
Artillery CA +10%
Heavy Ship CA +10%
Special Unit Forcelimit +30%
Artificers only:
Land Fire +0.15
ICA +15%</t>
  </si>
  <si>
    <t>Manpower Recovery Speed -15%
Infantry CA -10%
Cavalry Cost -20%
Galley CA -20%</t>
  </si>
  <si>
    <t>Goblins</t>
  </si>
  <si>
    <t xml:space="preserve">Mil Tech Cost -10%
Production +10%
Spy Network Construction +20%
Development Cost -5%
</t>
  </si>
  <si>
    <t xml:space="preserve">Dip Tech Cost +10%
Advisor Cost +10%
Tax -15%
</t>
  </si>
  <si>
    <t>Manpower Recovery Speed +15%
Manpower +20%
Siege Ability +10%
Reinforce Speed +10%
Land Force Limit +15%
Land Maintenance -10%
Artillery Cost -10%
Fire Damage +15%
Special Unit Forcelimit +5%</t>
  </si>
  <si>
    <t>Morale Damage Received +10%
Fire Damage Received +10%
Galley CA -20%
Cavalry Cost +20%
Shock Damage Received +10%</t>
  </si>
  <si>
    <t>Half-Elves</t>
  </si>
  <si>
    <t>Half-Orcs</t>
  </si>
  <si>
    <t>All Power Costs -2.5%
Military Advisor Cost -20%
Leader Cost -15%
Female Advisor Chance +30%</t>
  </si>
  <si>
    <t>Improve Relations -15%
Stability Cost +15%</t>
  </si>
  <si>
    <t>Shock Damage +10%
Shock Damage Received -5%
Manpower +15%
Manpower Recovery Speed +10%
May recruit Female Generals</t>
  </si>
  <si>
    <t>Fort Maintenance +10%
Defensiveness -10%
Fire Damage Dealt -5%</t>
  </si>
  <si>
    <t>Halflings</t>
  </si>
  <si>
    <t>Spy Network Construction +20%
Improve Relations +33%
Same Culture Advisor Cost -20%
Trade Efficiency +10%
Adventurer loyalty 5%
Settler Growth +20</t>
  </si>
  <si>
    <t>Years of Nationalism +5
Liberty Desire from Subject Dev +25%
Diplo Rep -1
Harsh Treatment Cost +20%</t>
  </si>
  <si>
    <t>Mercenary Cost -10%
Manpower Recovery Speed +20%
Mercenary Manpower +20%
Merc Maintenance -15%
Merc Discipline +10%</t>
  </si>
  <si>
    <t>Galley CA -20%
Cavalry Cost +20%
Shock Damage Received +10%
Shock Damage Dealt -10%
Morale Damage Dealt -10%</t>
  </si>
  <si>
    <t>Administrative Efficiency +5%
Idea Cost -10%
Number of Accepted Cultures +1
Vassal Force Limit Contribution +100%</t>
  </si>
  <si>
    <t>Tech Cost +5%
Institution Spread -20%
Yearly Corruption +0.1
Ship Trade Power -20%</t>
  </si>
  <si>
    <t>Shock Damage +15%
Infantry CA +10%
Movement Speed +10%
Prestige from Land Battles +50%
Army Tradition from battles +50%</t>
  </si>
  <si>
    <t>Artillery Fire -0.2
Land Leader Fire -1
Regiment Cost +10%
Global Supply Limit -30%</t>
  </si>
  <si>
    <t>Harpies</t>
  </si>
  <si>
    <t xml:space="preserve">Envoy Travel Time -50%
Female Advisor Chance +150%
Heir Chance +50%
Governing Capacity +10%
Improve Relations +15%
Maximum Absolutism +10
Liberty Desire in Subjects -5%
Liberty Desire from Subject Dev -25%
May Recruit Female Generals
</t>
  </si>
  <si>
    <t xml:space="preserve">Tax -10%
Development Cost +10%
Advisor Cost +10%
</t>
  </si>
  <si>
    <t>Movement Speed +33%
Shock Damage Received -10%
Fire Damage Received -10%
Land Attrition -10%
Hostile Attrition +1
Siege Ability +10%
Ship Capture Chance +33%</t>
  </si>
  <si>
    <t>Artillery CA -10%
Morale Damage Received +10%
Defensiveness -25%
Ship Durability -10%</t>
  </si>
  <si>
    <t>Hobgoblins</t>
  </si>
  <si>
    <t>Tax Modifier +5%
Production Efficiency +5%
National Unrest -1
Harsh Treatment Cost -25%
Monthly War Exhaustion -0.03
Maximum Absolutism +10</t>
  </si>
  <si>
    <t>Diplomats -1
Global Trade Power -10%
Institution Embracement Cost +30%
Dip Tech Cost +10%</t>
  </si>
  <si>
    <t>Yearly Army Professionalism +0.5%
Discipline +5%
Morale Damage Received -5%
Drill Gain +100%
Drill Decay -25%
Manpower +20%</t>
  </si>
  <si>
    <t>Merc Maintenance +50%
Merc Manpower -75%
Reinforce Speed -15%</t>
  </si>
  <si>
    <t>Humans</t>
  </si>
  <si>
    <t>All Power Costs -2.5%
Culture Conversion Cost -25%</t>
  </si>
  <si>
    <t>Land Morale +5%
Naval Morale +5%</t>
  </si>
  <si>
    <t>Kobolds</t>
  </si>
  <si>
    <t>Production Efficiency +10%
Development Cost -10%
Settler Growth +20</t>
  </si>
  <si>
    <t>Tax -10%
Interest +0.5
Trade Efficiency -10%</t>
  </si>
  <si>
    <t>Available Loot +50%
Manpower Recovery Speed +25%
Reinforce Speed +15%
Fire Damage Received -10%
Land Leader Maneuver +1
Land Force Limit +20%
Special Unit Forcelimit +5%</t>
  </si>
  <si>
    <t>Land Morale -5%
Galley CA -20%
Cavalry Cost -20%
Shock Damage Received +10%</t>
  </si>
  <si>
    <t>Rival Change Cost -50%
Production Efficiency +15%
Same Culture Advisor Cost -15%
Advisor Pool +1
Free Adm Policy +1</t>
  </si>
  <si>
    <t>Diplomatic Reputation -1
Trade Efficiency -10%
Stability Cost Modifier +10%
Build Cost +10%</t>
  </si>
  <si>
    <t>Shock Damage Received -15%
Fire Damage Received -5%
Global Sailors Modifier +15%
Naval Morale +10%
Capture Ship Chance +33%
Allowed Marine Fraction +20%
Global Ship Cost -10%</t>
  </si>
  <si>
    <t>Cavalry Cost +20%
Siege Ability -10%
Reinforce Speed -15%
Recover Army Morale Speed -5%
Global Ship Trade Power -50%</t>
  </si>
  <si>
    <t>Ogres</t>
  </si>
  <si>
    <t>Harsh Treatment Cost -50%
Foreign Spy Detection +30%
National Unrest -2
Fort Maintenance -20%
Goods Produced +10%
Liberty Desire in Subjects -10%</t>
  </si>
  <si>
    <t>Tech Cost +5%
Improve Relations -30%
State Maintenance +25%
Spy Network Construction -20%
Global Trade Power -10%</t>
  </si>
  <si>
    <t>Land Attrition -20%
Siege Ability +10%
Shock Damage +25%
Shock Damage Received -15%
Recover Army Morale Speed +15%</t>
  </si>
  <si>
    <t>Regiment Cost +10%
Recruitment Time +50%
Land Force Limit -20%
Ship Cost +10%
Cavalry Ratio -25%
Cavalry Flanking -50%
Movement Speed -10%
Manpower Recovery -15%</t>
  </si>
  <si>
    <t>Orcs</t>
  </si>
  <si>
    <t>National Tax Modifier 10%
Military Advisor Cost -33%
Harsh Treatment Cost -25%
Monthly War Exhaustion -0.03
War Taxes Cost -50%
General Cost -15%
Leaders Without Upkeep +1
Liberty Desire From Subjects Development -25%
Female Advisor Chance +30%</t>
  </si>
  <si>
    <t>Improve Relations -25%
Development Cost +10%
Spy Network Construction -20%
Tech Cost +5%</t>
  </si>
  <si>
    <t>Manpower +20%
Manpower Recovery Speed +10%
Army Tradition from Battles +50%
Shock Damage +15%
Fire Damage Received -5%
Shock Damage Received -15%
Looting Speed +33%
May Recruit Female Generals</t>
  </si>
  <si>
    <t>Fire Damage -10%
Artillery CA -10%
Defensiveness -20%
Fort Maintenance +20%
Siege Ability -10%</t>
  </si>
  <si>
    <t>Domestic Trade Power +20%
Reform Progress +15%
Same Religion Advisor Cost -10%
Minimum Autonomy in Territories -10%</t>
  </si>
  <si>
    <t>Improve Relations -20%
Institution Spread -15%</t>
  </si>
  <si>
    <t>Land Attrition -30%
Shock Damage Received -10%
Land Leader Manuever +1</t>
  </si>
  <si>
    <t>Sunk Ship Morale Hit +10%
Sailors -10%
Reinforce Speed -15%</t>
  </si>
  <si>
    <t>Trolls</t>
  </si>
  <si>
    <t>Fort Maintenance -20%
Female Advisor Chance +50%
May Recruit Female Generals
Power Projection from Insults +100%
Tax Modifier +15%
Province Trade Power +10%
Harsh Treatment Cost -50%</t>
  </si>
  <si>
    <t xml:space="preserve">Improve Relations -30%
Administrative Efficiency -5%
Construction Cost +10%
Tech Cost +10%
Institution Embracement Cost +30%
</t>
  </si>
  <si>
    <t>Recover Army Morale Speed +50%
Garrison Damage +100%
Fire Damage Received -10%
Reinforce Speed +25%
Fort Defence +15%
Shock Damage +25%
Shock Damage Received -20%
Morale Damage +5%</t>
  </si>
  <si>
    <t>Recruitment Time +100%
Land Force Limit -30%
Naval Force Limit -50%
Manpower -15%
Infantry Cost +10%
Ship Cost +25%
Ship Recruitment Time +50%</t>
  </si>
  <si>
    <t>Manpower +150%
Infantry Cost -50%
Land Forcelimit Modifier +150%
Land Attrition -75%
Manpower Recovery Speed +10%
Sailors Recovery Speed +50%
Reinforce Speed +300%
Reinforce Cost -50%
Land Moral +10%
Naval Moral +10%
Movment Off Boat +50%
Sunk Ship Morale Hit -33%
Recover Army Morale Speed +50%
Recover Navy Morale Speed +50%
Reserves Org. 400% (unbreakable)
War Exhaustion -0.02
Hostile Attrition 2</t>
  </si>
  <si>
    <t>Mercenary Manpower -25%
Movement Speed -40%
Drill Gain Modifier -75%
Artillery CA -10%
Shock Damage -30%
Fire Damage -30%
Global Unrest +2</t>
  </si>
  <si>
    <t>Spirit</t>
  </si>
  <si>
    <t>Morale Damage +15%
Siege Ability +25%
Movement Speed +20%
Land Attrition -50%
Land Maintenance -15%
Fire Damage Received -10%</t>
  </si>
  <si>
    <t>Drill Gain Modifier -200%
General Cost +50%
Land Leader Fire -2
Army Tradition From Battles -50%
Yearly Army Professionalism -1%</t>
  </si>
  <si>
    <t>Specialization</t>
  </si>
  <si>
    <t>Required goods</t>
  </si>
  <si>
    <t>Basic buff</t>
  </si>
  <si>
    <t>Advanced buff</t>
  </si>
  <si>
    <t>Wonder</t>
  </si>
  <si>
    <t>To get a wonder you need to be
the first that builds an advanced 
infratructure of that kind.
Wonder buff stacks on top of 
advanced</t>
  </si>
  <si>
    <t>Foundry</t>
  </si>
  <si>
    <t>Iron, Copper, Coal, Mithril or Damestear</t>
  </si>
  <si>
    <t>1 trade goods
-2% global regiment cost
0.15 AT</t>
  </si>
  <si>
    <t>1,25 trade goods
-3.5%  global regiment cost
0.2 AT</t>
  </si>
  <si>
    <t>1 trade good
2.5% global trade good size
-2.5% fire damage taken
-2.5% shock damage taken
0.5 prestige/year</t>
  </si>
  <si>
    <t>Metropolis</t>
  </si>
  <si>
    <t>Dyes, Silk, Chinaware, Ivory, Glass, Cloth, Mithril, Gold, Paper, Wine, Precursor Relics, Gems, Incense, Salt or 30 base tax</t>
  </si>
  <si>
    <t>0.5 trade goods
20% local tax modifier
2% global tax modifier</t>
  </si>
  <si>
    <t>0.75 trade goods
25% local tax modifier
3.5% global tax modifier</t>
  </si>
  <si>
    <t>-5% technology cost
-5% idea cost
5% global institution spread
0.5 prestige/year
+5 Artifice Capacity</t>
  </si>
  <si>
    <t>Artisan</t>
  </si>
  <si>
    <t>Silk, Chinaware, Fur, Wool, Gems, Glass, Wine, Gold, Mithril, Precursor Relics, Incense, Tropical Wood</t>
  </si>
  <si>
    <t>1 trade goods
15% local trade power
10% local trade value
2% trade efficiency</t>
  </si>
  <si>
    <t>1.5 trade goods
25% local trade power
15% local trade value
3.5% trade efficiency</t>
  </si>
  <si>
    <t>1.5 trade goods
15% local trade power
25% local trade value
7.5% trade efficiency
0.5 prestige/year</t>
  </si>
  <si>
    <t>Vertical Farm</t>
  </si>
  <si>
    <t>Spices, Grain, Fish, Fungi, Serpentbloom, Livestock, Salt, Slaves, Tea, Coffee, Cotton, Sugar, Tobacco, Cocoa, Cloves</t>
  </si>
  <si>
    <t>2.5 trade godos
-10% local dev cost
50% local manpower
5% global manpower</t>
  </si>
  <si>
    <t>4 trade goods
-20% local dev cost
75% local manpower
7.5% global manpower</t>
  </si>
  <si>
    <t>4 trade goods
-50% local dev cost
10% gloval manpower
0.5 prestige/year</t>
  </si>
  <si>
    <t>Dyes, Iron, Copper, Paper, Mithril, Naval Supplies</t>
  </si>
  <si>
    <t>0.2% yearly professionalism
2% drill gain
-25% local regiment recruit speed</t>
  </si>
  <si>
    <t>0.35% yearly professionalism
3.5% drill gain
50% local regiment recruit speed</t>
  </si>
  <si>
    <t>1 free leader
2.5% discipline
0.5 prestige</t>
  </si>
  <si>
    <t>Tag&amp;ID</t>
  </si>
  <si>
    <t>Continent</t>
  </si>
  <si>
    <t>Region</t>
  </si>
  <si>
    <t>Date</t>
  </si>
  <si>
    <t>Spawn From</t>
  </si>
  <si>
    <t>1444 Owner</t>
  </si>
  <si>
    <t>Race</t>
  </si>
  <si>
    <t>Other Reqs</t>
  </si>
  <si>
    <t>Soronic Sons (H40)</t>
  </si>
  <si>
    <t>North Aelantir</t>
  </si>
  <si>
    <t>Bloodgroves Region</t>
  </si>
  <si>
    <t>Sornaire (88)</t>
  </si>
  <si>
    <t>Sorncóst</t>
  </si>
  <si>
    <t>None</t>
  </si>
  <si>
    <t>adventurerspawnables.1</t>
  </si>
  <si>
    <t>Onyx Legion (H42)</t>
  </si>
  <si>
    <t>Reaper's Coast Region</t>
  </si>
  <si>
    <t>Arca Corvur (441)</t>
  </si>
  <si>
    <t>Corvuria</t>
  </si>
  <si>
    <t>adventurerspawnables.2</t>
  </si>
  <si>
    <t>Shining Circle (H44)</t>
  </si>
  <si>
    <t>Wesy Ynn Banks &amp; Epednan Expanse Region</t>
  </si>
  <si>
    <t>Age of Reformation</t>
  </si>
  <si>
    <t>Damescrown (234)</t>
  </si>
  <si>
    <t>Damescrown</t>
  </si>
  <si>
    <t>adventurerspawnables.3</t>
  </si>
  <si>
    <t>Istralorian Crusaders (H46)</t>
  </si>
  <si>
    <t>Rzenta Region</t>
  </si>
  <si>
    <t>Istralore (277)</t>
  </si>
  <si>
    <t>Istralore</t>
  </si>
  <si>
    <t>Is Corinite</t>
  </si>
  <si>
    <t>adventurerspawnables.4</t>
  </si>
  <si>
    <t>Menibor Free Company (H48)</t>
  </si>
  <si>
    <t>Epednan Expanse Region</t>
  </si>
  <si>
    <t>Menibór (569)</t>
  </si>
  <si>
    <t xml:space="preserve">Menibór </t>
  </si>
  <si>
    <t>adventurerspawnables.5</t>
  </si>
  <si>
    <t>Varbuks Freemen (H50)</t>
  </si>
  <si>
    <t>South Aelantir</t>
  </si>
  <si>
    <t>Forest of the Cursed ones Region</t>
  </si>
  <si>
    <t>Half-Orc</t>
  </si>
  <si>
    <t>Has Half-Orc Minorty in Aelantir</t>
  </si>
  <si>
    <t>adventurerspawnables.6</t>
  </si>
  <si>
    <t>House of Pelodir (H52)</t>
  </si>
  <si>
    <t>Silent Repost (350)</t>
  </si>
  <si>
    <t>Silent Repost</t>
  </si>
  <si>
    <t>adventurerspawnables.7</t>
  </si>
  <si>
    <t>Tipney Pioneers (H54)</t>
  </si>
  <si>
    <t>Veykoda Region</t>
  </si>
  <si>
    <t>Tipney (135)</t>
  </si>
  <si>
    <t>Lorent</t>
  </si>
  <si>
    <t>adventurerspawnables.8</t>
  </si>
  <si>
    <t>Havoral Band (H56)</t>
  </si>
  <si>
    <t>Veykoda Region &amp; East Ynn Banks (?)</t>
  </si>
  <si>
    <t>Havorton (909)</t>
  </si>
  <si>
    <t>Terr</t>
  </si>
  <si>
    <t>adventurerspawnables.9</t>
  </si>
  <si>
    <t>Chipped Tooth Company (H58)</t>
  </si>
  <si>
    <t>Anbenncóst (8)</t>
  </si>
  <si>
    <t>Anbenncóst</t>
  </si>
  <si>
    <t>adventurerspawnables.10</t>
  </si>
  <si>
    <t>Plumwall Expedition (H60)</t>
  </si>
  <si>
    <t>Plumwall (281)</t>
  </si>
  <si>
    <t>Wex</t>
  </si>
  <si>
    <t>adventurerspawnables.11</t>
  </si>
  <si>
    <t>Brigade Magnificent (H62)</t>
  </si>
  <si>
    <t>East Effelai Region</t>
  </si>
  <si>
    <t>Arca Dhánaenn (244)</t>
  </si>
  <si>
    <t>Arbaran</t>
  </si>
  <si>
    <t>adventurerspawnables.12</t>
  </si>
  <si>
    <t>Bardswood Band (H64)</t>
  </si>
  <si>
    <t>417 (TELLUM!)</t>
  </si>
  <si>
    <t>TELLUM</t>
  </si>
  <si>
    <t>adventurerspawnables.13</t>
  </si>
  <si>
    <t>Jaherian Exemplars (H66)</t>
  </si>
  <si>
    <t>Dry Coast Region</t>
  </si>
  <si>
    <t>Elizna (496)</t>
  </si>
  <si>
    <t>Elizna</t>
  </si>
  <si>
    <t>adventurerspawnables.14</t>
  </si>
  <si>
    <t>Gommoport (H30)</t>
  </si>
  <si>
    <t>Haraf (2088)</t>
  </si>
  <si>
    <t>Nimscodd (169)</t>
  </si>
  <si>
    <t>Nimscodd</t>
  </si>
  <si>
    <t>aelantirspawnables.1</t>
  </si>
  <si>
    <t>Zurzumexia (H31)</t>
  </si>
  <si>
    <t>Haraf (2078)</t>
  </si>
  <si>
    <t>Mallayd (185)</t>
  </si>
  <si>
    <t>Bluescale</t>
  </si>
  <si>
    <t>aelantirspawnables.2</t>
  </si>
  <si>
    <t>Mestikardu (H32)</t>
  </si>
  <si>
    <t>Haraf (2083)</t>
  </si>
  <si>
    <t>Bayvic (723)</t>
  </si>
  <si>
    <t>Bayvic</t>
  </si>
  <si>
    <t>aelantirspawnables.3</t>
  </si>
  <si>
    <t>Cestirmark (H33)</t>
  </si>
  <si>
    <t>Cestimark Area &amp; Vincenton Area</t>
  </si>
  <si>
    <t>Cestaire (327)</t>
  </si>
  <si>
    <t>Cestirande</t>
  </si>
  <si>
    <t>aelantirspawnables.4</t>
  </si>
  <si>
    <t>Ebenmas (H34)</t>
  </si>
  <si>
    <t>Ebenmas Area (?) 1823(?)</t>
  </si>
  <si>
    <t>High Ording (75)</t>
  </si>
  <si>
    <t>High Ording</t>
  </si>
  <si>
    <t>aelantirspawnables.5</t>
  </si>
  <si>
    <t>Corinsfield (H35)</t>
  </si>
  <si>
    <t>Ionntras (827)</t>
  </si>
  <si>
    <t>Corintar</t>
  </si>
  <si>
    <t>aelantirspawnables.6</t>
  </si>
  <si>
    <t>Valorpoint (H36)</t>
  </si>
  <si>
    <t>Verne (292)</t>
  </si>
  <si>
    <t>Verne</t>
  </si>
  <si>
    <t>aelantirspawnables.7</t>
  </si>
  <si>
    <t>Themaria (H37)</t>
  </si>
  <si>
    <t>Themarenn (267)</t>
  </si>
  <si>
    <t>Themarenn</t>
  </si>
  <si>
    <t>aelantirspawnables.8</t>
  </si>
  <si>
    <t>Zanlib (H38)</t>
  </si>
  <si>
    <t>Garlas-kel (658)</t>
  </si>
  <si>
    <t>Dartaxâgerdim</t>
  </si>
  <si>
    <t>aelantirspawnables.9</t>
  </si>
  <si>
    <t>Ozgarom (H39)</t>
  </si>
  <si>
    <t>Has Orc minority in Aelantir</t>
  </si>
  <si>
    <t>aelantirspawnables.10</t>
  </si>
  <si>
    <t>Asraport (H40)</t>
  </si>
  <si>
    <t>Anvilwright (912)</t>
  </si>
  <si>
    <t>Silverforge</t>
  </si>
  <si>
    <t>Dwarf</t>
  </si>
  <si>
    <t>aelantirspawnables.11</t>
  </si>
  <si>
    <t>Isobelin (H41)</t>
  </si>
  <si>
    <t>Toaraire (33)</t>
  </si>
  <si>
    <t>Toaraire</t>
  </si>
  <si>
    <t>aelantirspawnables.12</t>
  </si>
  <si>
    <t>Saamirses (H42)</t>
  </si>
  <si>
    <t>Bulwar (601)</t>
  </si>
  <si>
    <t>Bulwar</t>
  </si>
  <si>
    <t>aelantirspawnables.13</t>
  </si>
  <si>
    <t>Mykx (H43)</t>
  </si>
  <si>
    <t>Kokerrat (393)</t>
  </si>
  <si>
    <t>Viakkoc</t>
  </si>
  <si>
    <t>aelantirspawnables.14</t>
  </si>
  <si>
    <t>Balgabar (H44)</t>
  </si>
  <si>
    <t>Silverforge Hall (308)</t>
  </si>
  <si>
    <t>aelantirspawnables.15</t>
  </si>
  <si>
    <t>Marlliande (H45)</t>
  </si>
  <si>
    <t>Marllin (418)</t>
  </si>
  <si>
    <t>Arannen</t>
  </si>
  <si>
    <t>aelantirspawnables.16</t>
  </si>
  <si>
    <t>Thilvis (H46)</t>
  </si>
  <si>
    <t>South Viswall (63)</t>
  </si>
  <si>
    <t>South Viswall</t>
  </si>
  <si>
    <t>aelantirspawnables.17</t>
  </si>
  <si>
    <t>Vanbury Guild (H47)</t>
  </si>
  <si>
    <t>Telgeir (911)</t>
  </si>
  <si>
    <t>Telgeir</t>
  </si>
  <si>
    <t>aelantirspawnables.18</t>
  </si>
  <si>
    <t>Calasanni Trading Company (H48)</t>
  </si>
  <si>
    <t>Calascandar (254)</t>
  </si>
  <si>
    <t>aelantirspawnables.19</t>
  </si>
  <si>
    <t>Deranne Trade Company (H49)</t>
  </si>
  <si>
    <t>Deranne (113)</t>
  </si>
  <si>
    <t>Deranne</t>
  </si>
  <si>
    <t>aelantirspawnables.20</t>
  </si>
  <si>
    <t>Began's Expedition (H95)</t>
  </si>
  <si>
    <t>Serpentspine</t>
  </si>
  <si>
    <t>Serpentreach Region</t>
  </si>
  <si>
    <t>Soronic Sons</t>
  </si>
  <si>
    <t>Mithril-Arm Cartel (H96)</t>
  </si>
  <si>
    <t>West Dwarovar Region</t>
  </si>
  <si>
    <t>Company of the Grudgebearers (H97)</t>
  </si>
  <si>
    <t>Middle Dwarovar Region</t>
  </si>
  <si>
    <t>Rubyhold (62)</t>
  </si>
  <si>
    <t>Rubyhold</t>
  </si>
  <si>
    <t>Axebellow Cartel (H98)</t>
  </si>
  <si>
    <t>Tree of Stone Region</t>
  </si>
  <si>
    <t>Sharaja (4397)</t>
  </si>
  <si>
    <t>Rajnadhaga</t>
  </si>
  <si>
    <t>Modifiers are Local
This is up to date for the latest BitBucket release.</t>
  </si>
  <si>
    <t>Small Minority, Oppressed</t>
  </si>
  <si>
    <t>Large Minority, Oppressed</t>
  </si>
  <si>
    <t>Small Minority, Coexisting</t>
  </si>
  <si>
    <t>Large Minority, Coexisting</t>
  </si>
  <si>
    <t>Small Minority, Integrated</t>
  </si>
  <si>
    <t>Large Minority, Integrated</t>
  </si>
  <si>
    <t>Majority, Oppressed</t>
  </si>
  <si>
    <t>Majority, Coexisting</t>
  </si>
  <si>
    <t>Majority, Integrated</t>
  </si>
  <si>
    <t>Primary</t>
  </si>
  <si>
    <t>Unrest +2%
Trade Power +5%</t>
  </si>
  <si>
    <t>Unrest +4%
Trade Power +10%</t>
  </si>
  <si>
    <t>Unrest +2%
State Maintenance +10%
Trade Power +5%
Supply Limit +5%</t>
  </si>
  <si>
    <t>Unrest +4%
State Maintenance +25%
Trade Power +10%
Supply Limit +10%</t>
  </si>
  <si>
    <t>Unrest +2%
State Maintenance +30%
Monthly Autonomy +0.025
Trade Power +5%
Supply Limit +5%
Friendly Move Speed +10%</t>
  </si>
  <si>
    <t>Unrest +4%
State Maintenance +50%
Monthly Autonomy +0.05
Trade Power +10%
Supply Limit +10%
Friendly Move Speed +20%</t>
  </si>
  <si>
    <t>Trade Power +10%
Culture Conversion Cost -25%</t>
  </si>
  <si>
    <t>Trade Power +10%
Supply Limit +10%
Culture Conversion Cost +25%</t>
  </si>
  <si>
    <t>Trade Power +10%
Supply Limit +10%
Friendly Move Speed +20%
Culture Conversion Cost +50%</t>
  </si>
  <si>
    <t>Trade Power +10%
Supply Limit +10%
Friendly Move Speed +20%</t>
  </si>
  <si>
    <t>Unrest +1%
Fort Maintanance -7.5%</t>
  </si>
  <si>
    <t>Unrest +2%
Fort Maintanance -15%</t>
  </si>
  <si>
    <t>Unrest +1%
State Maintenance +10%
Fort Maintanance -7.5%
Goods Produced +5%</t>
  </si>
  <si>
    <t>Unrest +2%
State Maintenance +25%
Fort Maintanance -15%
Goods Produced +10%</t>
  </si>
  <si>
    <t>State Maintenance +30%
Monthly Autonomy +0.025
Fort Maintanance -7.5%
Goods Produced +5%
Build Cost -5%</t>
  </si>
  <si>
    <t>State Maintenance +50%
Monthly Autonomy +0.05
Fort Maintanance -15%
Goods Produced +10%
Build Cost -10%</t>
  </si>
  <si>
    <t>Fort Maintanance -15%
Culture Conversion Cost -25%</t>
  </si>
  <si>
    <t>Fort Maintanance -15%
Goods Produced +10%
Culture Conversion Cost +25%</t>
  </si>
  <si>
    <t>Fort Maintanance -15%
Goods Produced +10%
Build Cost -10%
Culture Conversion Cost +50%</t>
  </si>
  <si>
    <t>Fort Maintanance -15%
Goods Produced +10%
Build Cost -10%</t>
  </si>
  <si>
    <t>Unrest +1%
Tax +10%</t>
  </si>
  <si>
    <t>Unrest +2%
Tax +20%</t>
  </si>
  <si>
    <t>Unrest +1%
State Maintenance +10%
Tax +10%
Trade Value +5%</t>
  </si>
  <si>
    <t>Unrest +2%
State Maintenance +25%
Tax +20%
Trade Value +10%</t>
  </si>
  <si>
    <t>State Maintenance +30%
Monthly Autonomy +0.025
Tax +10%
Trade Value +10%
Production +5%</t>
  </si>
  <si>
    <t>State Maintenance +50%
Monthly Autonomy +0.05
Tax +20%
Trade Value +10%
Production +10%</t>
  </si>
  <si>
    <t>Tax +20%
Culture Conversion Cost -25%</t>
  </si>
  <si>
    <t>Tax +20%
Trade  Value +10%
Culture Conversion Cost +25%</t>
  </si>
  <si>
    <t>Tax +20%
Trade Value +10%
Production +10%
Culture Conversion Cost +50%</t>
  </si>
  <si>
    <t>Tax +20%
Trade Value +10%
Production +10%</t>
  </si>
  <si>
    <t>Unrest +2%
Goods Produced +5%</t>
  </si>
  <si>
    <t>Unrest +4%
Goods Produced +10%</t>
  </si>
  <si>
    <t>Unrest +2%
State Maintenance +10%
Goods Produced +5%
Manpower +5%</t>
  </si>
  <si>
    <t>Unrest +4%
State Maintenance +25%
Goods Produced +10%
Manpower +10%</t>
  </si>
  <si>
    <t>Unrest +2%
State Maintenance +30%
Monthly Autonomy +0.025
Goods Produced +5%
Manpower +5%
Trade Power +0.05</t>
  </si>
  <si>
    <t>Unrest +4%
State Maintenance +50%
Monthly Autonomy +0.05
Goods Produced +10%
Manpower +10%
Trade Power +0.1</t>
  </si>
  <si>
    <t>Goods Produced +10%
Culture Conversion Cost -25%</t>
  </si>
  <si>
    <t>Good Produced +10%
Manpower +10%
Culture Conversion Cost +25%</t>
  </si>
  <si>
    <t>Goods Produced +10%
Manpower +10%
Trade Power +0.1
Culture Conversion Cost +50%</t>
  </si>
  <si>
    <t>Goods Produced +10%
Manpower +10%
Trade Power +0.1</t>
  </si>
  <si>
    <t>Unrest +1%
Production +5%</t>
  </si>
  <si>
    <t>Unrest +2%
Production +10%</t>
  </si>
  <si>
    <t>Unrest +1%
State Maintenance +10%
Production +5%
Institution Spread +5%</t>
  </si>
  <si>
    <t>Unrest +2%
State Maintenance +25%
Production +10%
Institution Spread +10%</t>
  </si>
  <si>
    <t>State Maintenance +30%
Monthly Autonomy +0.025
Production +5%
Institution Spread +5%
Tax +5%</t>
  </si>
  <si>
    <t>State Maintenance +50%
Monthly Autonomy +0.05
Production +10%
Institution Spread +10%
Tax +10%</t>
  </si>
  <si>
    <t>Prod +10%
Culture Conversion Cost -25%</t>
  </si>
  <si>
    <t>Production +10%
Institution Spread +10%
Culture Conversion Cost +25%</t>
  </si>
  <si>
    <t>Production +10%
Institution Spread +10%
Tax +10%
Culture Conversion Cost +50%</t>
  </si>
  <si>
    <t>Production +10%
Institution Spread +10%
Tax +10%</t>
  </si>
  <si>
    <t>Unrest +1%
Regiment Cost -10%</t>
  </si>
  <si>
    <t>Unrest +2%
Regiment Cost -20%</t>
  </si>
  <si>
    <t>Unrest +1%
State Maintenance +10%
Regiment Cost -10%
Hostile Movement Speed -10%</t>
  </si>
  <si>
    <t>Unrest +2%
State Maintenance +25%
Regiment Cost -20%
Hostile Movement Speed -20%</t>
  </si>
  <si>
    <t>State Maintenance +30%
Monthly Autonomy +0.025
Regiment Cost -10%
Hostile Movement Speed -10%
Production Efficiency +10%</t>
  </si>
  <si>
    <t>State Maintenance +50%
Monthly Autonomy +0.05
Regiment Cost -20%
Hostile Movement Speed -20%
Production Efficiency +20%
Unrest +1%</t>
  </si>
  <si>
    <t>Regiment Cost -20%
Culture Conversion Cost -25%</t>
  </si>
  <si>
    <t>Regiment Cost -20%
Hostile Movement Speed -20%
Culture Conversion Cost +25%</t>
  </si>
  <si>
    <t>Regiment Cost -20%
Hostile Movement Speed -20%
Production Efficiency +20%
Culture Conversion Cost +50%</t>
  </si>
  <si>
    <t>Regiment Cost -20%
Hostile Movement Speed -20%
Porduction Efficiency +20%</t>
  </si>
  <si>
    <t>Unrest +1%
Tax +5%</t>
  </si>
  <si>
    <t>Unrest +2%
Tax +10%</t>
  </si>
  <si>
    <t>Unrest +1%
State Maintenance +10%
Tax +5%
Dev Cost -5%</t>
  </si>
  <si>
    <t>Unrest +2%
State Maintenance +25%
Tax +10%
Dev Cost -10%</t>
  </si>
  <si>
    <t>State Maintenance +30%
Monthly Autonomy +0.025
Tax +5%
Dev Cost -5%
Core Creation Cost -10%</t>
  </si>
  <si>
    <t>State Maintenance +50%
Monthly Autonomy +0.05
Tax +10%
Dev Cost -10%
Core Creation Cost -20%
Unrest +1%</t>
  </si>
  <si>
    <t>Tax +10%
Culture Conversion Cost -25%</t>
  </si>
  <si>
    <t>Tax +10%
Dev Cost -10%
Culture Conversion Cost +25%</t>
  </si>
  <si>
    <t>Tax +10%
Dev Cost -10%
Core Creation Cost -20%
Culture Conversion Cost +50%</t>
  </si>
  <si>
    <t>Tax +10%
Dev Cost -10%
Core Creation Cost -20%</t>
  </si>
  <si>
    <t>Unrest +1%
Manpower +7.5%</t>
  </si>
  <si>
    <t>Unrest +2%
Manpower +15%</t>
  </si>
  <si>
    <t>Unrest +1%
State Maintenance +10%
Manpower +7.5%
Sailors +7.5%</t>
  </si>
  <si>
    <t>Unrest +2%
State Maintenance +25%
Manpower +15%
Sailors +15%</t>
  </si>
  <si>
    <t>State Maintenance +30%
Monthly Autonomy +0.025
Manpower +7.5%
Sailors +7.5%
Goods Produced +5%</t>
  </si>
  <si>
    <t>State Maintenance +50%
Monthly Autonomy +0.05
Manpower +15%
Sailors +15%
Goods Produced +10%
Unrest +1%</t>
  </si>
  <si>
    <t>Manpower +15%
Culture Conversion Cost -25%</t>
  </si>
  <si>
    <t>Manpower +15%
Sailors +15%
Culture Conversion Cost +25%</t>
  </si>
  <si>
    <t>Manpower +15%
Sailors +15%
Goods Produced +10%
Culture Conversion Cost +50%</t>
  </si>
  <si>
    <t>Manpower +15%
Sailors +15%
Goods Produced +10%</t>
  </si>
  <si>
    <t>Unrest +1%
Dev Cost -5%</t>
  </si>
  <si>
    <t>Unrest +2%
Dev Cost -10%</t>
  </si>
  <si>
    <t>Unrest +1%
State Maintenance +10%
Dev Cost -5%
Trade Power +5%</t>
  </si>
  <si>
    <t>Unrest +2%
State Maintenance +25%
Dev Cost -10%
Trade Power +10%</t>
  </si>
  <si>
    <t>State Maintenance +30%
Monthly Autonomy +0.025
Dev Cost -5%
Trade Power +5%
Supply Limit +10%</t>
  </si>
  <si>
    <t>State Maintenance +50%
Monthly Autonomy +0.05
Dev Cost -10%
Trade Power +10%
Supply Limit +25%</t>
  </si>
  <si>
    <t>Dev Cost -10%
Culture Conversion Cost -25%</t>
  </si>
  <si>
    <t>Dev Cost -10%
Trade Power +10%
Culture Conversion Cost +25%</t>
  </si>
  <si>
    <t>Dev Cost -10%
Trade Power +10%
Supply Limit +25%
Culture Conversion Cost +50%</t>
  </si>
  <si>
    <t>Dev Cost -10%
Trade Power +10%
Supply Limit +25%</t>
  </si>
  <si>
    <t>Unrest +2%
Tax +5%</t>
  </si>
  <si>
    <t>Unrest +4%
Tax +10%</t>
  </si>
  <si>
    <t>Unrest +1%
State Maintenance +10%
Tax +5%
Hostile Attrition +0.5</t>
  </si>
  <si>
    <t>Unrest +2%
State Maintenance +25%
Tax +10%
Hostile Attrition +1</t>
  </si>
  <si>
    <t>Unrest +1%
State Maintenance +30%
Monthly Autonomy +0.025
Tax +5%
Hostile Attrition +0.5
Governing Cost -5%</t>
  </si>
  <si>
    <t>Unrest +2%
State Maintenance +50%
Monthly Autonomy +0.05
Tax +10%
Hostile Attrition +1
Governing Cost -10%</t>
  </si>
  <si>
    <t>Tax +10%
Hostile Attrition +1
Culture Conversion Cost +25%</t>
  </si>
  <si>
    <t>Tax +10%
Hostile Attrition +1
Governing Cost -10%
Culture Conversion Cost +50%</t>
  </si>
  <si>
    <t>Tax +10%
Hostile Attrition +1
Governing Cost -10%</t>
  </si>
  <si>
    <t>Unrest +2%
Build Time -5%</t>
  </si>
  <si>
    <t>Unrest +4%
Build Time -10%</t>
  </si>
  <si>
    <t>Unrest +2%
State Maintenance +10%
Build Time -5%
Friendly Move Speed +10%</t>
  </si>
  <si>
    <t>Unrest +4%
State Maintenance +25%
Build Time -10%
Friendly move Speed +20%</t>
  </si>
  <si>
    <t>Unrest +2%
State Maintenance +30%
Monthly Autonomy +0.025
Build Time -5%
Friendly Movespeed +10%
Hostile Attrition +1</t>
  </si>
  <si>
    <t>Unrest +3%
State Maintenance +50%
Monthly Autonomy +0.05
Build Time -10%
Friendly Move Speed +20%
Hostile Attrition +2</t>
  </si>
  <si>
    <t>Build Time -10%
Culture Conversion Cost -25%</t>
  </si>
  <si>
    <t>Build Time -10%
Friendly Move Speed +20%
Culture Conversion Cost +25%</t>
  </si>
  <si>
    <t>Build Time -10%
Friendly Move Speed +20%
Hostile Attrition +2
Culture Conversion Cost +50%</t>
  </si>
  <si>
    <t>Build Time -10%
Friendly Move Speed +20%
Hostile Atrrition +2</t>
  </si>
  <si>
    <t>Local Manpower +5%
Unrest -1%</t>
  </si>
  <si>
    <t>Local Manpower +10%
Unrest -2%</t>
  </si>
  <si>
    <t>Local Manpower +5%
State Maintenance +10%
Local Unrest -1%
Recruitment Time -10%</t>
  </si>
  <si>
    <t>Local Manpower +10%
State Maintenance +25%
Unrest -2%
Recruitment Time -20%</t>
  </si>
  <si>
    <t>Local Manpower +5%
State Maintenance +30%
Monthly Autonomy +0.025
Unrest -1%
Recruitment Time -10%
Manpower +10%</t>
  </si>
  <si>
    <t>Local Manpower +10%
State Maintenance +50%
Monthly Autonomy +0.05
Unrest -2%
Recruitment Time -20%
Manpower +20%</t>
  </si>
  <si>
    <t>Unrest -2%
Culture Conversion Cost -25%</t>
  </si>
  <si>
    <t>Unrest -2%
Recruitment Time -20%
Culture Conversion Cost +25%</t>
  </si>
  <si>
    <t>Unrest -2%
Recruitment Time -20%
Local Manpower +20%
Culture Conversion Cost +50%</t>
  </si>
  <si>
    <t>Unrest -2%
Recruitment Time -20%
Local Manpower +20%</t>
  </si>
  <si>
    <t>Unrest +1%
Manpower +5%</t>
  </si>
  <si>
    <t>Unrest +2%
Manpower +10%</t>
  </si>
  <si>
    <t>Unrest +1%
State Maintenance +10%
Manpower +5%
Dev Cost -5%</t>
  </si>
  <si>
    <t>Unrest +2%
State Maintenance +25%
Manpower +10%
Dev Cost -10%</t>
  </si>
  <si>
    <t>State Maintenance +30%
Monthly Autonomy +0.025
Manpower +5%
Dev Cost -5%
Sailors +10%</t>
  </si>
  <si>
    <t>State Maintenance +50%
Monthly Autonomy +0.05
Manpower +10%
Dev Cost -10%
Sailors +20%</t>
  </si>
  <si>
    <t>Manpower +10%
Culture Conversion Cost -25%</t>
  </si>
  <si>
    <t>Manpower +10%
Dev Cost -10%
Culture Conversion Cost +25%</t>
  </si>
  <si>
    <t>Manpower +10%
Dev Cost -10%
Sailors +20%
Culture Conversion Cost +50%</t>
  </si>
  <si>
    <t>Manpower +10%
Dev Cost -10%
Sailors +20%</t>
  </si>
  <si>
    <t>Unrest +1%
Build cost -10%</t>
  </si>
  <si>
    <t>Unrest +2%
Build Cost -20%</t>
  </si>
  <si>
    <t>Unrest +1%
State Maintenance +10%
Build Cost -10%
Build Time -5%</t>
  </si>
  <si>
    <t>Unrest +2%
State Maintenance +25%
Build Cost -20%
Build Time -10%</t>
  </si>
  <si>
    <t>State Maintenance +30%
Monthly Autonomy +0.025
Build Cost -10%
Build Time -5%
Hostile Attrition +0.5</t>
  </si>
  <si>
    <t>State Maintenance +50%
Monthly Autonomy +0.05
Build Cost -20%
Build Time -10%
Hostile Attrition +1</t>
  </si>
  <si>
    <t>Build Cost -20%
Culture Conversion Cost -25%</t>
  </si>
  <si>
    <t>Build Cost -20%
Build Time -10%
Culture Conversion Cost +25%</t>
  </si>
  <si>
    <t>Build Cost -20%
Build Time -10%
Hostile Attrition +1
Culture Conversion Cost +50%</t>
  </si>
  <si>
    <t>Build Cost -20%
Build Time -10%
Hostile Attrition +1</t>
  </si>
  <si>
    <t>Unrest +2%
Production efficiency +5%</t>
  </si>
  <si>
    <t>Unrest +4%
Production efficiency +10%</t>
  </si>
  <si>
    <t>Unrest +2%
State Maintenance +10%
Production efficiency +5%
Hostile Attrition +0.5</t>
  </si>
  <si>
    <t>Unrest +4%
State Maintenance +25%
Production efficiency +10%
Hostile Attrition +1</t>
  </si>
  <si>
    <t>Unrest +2%
State Maintenance +25%
Monthly Autonomy +0.025
Production efficiency +5%
Hostile Attrition +0.5
Regiment Cost -10%</t>
  </si>
  <si>
    <t>Unrest +4%
State Maintenance +50%
Monthly Autonomy +0.05
Production efficiency +10%
Hostile Attrition +1
Regiment Cost -20%</t>
  </si>
  <si>
    <t>Production efficiency +10%
Culture Conversion Cost -25%</t>
  </si>
  <si>
    <t>Production efficiency +10%
Hostile Attrition +1
Culture Conversion Cost +25%</t>
  </si>
  <si>
    <t>Production efficiency +10%
Hostile Attrition +1
Regiment Cost -20%
Culture Conversion Cost +50%</t>
  </si>
  <si>
    <t>Production efficiency +10%
Hostile Attrition +1
Regiment Cost -20%</t>
  </si>
  <si>
    <t>Unrest +2%
Build Time -10%</t>
  </si>
  <si>
    <t>Unrest +4%
Build Time -20%</t>
  </si>
  <si>
    <t>Unrest +2%
State Maintenance +10%
Build Time -10%
Tax +5%</t>
  </si>
  <si>
    <t>Unrest +4%
State Maintenance +25%
Build Time -20%
Tax +10%</t>
  </si>
  <si>
    <t>Unrest +2%
State Maintenance +30%
Monthly Autonomy +0.025
Build Time -10%
Tax +5%
Manpower +10%</t>
  </si>
  <si>
    <t>Unrest +4%
State Maintenance +50%
Monthly Autonomy +0.05
Build Time -20%
Tax +10%
Manpower +20%</t>
  </si>
  <si>
    <t>Build Time -20%
Culture Conversion Cost -25%</t>
  </si>
  <si>
    <t>Build time -20%
Tax +10%
Culture Conversion Cost +25%</t>
  </si>
  <si>
    <t>Build Time -20%
Tax +10%
Manpower +20%
Culture Conversion Cost +50%</t>
  </si>
  <si>
    <t>Build Time -20%
Tax +10%
Manpower +20%</t>
  </si>
  <si>
    <t>Unrest +3%
Goods Produced +5%</t>
  </si>
  <si>
    <t>Unrest +3%
State Maintenance +10%
Goods Produced +5%
Manpower +10%</t>
  </si>
  <si>
    <t>Unrest +4%
State Maintenance +25%
Goods Produced +10%
Manpower +20%</t>
  </si>
  <si>
    <t>Unrest +2%
State Maintenance +30%
Monthly Autonomy +0.025
Goods Produced +5%
Manpower +10%
Regiment Cost -10%</t>
  </si>
  <si>
    <t>Unrest +3%
State Maintenance +50%
Monthly Autonomy +0.05
Goods Produced +10%
Manpower +20%
Regiment Cost -20%</t>
  </si>
  <si>
    <t>Goods Produced +10%
Manpower +20%
Culture Conversion Cost +25%</t>
  </si>
  <si>
    <t>Goods Produced +10%
Manpower +20%
Regiment Cost -20%
Culture Conversion Cost +50%</t>
  </si>
  <si>
    <t>Goods Produced +10%
Manpower +20%
Regiment Cost -20%</t>
  </si>
  <si>
    <t>Unrest +1%
Build Cost -5%</t>
  </si>
  <si>
    <t>Unrest +2%
Build Cost -10%</t>
  </si>
  <si>
    <t>Unrest +1%
State Maintenance +10%
Build Cost -5%
Supply Limit +10%</t>
  </si>
  <si>
    <t>Unrest +2%
State Maintenance +25%
Build Cost -10%
Supply Limit +20%</t>
  </si>
  <si>
    <t>State Maintenance +30%
Monthly Autonomy +0.025
Build Cost -5%
Supply Limit +10%
Monthly Devastation -0.05</t>
  </si>
  <si>
    <t>State Maintenance +50%
Monthly Autonomy Change +0.05
Build Cost -10%
Supply Limit +20%
Monthly Devastation -0.10</t>
  </si>
  <si>
    <t>Build Cost -10%
Culture Conversion Cost -25%</t>
  </si>
  <si>
    <t>Build Cost -10%
Supply Limit +20%
Culture Conversion Cost +25%</t>
  </si>
  <si>
    <t>Build Cost -10%
Supply Limit +20%
Monthly Devastation -0.10
Culture Conversion Cost +50%</t>
  </si>
  <si>
    <t>Build Cost -10%
Supply Limit +20%
Monthly Devastation -0.10</t>
  </si>
  <si>
    <t>Unrest +2%
Supply Limit +5%</t>
  </si>
  <si>
    <t>Unrest +4%
Supply Limit +10%</t>
  </si>
  <si>
    <t>Unrest +2%
State Maintenance +10%
Supply Limit +5%
Hostile Move Speed -10%</t>
  </si>
  <si>
    <t>Unrest +4%
State Maintenance +25%
Supply Limit +10%
Hostile Move Speed -20%</t>
  </si>
  <si>
    <t>Unrest +2%
State Maintenance +30%
Monthly Autonomy +0.025
Supply Limit +5%
Hostile Move Speed -10%
Manpower +10%</t>
  </si>
  <si>
    <t>Unrest +4%
State Maintenance +50%
Monthly Autonomy +0.05
Supply Limit +10%
Hostile Move Speed -20%
Manpower +20%</t>
  </si>
  <si>
    <t>Supply Limit +10%
Culture Conversion Cost -25%</t>
  </si>
  <si>
    <t>Supply Limit +10%
Hostile Move Speed -20%
Culture Conversion Cost +25%</t>
  </si>
  <si>
    <t>Supply Limit +10%
Hostile Move Speed -20%
Manpower +20%
Culture Conversion Cost +50%</t>
  </si>
  <si>
    <t>Supply Limit +10%
Hostile Move Speed -20%
Manpower +20%</t>
  </si>
  <si>
    <t>Artillery</t>
  </si>
  <si>
    <t>Tech</t>
  </si>
  <si>
    <t>Fire Modifier</t>
  </si>
  <si>
    <t>Shock Modifier</t>
  </si>
  <si>
    <t>Tech 1</t>
  </si>
  <si>
    <t>Tech 2</t>
  </si>
  <si>
    <t>Tech 3</t>
  </si>
  <si>
    <t>Tech 4</t>
  </si>
  <si>
    <t>Tech 5</t>
  </si>
  <si>
    <t>reduction:</t>
  </si>
  <si>
    <t>Tech 6</t>
  </si>
  <si>
    <t>vanilla</t>
  </si>
  <si>
    <t>harimari</t>
  </si>
  <si>
    <t>flat reduction</t>
  </si>
  <si>
    <t>Tech 7</t>
  </si>
  <si>
    <t>Tech 8</t>
  </si>
  <si>
    <t>Tech 9</t>
  </si>
  <si>
    <t>Tech 10</t>
  </si>
  <si>
    <t>Tech 11</t>
  </si>
  <si>
    <t>Tech 12</t>
  </si>
  <si>
    <t>Tech 13</t>
  </si>
  <si>
    <t>Tech 14</t>
  </si>
  <si>
    <t>Tech 15</t>
  </si>
  <si>
    <t>Tech 16</t>
  </si>
  <si>
    <t>Tech 17</t>
  </si>
  <si>
    <t>Tech 18</t>
  </si>
  <si>
    <t>Tech 19</t>
  </si>
  <si>
    <t>Tech 20</t>
  </si>
  <si>
    <t>Tech 21</t>
  </si>
  <si>
    <t>Tech 22</t>
  </si>
  <si>
    <t>Tech 23</t>
  </si>
  <si>
    <t>Tech 24</t>
  </si>
  <si>
    <t>Tech 25</t>
  </si>
  <si>
    <t>Tech 26</t>
  </si>
  <si>
    <t>Tech 27</t>
  </si>
  <si>
    <t>Tech 28</t>
  </si>
  <si>
    <t>Tech 29</t>
  </si>
  <si>
    <t>Tech 30</t>
  </si>
  <si>
    <t>Tech 31</t>
  </si>
  <si>
    <t>Tech 32</t>
  </si>
  <si>
    <t>yearly death rate increase</t>
  </si>
  <si>
    <t>! THIS IS INCORRECT, WORK IN PROGRESS !</t>
  </si>
  <si>
    <t>Initial age</t>
  </si>
  <si>
    <t>&lt;-- Tweak this</t>
  </si>
  <si>
    <t>Age</t>
  </si>
  <si>
    <t>Intermediate shit</t>
  </si>
  <si>
    <t>Prob of living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</si>
</sst>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46">
    <font>
      <sz val="10.0"/>
      <color rgb="FF000000"/>
      <name val="Arial"/>
      <scheme val="minor"/>
    </font>
    <font>
      <b/>
      <sz val="10.0"/>
      <color theme="1"/>
      <name val="Arial"/>
      <scheme val="minor"/>
    </font>
    <font>
      <sz val="10.0"/>
      <color theme="1"/>
      <name val="Arial"/>
      <scheme val="minor"/>
    </font>
    <font>
      <color theme="1"/>
      <name val="Arial"/>
    </font>
    <font>
      <color theme="1"/>
      <name val="Arial"/>
      <scheme val="minor"/>
    </font>
    <font>
      <color rgb="FF000000"/>
      <name val="Arial"/>
    </font>
    <font>
      <sz val="10.0"/>
      <color rgb="FF202122"/>
      <name val="Arial"/>
      <scheme val="minor"/>
    </font>
    <font>
      <color rgb="FFFFFFFF"/>
      <name val="Arial"/>
    </font>
    <font>
      <sz val="10.0"/>
      <color rgb="FFFFFFFF"/>
      <name val="Arial"/>
      <scheme val="minor"/>
    </font>
    <font>
      <b/>
      <sz val="14.0"/>
      <color theme="1"/>
      <name val="Arial"/>
      <scheme val="minor"/>
    </font>
    <font/>
    <font>
      <b/>
      <sz val="14.0"/>
      <color theme="1"/>
      <name val="Arial"/>
    </font>
    <font>
      <b/>
      <color theme="1"/>
      <name val="Arial"/>
    </font>
    <font>
      <b/>
      <color theme="1"/>
      <name val="Arial"/>
      <scheme val="minor"/>
    </font>
    <font>
      <color rgb="FF000000"/>
      <name val="Roboto"/>
    </font>
    <font>
      <color theme="1"/>
      <name val="Roboto"/>
    </font>
    <font>
      <b/>
      <sz val="12.0"/>
      <color theme="1"/>
      <name val="Arial"/>
      <scheme val="minor"/>
    </font>
    <font>
      <b/>
      <sz val="14.0"/>
      <color rgb="FFFFFFFF"/>
      <name val="Arial"/>
    </font>
    <font>
      <b/>
      <sz val="14.0"/>
      <color rgb="FFF3F3F3"/>
      <name val="Arial"/>
    </font>
    <font>
      <b/>
      <sz val="14.0"/>
      <color rgb="FFD9D9D9"/>
      <name val="Arial"/>
      <scheme val="minor"/>
    </font>
    <font>
      <b/>
      <sz val="14.0"/>
      <color rgb="FFD9D9D9"/>
      <name val="Arial"/>
    </font>
    <font>
      <b/>
      <sz val="14.0"/>
      <color rgb="FFFFFFFF"/>
      <name val="Arial"/>
      <scheme val="minor"/>
    </font>
    <font>
      <b/>
      <sz val="18.0"/>
      <color theme="1"/>
      <name val="Arial"/>
      <scheme val="minor"/>
    </font>
    <font>
      <b/>
      <sz val="14.0"/>
      <color rgb="FF000000"/>
      <name val="Arial"/>
    </font>
    <font>
      <b/>
      <sz val="12.0"/>
      <color theme="1"/>
      <name val="Arial"/>
    </font>
    <font>
      <b/>
      <sz val="11.0"/>
      <color theme="1"/>
      <name val="Arial"/>
      <scheme val="minor"/>
    </font>
    <font>
      <b/>
      <sz val="12.0"/>
      <color rgb="FF000000"/>
      <name val="Arial"/>
      <scheme val="minor"/>
    </font>
    <font>
      <color rgb="FF000000"/>
      <name val="Arial"/>
      <scheme val="minor"/>
    </font>
    <font>
      <i/>
      <color rgb="FF783F04"/>
      <name val="Arial"/>
      <scheme val="minor"/>
    </font>
    <font>
      <b/>
      <sz val="18.0"/>
      <color theme="1"/>
      <name val="Arial"/>
    </font>
    <font>
      <b/>
      <sz val="11.0"/>
      <color rgb="FF000000"/>
      <name val="Calibri"/>
    </font>
    <font>
      <b/>
      <i/>
      <color theme="1"/>
      <name val="Arial"/>
    </font>
    <font>
      <b/>
      <i/>
      <color rgb="FF242729"/>
      <name val="Consolas"/>
    </font>
    <font>
      <b/>
      <i/>
      <sz val="14.0"/>
      <color rgb="FF00FFFF"/>
      <name val="Consolas"/>
    </font>
    <font>
      <sz val="11.0"/>
      <color rgb="FF000000"/>
      <name val="Calibri"/>
    </font>
    <font>
      <b/>
      <sz val="11.0"/>
      <color rgb="FF242729"/>
      <name val="Calibri"/>
    </font>
    <font>
      <b/>
      <i/>
      <sz val="10.0"/>
      <color theme="1"/>
      <name val="Consolas"/>
    </font>
    <font>
      <sz val="12.0"/>
      <color theme="1"/>
      <name val="Arial"/>
    </font>
    <font>
      <color theme="0"/>
      <name val="Arial"/>
      <scheme val="minor"/>
    </font>
    <font>
      <color rgb="FFFFFFFF"/>
      <name val="Arial"/>
      <scheme val="minor"/>
    </font>
    <font>
      <i/>
      <color theme="1"/>
      <name val="Arial"/>
      <scheme val="minor"/>
    </font>
    <font>
      <b/>
      <i/>
      <color theme="1"/>
      <name val="Arial"/>
      <scheme val="minor"/>
    </font>
    <font>
      <b/>
      <sz val="20.0"/>
      <color rgb="FFEA4335"/>
      <name val="Arial"/>
      <scheme val="minor"/>
    </font>
    <font>
      <color rgb="FF4A86E8"/>
      <name val="Arial"/>
      <scheme val="minor"/>
    </font>
    <font>
      <sz val="11.0"/>
      <color theme="1"/>
      <name val="Calibri"/>
    </font>
    <font>
      <b/>
      <sz val="12.0"/>
      <color theme="1"/>
      <name val="Calibri"/>
    </font>
  </fonts>
  <fills count="96">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FFFFFF"/>
        <bgColor rgb="FFFFFFFF"/>
      </patternFill>
    </fill>
    <fill>
      <patternFill patternType="solid">
        <fgColor rgb="FFE06666"/>
        <bgColor rgb="FFE06666"/>
      </patternFill>
    </fill>
    <fill>
      <patternFill patternType="solid">
        <fgColor rgb="FF000000"/>
        <bgColor rgb="FF000000"/>
      </patternFill>
    </fill>
    <fill>
      <patternFill patternType="solid">
        <fgColor rgb="FF6AA84F"/>
        <bgColor rgb="FF6AA84F"/>
      </patternFill>
    </fill>
    <fill>
      <patternFill patternType="solid">
        <fgColor rgb="FFE6B338"/>
        <bgColor rgb="FFE6B338"/>
      </patternFill>
    </fill>
    <fill>
      <patternFill patternType="solid">
        <fgColor rgb="FF9900FF"/>
        <bgColor rgb="FF9900FF"/>
      </patternFill>
    </fill>
    <fill>
      <patternFill patternType="solid">
        <fgColor rgb="FFFFFF00"/>
        <bgColor rgb="FFFFFF00"/>
      </patternFill>
    </fill>
    <fill>
      <patternFill patternType="solid">
        <fgColor rgb="FF00FFFF"/>
        <bgColor rgb="FF00FFFF"/>
      </patternFill>
    </fill>
    <fill>
      <patternFill patternType="solid">
        <fgColor rgb="FF93C47D"/>
        <bgColor rgb="FF93C47D"/>
      </patternFill>
    </fill>
    <fill>
      <patternFill patternType="solid">
        <fgColor rgb="FFE67C73"/>
        <bgColor rgb="FFE67C73"/>
      </patternFill>
    </fill>
    <fill>
      <patternFill patternType="solid">
        <fgColor rgb="FFF2AA6D"/>
        <bgColor rgb="FFF2AA6D"/>
      </patternFill>
    </fill>
    <fill>
      <patternFill patternType="solid">
        <fgColor rgb="FFFFD966"/>
        <bgColor rgb="FFFFD966"/>
      </patternFill>
    </fill>
    <fill>
      <patternFill patternType="solid">
        <fgColor rgb="FFC8D071"/>
        <bgColor rgb="FFC8D071"/>
      </patternFill>
    </fill>
    <fill>
      <patternFill patternType="solid">
        <fgColor rgb="FF90C67D"/>
        <bgColor rgb="FF90C67D"/>
      </patternFill>
    </fill>
    <fill>
      <patternFill patternType="solid">
        <fgColor rgb="FF57BB8A"/>
        <bgColor rgb="FF57BB8A"/>
      </patternFill>
    </fill>
    <fill>
      <patternFill patternType="solid">
        <fgColor rgb="FFF48C4D"/>
        <bgColor rgb="FFF48C4D"/>
      </patternFill>
    </fill>
    <fill>
      <patternFill patternType="solid">
        <fgColor rgb="FFFFD666"/>
        <bgColor rgb="FFFFD666"/>
      </patternFill>
    </fill>
    <fill>
      <patternFill patternType="solid">
        <fgColor rgb="FFBCC760"/>
        <bgColor rgb="FFBCC760"/>
      </patternFill>
    </fill>
    <fill>
      <patternFill patternType="solid">
        <fgColor rgb="FF78B85A"/>
        <bgColor rgb="FF78B85A"/>
      </patternFill>
    </fill>
    <fill>
      <patternFill patternType="solid">
        <fgColor rgb="FF34A853"/>
        <bgColor rgb="FF34A853"/>
      </patternFill>
    </fill>
    <fill>
      <patternFill patternType="solid">
        <fgColor rgb="FF6FA8DC"/>
        <bgColor rgb="FF6FA8DC"/>
      </patternFill>
    </fill>
    <fill>
      <patternFill patternType="solid">
        <fgColor rgb="FF38761D"/>
        <bgColor rgb="FF38761D"/>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EA9999"/>
        <bgColor rgb="FFEA9999"/>
      </patternFill>
    </fill>
    <fill>
      <patternFill patternType="solid">
        <fgColor rgb="FFB45F06"/>
        <bgColor rgb="FFB45F06"/>
      </patternFill>
    </fill>
    <fill>
      <patternFill patternType="solid">
        <fgColor rgb="FFCC0000"/>
        <bgColor rgb="FFCC0000"/>
      </patternFill>
    </fill>
    <fill>
      <patternFill patternType="solid">
        <fgColor rgb="FFF6B26B"/>
        <bgColor rgb="FFF6B26B"/>
      </patternFill>
    </fill>
    <fill>
      <patternFill patternType="solid">
        <fgColor rgb="FFABCA78"/>
        <bgColor rgb="FFABCA78"/>
      </patternFill>
    </fill>
    <fill>
      <patternFill patternType="solid">
        <fgColor rgb="FFB4A7D6"/>
        <bgColor rgb="FFB4A7D6"/>
      </patternFill>
    </fill>
    <fill>
      <patternFill patternType="solid">
        <fgColor rgb="FFB7B7B7"/>
        <bgColor rgb="FFB7B7B7"/>
      </patternFill>
    </fill>
    <fill>
      <patternFill patternType="solid">
        <fgColor rgb="FFFFE599"/>
        <bgColor rgb="FFFFE599"/>
      </patternFill>
    </fill>
    <fill>
      <patternFill patternType="solid">
        <fgColor rgb="FF76A5AF"/>
        <bgColor rgb="FF76A5AF"/>
      </patternFill>
    </fill>
    <fill>
      <patternFill patternType="solid">
        <fgColor rgb="FFFF00FF"/>
        <bgColor rgb="FFFF00FF"/>
      </patternFill>
    </fill>
    <fill>
      <patternFill patternType="solid">
        <fgColor rgb="FF999999"/>
        <bgColor rgb="FF999999"/>
      </patternFill>
    </fill>
    <fill>
      <patternFill patternType="solid">
        <fgColor rgb="FFFF0000"/>
        <bgColor rgb="FFFF0000"/>
      </patternFill>
    </fill>
    <fill>
      <patternFill patternType="solid">
        <fgColor rgb="FF990000"/>
        <bgColor rgb="FF990000"/>
      </patternFill>
    </fill>
    <fill>
      <patternFill patternType="solid">
        <fgColor rgb="FFA61C00"/>
        <bgColor rgb="FFA61C00"/>
      </patternFill>
    </fill>
    <fill>
      <patternFill patternType="solid">
        <fgColor rgb="FF9FC5E8"/>
        <bgColor rgb="FF9FC5E8"/>
      </patternFill>
    </fill>
    <fill>
      <patternFill patternType="solid">
        <fgColor rgb="FFDED46D"/>
        <bgColor rgb="FFDED46D"/>
      </patternFill>
    </fill>
    <fill>
      <patternFill patternType="solid">
        <fgColor rgb="FFF0A16E"/>
        <bgColor rgb="FFF0A16E"/>
      </patternFill>
    </fill>
    <fill>
      <patternFill patternType="solid">
        <fgColor rgb="FFFAC669"/>
        <bgColor rgb="FFFAC669"/>
      </patternFill>
    </fill>
    <fill>
      <patternFill patternType="solid">
        <fgColor rgb="FF9BC77B"/>
        <bgColor rgb="FF9BC77B"/>
      </patternFill>
    </fill>
    <fill>
      <patternFill patternType="solid">
        <fgColor rgb="FFC27BA0"/>
        <bgColor rgb="FFC27BA0"/>
      </patternFill>
    </fill>
    <fill>
      <patternFill patternType="solid">
        <fgColor rgb="FF0B5394"/>
        <bgColor rgb="FF0B5394"/>
      </patternFill>
    </fill>
    <fill>
      <patternFill patternType="solid">
        <fgColor rgb="FF3C78D8"/>
        <bgColor rgb="FF3C78D8"/>
      </patternFill>
    </fill>
    <fill>
      <patternFill patternType="solid">
        <fgColor rgb="FFE69138"/>
        <bgColor rgb="FFE69138"/>
      </patternFill>
    </fill>
    <fill>
      <patternFill patternType="solid">
        <fgColor rgb="FFBCC960"/>
        <bgColor rgb="FFBCC960"/>
      </patternFill>
    </fill>
    <fill>
      <patternFill patternType="solid">
        <fgColor rgb="FF78B95A"/>
        <bgColor rgb="FF78B95A"/>
      </patternFill>
    </fill>
    <fill>
      <patternFill patternType="solid">
        <fgColor rgb="FF9AC15D"/>
        <bgColor rgb="FF9AC15D"/>
      </patternFill>
    </fill>
    <fill>
      <patternFill patternType="solid">
        <fgColor rgb="FF8E7CC3"/>
        <bgColor rgb="FF8E7CC3"/>
      </patternFill>
    </fill>
    <fill>
      <patternFill patternType="solid">
        <fgColor rgb="FFFF6D01"/>
        <bgColor rgb="FFFF6D01"/>
      </patternFill>
    </fill>
    <fill>
      <patternFill patternType="solid">
        <fgColor rgb="FFFF9900"/>
        <bgColor rgb="FFFF9900"/>
      </patternFill>
    </fill>
    <fill>
      <patternFill patternType="solid">
        <fgColor rgb="FFF2A96D"/>
        <bgColor rgb="FFF2A96D"/>
      </patternFill>
    </fill>
    <fill>
      <patternFill patternType="solid">
        <fgColor rgb="FFABC978"/>
        <bgColor rgb="FFABC978"/>
      </patternFill>
    </fill>
    <fill>
      <patternFill patternType="solid">
        <fgColor rgb="FFD5A6BD"/>
        <bgColor rgb="FFD5A6BD"/>
      </patternFill>
    </fill>
    <fill>
      <patternFill patternType="solid">
        <fgColor rgb="FF00FF00"/>
        <bgColor rgb="FF00FF00"/>
      </patternFill>
    </fill>
    <fill>
      <patternFill patternType="solid">
        <fgColor rgb="FF134F5C"/>
        <bgColor rgb="FF134F5C"/>
      </patternFill>
    </fill>
    <fill>
      <patternFill patternType="solid">
        <fgColor rgb="FFFAFAFA"/>
        <bgColor rgb="FFFAFAFA"/>
      </patternFill>
    </fill>
    <fill>
      <patternFill patternType="solid">
        <fgColor theme="0"/>
        <bgColor theme="0"/>
      </patternFill>
    </fill>
    <fill>
      <patternFill patternType="solid">
        <fgColor rgb="FFCFE2F3"/>
        <bgColor rgb="FFCFE2F3"/>
      </patternFill>
    </fill>
    <fill>
      <patternFill patternType="solid">
        <fgColor rgb="FF274E13"/>
        <bgColor rgb="FF274E13"/>
      </patternFill>
    </fill>
    <fill>
      <patternFill patternType="solid">
        <fgColor rgb="FFF3F3F3"/>
        <bgColor rgb="FFF3F3F3"/>
      </patternFill>
    </fill>
    <fill>
      <patternFill patternType="solid">
        <fgColor rgb="FFEFEFEF"/>
        <bgColor rgb="FFEFEFEF"/>
      </patternFill>
    </fill>
    <fill>
      <patternFill patternType="solid">
        <fgColor theme="8"/>
        <bgColor theme="8"/>
      </patternFill>
    </fill>
    <fill>
      <patternFill patternType="solid">
        <fgColor rgb="FF85200C"/>
        <bgColor rgb="FF85200C"/>
      </patternFill>
    </fill>
    <fill>
      <patternFill patternType="solid">
        <fgColor rgb="FFD5D26F"/>
        <bgColor rgb="FFD5D26F"/>
      </patternFill>
    </fill>
    <fill>
      <patternFill patternType="solid">
        <fgColor rgb="FFCDCD62"/>
        <bgColor rgb="FFCDCD62"/>
      </patternFill>
    </fill>
    <fill>
      <patternFill patternType="solid">
        <fgColor rgb="FF81C381"/>
        <bgColor rgb="FF81C381"/>
      </patternFill>
    </fill>
    <fill>
      <patternFill patternType="solid">
        <fgColor rgb="FFCC4125"/>
        <bgColor rgb="FFCC4125"/>
      </patternFill>
    </fill>
    <fill>
      <patternFill patternType="solid">
        <fgColor rgb="FF4A86E8"/>
        <bgColor rgb="FF4A86E8"/>
      </patternFill>
    </fill>
    <fill>
      <patternFill patternType="solid">
        <fgColor rgb="FFF1C232"/>
        <bgColor rgb="FFF1C232"/>
      </patternFill>
    </fill>
    <fill>
      <patternFill patternType="solid">
        <fgColor rgb="FFE8E7FC"/>
        <bgColor rgb="FFE8E7FC"/>
      </patternFill>
    </fill>
    <fill>
      <patternFill patternType="solid">
        <fgColor theme="1"/>
        <bgColor theme="1"/>
      </patternFill>
    </fill>
    <fill>
      <patternFill patternType="solid">
        <fgColor rgb="FF0C343D"/>
        <bgColor rgb="FF0C343D"/>
      </patternFill>
    </fill>
    <fill>
      <patternFill patternType="solid">
        <fgColor rgb="FF46BDC6"/>
        <bgColor rgb="FF46BDC6"/>
      </patternFill>
    </fill>
    <fill>
      <patternFill patternType="solid">
        <fgColor rgb="FF666666"/>
        <bgColor rgb="FF666666"/>
      </patternFill>
    </fill>
    <fill>
      <patternFill patternType="solid">
        <fgColor rgb="FF1155CC"/>
        <bgColor rgb="FF1155CC"/>
      </patternFill>
    </fill>
    <fill>
      <patternFill patternType="solid">
        <fgColor rgb="FFEAD1DC"/>
        <bgColor rgb="FFEAD1DC"/>
      </patternFill>
    </fill>
    <fill>
      <patternFill patternType="solid">
        <fgColor rgb="FFB6D7A8"/>
        <bgColor rgb="FFB6D7A8"/>
      </patternFill>
    </fill>
    <fill>
      <patternFill patternType="solid">
        <fgColor rgb="FF45818E"/>
        <bgColor rgb="FF45818E"/>
      </patternFill>
    </fill>
    <fill>
      <patternFill patternType="solid">
        <fgColor rgb="FF6D9EEB"/>
        <bgColor rgb="FF6D9EEB"/>
      </patternFill>
    </fill>
    <fill>
      <patternFill patternType="solid">
        <fgColor rgb="FFAABB55"/>
        <bgColor rgb="FFAABB55"/>
      </patternFill>
    </fill>
    <fill>
      <patternFill patternType="solid">
        <fgColor rgb="FFC0B23F"/>
        <bgColor rgb="FFC0B23F"/>
      </patternFill>
    </fill>
    <fill>
      <patternFill patternType="solid">
        <fgColor rgb="FF741B47"/>
        <bgColor rgb="FF741B47"/>
      </patternFill>
    </fill>
    <fill>
      <patternFill patternType="solid">
        <fgColor rgb="FFE9D263"/>
        <bgColor rgb="FFE9D263"/>
      </patternFill>
    </fill>
    <fill>
      <patternFill patternType="solid">
        <fgColor rgb="FFF9CB9C"/>
        <bgColor rgb="FFF9CB9C"/>
      </patternFill>
    </fill>
    <fill>
      <patternFill patternType="solid">
        <fgColor rgb="FFA64D79"/>
        <bgColor rgb="FFA64D79"/>
      </patternFill>
    </fill>
    <fill>
      <patternFill patternType="solid">
        <fgColor rgb="FFEA4335"/>
        <bgColor rgb="FFEA4335"/>
      </patternFill>
    </fill>
    <fill>
      <patternFill patternType="solid">
        <fgColor rgb="FFF4CCCC"/>
        <bgColor rgb="FFF4CCCC"/>
      </patternFill>
    </fill>
    <fill>
      <patternFill patternType="solid">
        <fgColor rgb="FFCCAD33"/>
        <bgColor rgb="FFCCAD33"/>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top style="thin">
        <color rgb="FF000000"/>
      </top>
    </border>
    <border>
      <left style="thin">
        <color rgb="FF000000"/>
      </lef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71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1" numFmtId="0" xfId="0" applyAlignment="1" applyFont="1">
      <alignment horizontal="center" readingOrder="0" shrinkToFit="0" vertical="center" wrapText="1"/>
    </xf>
    <xf borderId="0" fillId="2" fontId="1" numFmtId="0" xfId="0" applyAlignment="1" applyFont="1">
      <alignment horizontal="left" shrinkToFit="0" vertical="top" wrapText="1"/>
    </xf>
    <xf borderId="0" fillId="3" fontId="0" numFmtId="0" xfId="0" applyAlignment="1" applyFill="1" applyFont="1">
      <alignment horizontal="left" readingOrder="0" shrinkToFit="0" vertical="top" wrapText="1"/>
    </xf>
    <xf borderId="0" fillId="0" fontId="0"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3" fontId="0" numFmtId="0" xfId="0" applyAlignment="1" applyFont="1">
      <alignment horizontal="center" readingOrder="0" shrinkToFit="0" vertical="center" wrapText="1"/>
    </xf>
    <xf borderId="0" fillId="0" fontId="3" numFmtId="0" xfId="0" applyAlignment="1" applyFont="1">
      <alignment shrinkToFit="0" vertical="top" wrapText="0"/>
    </xf>
    <xf borderId="0" fillId="0" fontId="2" numFmtId="0" xfId="0" applyAlignment="1" applyFont="1">
      <alignment horizontal="left" shrinkToFit="0" vertical="top" wrapText="1"/>
    </xf>
    <xf borderId="0" fillId="0" fontId="4" numFmtId="0" xfId="0" applyAlignment="1" applyFont="1">
      <alignment readingOrder="0" shrinkToFit="0" vertical="top" wrapText="1"/>
    </xf>
    <xf borderId="0" fillId="0" fontId="3" numFmtId="0" xfId="0" applyAlignment="1" applyFont="1">
      <alignment vertical="top"/>
    </xf>
    <xf borderId="0" fillId="4" fontId="5" numFmtId="0" xfId="0" applyAlignment="1" applyFill="1" applyFont="1">
      <alignment horizontal="left" readingOrder="0" shrinkToFit="0" wrapText="1"/>
    </xf>
    <xf borderId="0" fillId="4" fontId="5" numFmtId="0" xfId="0" applyAlignment="1" applyFont="1">
      <alignment horizontal="left" readingOrder="0" shrinkToFit="0" vertical="top" wrapText="1"/>
    </xf>
    <xf borderId="0" fillId="0" fontId="3" numFmtId="0" xfId="0" applyAlignment="1" applyFont="1">
      <alignment vertical="top"/>
    </xf>
    <xf borderId="0" fillId="0" fontId="3" numFmtId="0" xfId="0" applyAlignment="1" applyFont="1">
      <alignment readingOrder="0" shrinkToFit="0" vertical="top" wrapText="0"/>
    </xf>
    <xf borderId="0" fillId="0" fontId="4"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4" fontId="0" numFmtId="0" xfId="0" applyAlignment="1" applyFont="1">
      <alignment horizontal="left" readingOrder="0" shrinkToFit="0" wrapText="1"/>
    </xf>
    <xf borderId="0" fillId="4" fontId="2" numFmtId="0" xfId="0" applyAlignment="1" applyFont="1">
      <alignment horizontal="left" readingOrder="0" shrinkToFit="0" wrapText="1"/>
    </xf>
    <xf borderId="0" fillId="3" fontId="4" numFmtId="0" xfId="0" applyFont="1"/>
    <xf quotePrefix="1" borderId="0" fillId="0" fontId="2" numFmtId="0" xfId="0" applyAlignment="1" applyFont="1">
      <alignment horizontal="left" readingOrder="0" shrinkToFit="0" vertical="top" wrapText="1"/>
    </xf>
    <xf borderId="0" fillId="0" fontId="6" numFmtId="0" xfId="0" applyAlignment="1" applyFont="1">
      <alignment readingOrder="0" vertical="top"/>
    </xf>
    <xf borderId="0" fillId="0" fontId="0" numFmtId="0" xfId="0" applyAlignment="1" applyFont="1">
      <alignment horizontal="left" shrinkToFit="0" vertical="top" wrapText="1"/>
    </xf>
    <xf borderId="0" fillId="4" fontId="5" numFmtId="0" xfId="0" applyAlignment="1" applyFont="1">
      <alignment horizontal="left" readingOrder="0"/>
    </xf>
    <xf borderId="0" fillId="0" fontId="4" numFmtId="0" xfId="0" applyAlignment="1" applyFont="1">
      <alignment horizontal="left" readingOrder="0" vertical="top"/>
    </xf>
    <xf borderId="0" fillId="3" fontId="4" numFmtId="0" xfId="0" applyAlignment="1" applyFont="1">
      <alignment readingOrder="0" shrinkToFit="0" vertical="top" wrapText="1"/>
    </xf>
    <xf borderId="0" fillId="5" fontId="4" numFmtId="0" xfId="0" applyAlignment="1" applyFill="1" applyFont="1">
      <alignment readingOrder="0" shrinkToFit="0" vertical="top" wrapText="1"/>
    </xf>
    <xf borderId="0" fillId="6" fontId="3" numFmtId="0" xfId="0" applyAlignment="1" applyFill="1" applyFont="1">
      <alignment readingOrder="0" shrinkToFit="0" vertical="top" wrapText="1"/>
    </xf>
    <xf borderId="0" fillId="0" fontId="3" numFmtId="0" xfId="0" applyAlignment="1" applyFont="1">
      <alignment readingOrder="0" shrinkToFit="0" vertical="top" wrapText="1"/>
    </xf>
    <xf borderId="0" fillId="3" fontId="3"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3" numFmtId="0" xfId="0" applyAlignment="1" applyFont="1">
      <alignment shrinkToFit="0" vertical="top" wrapText="1"/>
    </xf>
    <xf borderId="0" fillId="0" fontId="4" numFmtId="0" xfId="0" applyAlignment="1" applyFont="1">
      <alignment readingOrder="0"/>
    </xf>
    <xf borderId="0" fillId="3" fontId="3" numFmtId="0" xfId="0" applyAlignment="1" applyFont="1">
      <alignment readingOrder="0" shrinkToFit="0" vertical="top" wrapText="1"/>
    </xf>
    <xf borderId="0" fillId="7" fontId="3" numFmtId="0" xfId="0" applyAlignment="1" applyFill="1" applyFont="1">
      <alignment readingOrder="0" shrinkToFit="0" vertical="top" wrapText="1"/>
    </xf>
    <xf borderId="0" fillId="8" fontId="3" numFmtId="0" xfId="0" applyAlignment="1" applyFill="1" applyFont="1">
      <alignment readingOrder="0" shrinkToFit="0" vertical="top" wrapText="1"/>
    </xf>
    <xf borderId="0" fillId="0" fontId="3" numFmtId="0" xfId="0" applyAlignment="1" applyFont="1">
      <alignment readingOrder="0" vertical="top"/>
    </xf>
    <xf borderId="0" fillId="0" fontId="3" numFmtId="0" xfId="0" applyAlignment="1" applyFont="1">
      <alignment horizontal="left" shrinkToFit="0" vertical="top" wrapText="1"/>
    </xf>
    <xf borderId="0" fillId="6" fontId="7" numFmtId="0" xfId="0" applyAlignment="1" applyFont="1">
      <alignment readingOrder="0" shrinkToFit="0" vertical="top" wrapText="1"/>
    </xf>
    <xf borderId="0" fillId="0" fontId="8" numFmtId="0" xfId="0" applyAlignment="1" applyFont="1">
      <alignment horizontal="left" readingOrder="0" shrinkToFit="0" vertical="top" wrapText="1"/>
    </xf>
    <xf borderId="0" fillId="5" fontId="3" numFmtId="0" xfId="0" applyAlignment="1" applyFont="1">
      <alignment shrinkToFit="0" vertical="top" wrapText="1"/>
    </xf>
    <xf borderId="0" fillId="6" fontId="7" numFmtId="0" xfId="0" applyAlignment="1" applyFont="1">
      <alignment shrinkToFit="0" vertical="top" wrapText="1"/>
    </xf>
    <xf borderId="0" fillId="3" fontId="3" numFmtId="0" xfId="0" applyAlignment="1" applyFont="1">
      <alignment horizontal="center" shrinkToFit="0" vertical="center" wrapText="1"/>
    </xf>
    <xf borderId="0" fillId="0" fontId="2" numFmtId="0" xfId="0" applyAlignment="1" applyFont="1">
      <alignment horizontal="center" shrinkToFit="0" vertical="center" wrapText="1"/>
    </xf>
    <xf borderId="1" fillId="9" fontId="9" numFmtId="0" xfId="0" applyAlignment="1" applyBorder="1" applyFill="1" applyFont="1">
      <alignment horizontal="center" readingOrder="0" vertical="center"/>
    </xf>
    <xf borderId="2" fillId="0" fontId="10" numFmtId="0" xfId="0" applyBorder="1" applyFont="1"/>
    <xf borderId="3" fillId="0" fontId="10" numFmtId="0" xfId="0" applyBorder="1" applyFont="1"/>
    <xf borderId="0" fillId="0" fontId="9" numFmtId="0" xfId="0" applyAlignment="1" applyFont="1">
      <alignment horizontal="center" readingOrder="0" vertical="center"/>
    </xf>
    <xf borderId="0" fillId="0" fontId="9" numFmtId="0" xfId="0" applyAlignment="1" applyFont="1">
      <alignment horizontal="center" readingOrder="0"/>
    </xf>
    <xf borderId="1" fillId="10" fontId="11" numFmtId="0" xfId="0" applyAlignment="1" applyBorder="1" applyFill="1" applyFont="1">
      <alignment horizontal="center" vertical="bottom"/>
    </xf>
    <xf borderId="4" fillId="0" fontId="12" numFmtId="0" xfId="0" applyAlignment="1" applyBorder="1" applyFont="1">
      <alignment horizontal="center" shrinkToFit="0" vertical="center" wrapText="1"/>
    </xf>
    <xf borderId="5" fillId="0" fontId="12" numFmtId="0" xfId="0" applyAlignment="1" applyBorder="1" applyFont="1">
      <alignment horizontal="center" vertical="bottom"/>
    </xf>
    <xf borderId="6" fillId="11" fontId="12" numFmtId="0" xfId="0" applyAlignment="1" applyBorder="1" applyFill="1" applyFont="1">
      <alignment horizontal="center" vertical="bottom"/>
    </xf>
    <xf borderId="7" fillId="0" fontId="10" numFmtId="0" xfId="0" applyBorder="1" applyFont="1"/>
    <xf borderId="6" fillId="5" fontId="12" numFmtId="0" xfId="0" applyAlignment="1" applyBorder="1" applyFont="1">
      <alignment horizontal="center" vertical="bottom"/>
    </xf>
    <xf borderId="6" fillId="12" fontId="12" numFmtId="0" xfId="0" applyAlignment="1" applyBorder="1" applyFill="1" applyFont="1">
      <alignment horizontal="center" vertical="bottom"/>
    </xf>
    <xf borderId="5" fillId="0" fontId="12" numFmtId="0" xfId="0" applyAlignment="1" applyBorder="1" applyFont="1">
      <alignment horizontal="center" shrinkToFit="0" vertical="bottom" wrapText="1"/>
    </xf>
    <xf borderId="8" fillId="0" fontId="10" numFmtId="0" xfId="0" applyBorder="1" applyFont="1"/>
    <xf borderId="7" fillId="0" fontId="12" numFmtId="0" xfId="0" applyAlignment="1" applyBorder="1" applyFont="1">
      <alignment vertical="bottom"/>
    </xf>
    <xf borderId="4" fillId="0" fontId="3" numFmtId="0" xfId="0" applyAlignment="1" applyBorder="1" applyFont="1">
      <alignment horizontal="center" vertical="center"/>
    </xf>
    <xf borderId="7" fillId="0" fontId="3" numFmtId="0" xfId="0" applyAlignment="1" applyBorder="1" applyFont="1">
      <alignment horizontal="center" vertical="bottom"/>
    </xf>
    <xf borderId="7" fillId="13" fontId="3" numFmtId="0" xfId="0" applyAlignment="1" applyBorder="1" applyFill="1" applyFont="1">
      <alignment horizontal="center"/>
    </xf>
    <xf borderId="7" fillId="14" fontId="3" numFmtId="0" xfId="0" applyAlignment="1" applyBorder="1" applyFill="1" applyFont="1">
      <alignment horizontal="center"/>
    </xf>
    <xf borderId="7" fillId="15" fontId="3" numFmtId="0" xfId="0" applyAlignment="1" applyBorder="1" applyFill="1" applyFont="1">
      <alignment horizontal="center"/>
    </xf>
    <xf borderId="7" fillId="16" fontId="3" numFmtId="0" xfId="0" applyAlignment="1" applyBorder="1" applyFill="1" applyFont="1">
      <alignment horizontal="center"/>
    </xf>
    <xf borderId="7" fillId="17" fontId="3" numFmtId="0" xfId="0" applyAlignment="1" applyBorder="1" applyFill="1" applyFont="1">
      <alignment horizontal="center"/>
    </xf>
    <xf borderId="9" fillId="0" fontId="10" numFmtId="0" xfId="0" applyBorder="1" applyFont="1"/>
    <xf borderId="7" fillId="18" fontId="3" numFmtId="0" xfId="0" applyAlignment="1" applyBorder="1" applyFill="1" applyFont="1">
      <alignment horizontal="center"/>
    </xf>
    <xf borderId="7" fillId="19" fontId="3" numFmtId="0" xfId="0" applyAlignment="1" applyBorder="1" applyFill="1" applyFont="1">
      <alignment horizontal="center"/>
    </xf>
    <xf borderId="7" fillId="20" fontId="3" numFmtId="0" xfId="0" applyAlignment="1" applyBorder="1" applyFill="1" applyFont="1">
      <alignment horizontal="center"/>
    </xf>
    <xf borderId="7" fillId="21" fontId="3" numFmtId="0" xfId="0" applyAlignment="1" applyBorder="1" applyFill="1" applyFont="1">
      <alignment horizontal="center"/>
    </xf>
    <xf borderId="7" fillId="22" fontId="3" numFmtId="0" xfId="0" applyAlignment="1" applyBorder="1" applyFill="1" applyFont="1">
      <alignment horizontal="center"/>
    </xf>
    <xf borderId="7" fillId="23" fontId="3" numFmtId="0" xfId="0" applyAlignment="1" applyBorder="1" applyFill="1" applyFont="1">
      <alignment horizontal="center"/>
    </xf>
    <xf borderId="0" fillId="0" fontId="4" numFmtId="0" xfId="0" applyAlignment="1" applyFont="1">
      <alignment horizontal="center" readingOrder="0" vertical="center"/>
    </xf>
    <xf borderId="0" fillId="0" fontId="13" numFmtId="0" xfId="0" applyAlignment="1" applyFont="1">
      <alignment horizontal="center" readingOrder="0" vertical="center"/>
    </xf>
    <xf borderId="0" fillId="0" fontId="13" numFmtId="0" xfId="0" applyAlignment="1" applyFont="1">
      <alignment readingOrder="0"/>
    </xf>
    <xf borderId="0" fillId="0" fontId="13" numFmtId="0" xfId="0" applyAlignment="1" applyFont="1">
      <alignment horizontal="center" readingOrder="0" shrinkToFit="0" vertical="center" wrapText="1"/>
    </xf>
    <xf borderId="0" fillId="0" fontId="3" numFmtId="0" xfId="0" applyAlignment="1" applyFont="1">
      <alignment horizontal="center" readingOrder="0"/>
    </xf>
    <xf borderId="0" fillId="0" fontId="14" numFmtId="0" xfId="0" applyAlignment="1" applyFont="1">
      <alignment horizontal="center" readingOrder="0" vertical="center"/>
    </xf>
    <xf borderId="0" fillId="0" fontId="4" numFmtId="0" xfId="0" applyAlignment="1" applyFont="1">
      <alignment vertical="center"/>
    </xf>
    <xf borderId="1" fillId="24" fontId="11" numFmtId="0" xfId="0" applyAlignment="1" applyBorder="1" applyFill="1" applyFont="1">
      <alignment horizontal="center" vertical="center"/>
    </xf>
    <xf borderId="0" fillId="0" fontId="11" numFmtId="0" xfId="0" applyAlignment="1" applyFont="1">
      <alignment horizontal="center" vertical="bottom"/>
    </xf>
    <xf borderId="0" fillId="0" fontId="3" numFmtId="0" xfId="0" applyAlignment="1" applyFont="1">
      <alignment vertical="bottom"/>
    </xf>
    <xf borderId="9" fillId="0" fontId="3" numFmtId="0" xfId="0" applyAlignment="1" applyBorder="1" applyFont="1">
      <alignment horizontal="center" vertical="center"/>
    </xf>
    <xf borderId="5" fillId="0" fontId="12" numFmtId="0" xfId="0" applyAlignment="1" applyBorder="1" applyFont="1">
      <alignment horizontal="center" vertical="bottom"/>
    </xf>
    <xf borderId="6" fillId="11" fontId="12" numFmtId="0" xfId="0" applyAlignment="1" applyBorder="1" applyFont="1">
      <alignment horizontal="center" vertical="bottom"/>
    </xf>
    <xf borderId="6" fillId="5" fontId="12" numFmtId="0" xfId="0" applyAlignment="1" applyBorder="1" applyFont="1">
      <alignment horizontal="center" vertical="bottom"/>
    </xf>
    <xf borderId="6" fillId="25" fontId="12" numFmtId="0" xfId="0" applyAlignment="1" applyBorder="1" applyFill="1" applyFont="1">
      <alignment horizontal="center" vertical="bottom"/>
    </xf>
    <xf borderId="4" fillId="0" fontId="12" numFmtId="0" xfId="0" applyAlignment="1" applyBorder="1" applyFont="1">
      <alignment horizontal="center" shrinkToFit="0" vertical="bottom" wrapText="1"/>
    </xf>
    <xf borderId="10" fillId="0" fontId="12" numFmtId="0" xfId="0" applyAlignment="1" applyBorder="1" applyFont="1">
      <alignment horizontal="center" shrinkToFit="0" vertical="bottom" wrapText="1"/>
    </xf>
    <xf borderId="9" fillId="0" fontId="3" numFmtId="0" xfId="0" applyAlignment="1" applyBorder="1" applyFont="1">
      <alignment horizontal="center" vertical="center"/>
    </xf>
    <xf borderId="6" fillId="25" fontId="12" numFmtId="0" xfId="0" applyAlignment="1" applyBorder="1" applyFont="1">
      <alignment horizontal="center" vertical="bottom"/>
    </xf>
    <xf borderId="0" fillId="0" fontId="12" numFmtId="0" xfId="0" applyAlignment="1" applyFont="1">
      <alignment horizontal="center" shrinkToFit="0" vertical="bottom" wrapText="1"/>
    </xf>
    <xf borderId="7" fillId="0" fontId="12" numFmtId="0" xfId="0" applyAlignment="1" applyBorder="1" applyFont="1">
      <alignment vertical="bottom"/>
    </xf>
    <xf borderId="10" fillId="0" fontId="10" numFmtId="0" xfId="0" applyBorder="1" applyFont="1"/>
    <xf borderId="4" fillId="26" fontId="3" numFmtId="0" xfId="0" applyAlignment="1" applyBorder="1" applyFill="1" applyFont="1">
      <alignment horizontal="center" vertical="center"/>
    </xf>
    <xf borderId="3" fillId="26" fontId="3" numFmtId="0" xfId="0" applyAlignment="1" applyBorder="1" applyFont="1">
      <alignment horizontal="center" vertical="bottom"/>
    </xf>
    <xf borderId="11" fillId="0" fontId="4" numFmtId="0" xfId="0" applyAlignment="1" applyBorder="1" applyFont="1">
      <alignment horizontal="center" readingOrder="0" vertical="center"/>
    </xf>
    <xf borderId="11" fillId="0" fontId="3" numFmtId="0" xfId="0" applyAlignment="1" applyBorder="1" applyFont="1">
      <alignment horizontal="center" vertical="bottom"/>
    </xf>
    <xf borderId="0" fillId="0" fontId="3" numFmtId="0" xfId="0" applyAlignment="1" applyFont="1">
      <alignment horizontal="center" vertical="bottom"/>
    </xf>
    <xf borderId="11" fillId="26" fontId="3" numFmtId="0" xfId="0" applyAlignment="1" applyBorder="1" applyFont="1">
      <alignment horizontal="center" vertical="center"/>
    </xf>
    <xf borderId="3" fillId="26" fontId="3" numFmtId="0" xfId="0" applyAlignment="1" applyBorder="1" applyFont="1">
      <alignment horizontal="center" vertical="bottom"/>
    </xf>
    <xf borderId="2" fillId="0" fontId="3" numFmtId="0" xfId="0" applyAlignment="1" applyBorder="1" applyFont="1">
      <alignment horizontal="center" vertical="bottom"/>
    </xf>
    <xf borderId="10" fillId="0" fontId="3" numFmtId="0" xfId="0" applyAlignment="1" applyBorder="1" applyFont="1">
      <alignment horizontal="center" vertical="bottom"/>
    </xf>
    <xf borderId="7" fillId="26" fontId="3" numFmtId="0" xfId="0" applyAlignment="1" applyBorder="1" applyFont="1">
      <alignment horizontal="center" vertical="bottom"/>
    </xf>
    <xf borderId="8" fillId="27" fontId="3" numFmtId="0" xfId="0" applyAlignment="1" applyBorder="1" applyFill="1" applyFont="1">
      <alignment horizontal="center" vertical="center"/>
    </xf>
    <xf borderId="7" fillId="27" fontId="3" numFmtId="0" xfId="0" applyAlignment="1" applyBorder="1" applyFont="1">
      <alignment horizontal="center" vertical="bottom"/>
    </xf>
    <xf borderId="6" fillId="0" fontId="3" numFmtId="0" xfId="0" applyAlignment="1" applyBorder="1" applyFont="1">
      <alignment horizontal="center" vertical="bottom"/>
    </xf>
    <xf borderId="8" fillId="26" fontId="3" numFmtId="0" xfId="0" applyAlignment="1" applyBorder="1" applyFont="1">
      <alignment horizontal="center" vertical="center"/>
    </xf>
    <xf borderId="7" fillId="26" fontId="3" numFmtId="0" xfId="0" applyAlignment="1" applyBorder="1" applyFont="1">
      <alignment horizontal="center" vertical="bottom"/>
    </xf>
    <xf borderId="9" fillId="27" fontId="3" numFmtId="0" xfId="0" applyAlignment="1" applyBorder="1" applyFont="1">
      <alignment horizontal="center" vertical="center"/>
    </xf>
    <xf borderId="7" fillId="27" fontId="3" numFmtId="0" xfId="0" applyAlignment="1" applyBorder="1" applyFont="1">
      <alignment horizontal="center" vertical="bottom"/>
    </xf>
    <xf borderId="9" fillId="26" fontId="3" numFmtId="0" xfId="0" applyAlignment="1" applyBorder="1" applyFont="1">
      <alignment horizontal="center" vertical="center"/>
    </xf>
    <xf borderId="8" fillId="27" fontId="3" numFmtId="0" xfId="0" applyAlignment="1" applyBorder="1" applyFont="1">
      <alignment horizontal="center" vertical="center"/>
    </xf>
    <xf borderId="6" fillId="0" fontId="3" numFmtId="0" xfId="0" applyAlignment="1" applyBorder="1" applyFont="1">
      <alignment horizontal="center" vertical="bottom"/>
    </xf>
    <xf borderId="0" fillId="0" fontId="3" numFmtId="0" xfId="0" applyAlignment="1" applyFont="1">
      <alignment vertical="center"/>
    </xf>
    <xf borderId="0" fillId="0" fontId="3" numFmtId="0" xfId="0" applyAlignment="1" applyFont="1">
      <alignment shrinkToFit="0" vertical="bottom" wrapText="0"/>
    </xf>
    <xf borderId="0" fillId="0" fontId="3" numFmtId="0" xfId="0" applyAlignment="1" applyFont="1">
      <alignment horizontal="center" readingOrder="0" vertical="bottom"/>
    </xf>
    <xf borderId="0" fillId="0" fontId="3" numFmtId="0" xfId="0" applyAlignment="1" applyFont="1">
      <alignment readingOrder="0" vertical="bottom"/>
    </xf>
    <xf borderId="1" fillId="28" fontId="11" numFmtId="0" xfId="0" applyAlignment="1" applyBorder="1" applyFill="1" applyFont="1">
      <alignment horizontal="center" vertical="center"/>
    </xf>
    <xf borderId="1" fillId="29" fontId="11" numFmtId="0" xfId="0" applyAlignment="1" applyBorder="1" applyFill="1" applyFont="1">
      <alignment horizontal="center" vertical="bottom"/>
    </xf>
    <xf borderId="5" fillId="0" fontId="12" numFmtId="0" xfId="0" applyAlignment="1" applyBorder="1" applyFont="1">
      <alignment horizontal="center" shrinkToFit="0" vertical="bottom" wrapText="1"/>
    </xf>
    <xf borderId="6" fillId="12" fontId="12" numFmtId="0" xfId="0" applyAlignment="1" applyBorder="1" applyFont="1">
      <alignment horizontal="center" vertical="bottom"/>
    </xf>
    <xf borderId="3" fillId="0" fontId="3" numFmtId="0" xfId="0" applyAlignment="1" applyBorder="1" applyFont="1">
      <alignment horizontal="center" vertical="bottom"/>
    </xf>
    <xf borderId="9" fillId="0" fontId="3" numFmtId="0" xfId="0" applyAlignment="1" applyBorder="1" applyFont="1">
      <alignment horizontal="center"/>
    </xf>
    <xf borderId="7" fillId="15" fontId="3" numFmtId="0" xfId="0" applyAlignment="1" applyBorder="1" applyFont="1">
      <alignment horizontal="center" vertical="bottom"/>
    </xf>
    <xf borderId="7" fillId="13" fontId="3" numFmtId="0" xfId="0" applyAlignment="1" applyBorder="1" applyFont="1">
      <alignment horizontal="center" vertical="bottom"/>
    </xf>
    <xf borderId="7" fillId="16" fontId="3" numFmtId="0" xfId="0" applyAlignment="1" applyBorder="1" applyFont="1">
      <alignment horizontal="center" vertical="bottom"/>
    </xf>
    <xf borderId="7" fillId="15" fontId="3" numFmtId="0" xfId="0" applyAlignment="1" applyBorder="1" applyFont="1">
      <alignment horizontal="center" vertical="bottom"/>
    </xf>
    <xf borderId="7" fillId="0" fontId="3" numFmtId="0" xfId="0" applyAlignment="1" applyBorder="1" applyFont="1">
      <alignment horizontal="center" vertical="bottom"/>
    </xf>
    <xf borderId="7" fillId="29" fontId="3" numFmtId="0" xfId="0" applyAlignment="1" applyBorder="1" applyFont="1">
      <alignment horizontal="center" vertical="bottom"/>
    </xf>
    <xf borderId="7" fillId="14" fontId="3" numFmtId="0" xfId="0" applyAlignment="1" applyBorder="1" applyFont="1">
      <alignment horizontal="center" vertical="bottom"/>
    </xf>
    <xf borderId="7" fillId="12" fontId="15" numFmtId="0" xfId="0" applyAlignment="1" applyBorder="1" applyFont="1">
      <alignment horizontal="center"/>
    </xf>
    <xf borderId="5" fillId="27" fontId="3" numFmtId="0" xfId="0" applyAlignment="1" applyBorder="1" applyFont="1">
      <alignment horizontal="center" vertical="center"/>
    </xf>
    <xf borderId="7" fillId="15" fontId="15" numFmtId="0" xfId="0" applyAlignment="1" applyBorder="1" applyFont="1">
      <alignment horizontal="center"/>
    </xf>
    <xf borderId="7" fillId="29" fontId="15" numFmtId="0" xfId="0" applyAlignment="1" applyBorder="1" applyFont="1">
      <alignment horizontal="center"/>
    </xf>
    <xf borderId="7" fillId="12" fontId="3" numFmtId="0" xfId="0" applyAlignment="1" applyBorder="1" applyFont="1">
      <alignment horizontal="center" vertical="bottom"/>
    </xf>
    <xf borderId="7" fillId="17" fontId="3" numFmtId="0" xfId="0" applyAlignment="1" applyBorder="1" applyFont="1">
      <alignment horizontal="center" vertical="bottom"/>
    </xf>
    <xf borderId="7" fillId="18" fontId="3" numFmtId="0" xfId="0" applyAlignment="1" applyBorder="1" applyFont="1">
      <alignment horizontal="center" vertical="bottom"/>
    </xf>
    <xf borderId="1" fillId="30" fontId="9" numFmtId="0" xfId="0" applyAlignment="1" applyBorder="1" applyFill="1" applyFont="1">
      <alignment horizontal="center" readingOrder="0" vertical="center"/>
    </xf>
    <xf borderId="4" fillId="0" fontId="4" numFmtId="0" xfId="0" applyAlignment="1" applyBorder="1" applyFont="1">
      <alignment horizontal="center" readingOrder="0" vertical="center"/>
    </xf>
    <xf borderId="4" fillId="0" fontId="13" numFmtId="0" xfId="0" applyAlignment="1" applyBorder="1" applyFont="1">
      <alignment horizontal="center" readingOrder="0" vertical="center"/>
    </xf>
    <xf borderId="1" fillId="11" fontId="13" numFmtId="0" xfId="0" applyAlignment="1" applyBorder="1" applyFont="1">
      <alignment horizontal="center" readingOrder="0"/>
    </xf>
    <xf borderId="1" fillId="5" fontId="13" numFmtId="0" xfId="0" applyAlignment="1" applyBorder="1" applyFont="1">
      <alignment horizontal="center" readingOrder="0"/>
    </xf>
    <xf borderId="1" fillId="25" fontId="13" numFmtId="0" xfId="0" applyAlignment="1" applyBorder="1" applyFont="1">
      <alignment horizontal="center" readingOrder="0"/>
    </xf>
    <xf borderId="4" fillId="0" fontId="13" numFmtId="0" xfId="0" applyAlignment="1" applyBorder="1" applyFont="1">
      <alignment horizontal="center" readingOrder="0" shrinkToFit="0" vertical="center" wrapText="1"/>
    </xf>
    <xf borderId="11" fillId="0" fontId="13" numFmtId="0" xfId="0" applyAlignment="1" applyBorder="1" applyFont="1">
      <alignment readingOrder="0"/>
    </xf>
    <xf borderId="4" fillId="26" fontId="3" numFmtId="0" xfId="0" applyAlignment="1" applyBorder="1" applyFont="1">
      <alignment horizontal="center" vertical="center"/>
    </xf>
    <xf borderId="3" fillId="26" fontId="3" numFmtId="0" xfId="0" applyAlignment="1" applyBorder="1" applyFont="1">
      <alignment horizontal="center" readingOrder="0" vertical="bottom"/>
    </xf>
    <xf borderId="3" fillId="0" fontId="3" numFmtId="0" xfId="0" applyAlignment="1" applyBorder="1" applyFont="1">
      <alignment horizontal="center" vertical="bottom"/>
    </xf>
    <xf borderId="9" fillId="27" fontId="3" numFmtId="0" xfId="0" applyAlignment="1" applyBorder="1" applyFont="1">
      <alignment horizontal="center" vertical="center"/>
    </xf>
    <xf borderId="4" fillId="27" fontId="3" numFmtId="0" xfId="0" applyAlignment="1" applyBorder="1" applyFont="1">
      <alignment horizontal="center" vertical="center"/>
    </xf>
    <xf borderId="9" fillId="26" fontId="3" numFmtId="0" xfId="0" applyAlignment="1" applyBorder="1" applyFont="1">
      <alignment horizontal="center" vertical="center"/>
    </xf>
    <xf borderId="11" fillId="27" fontId="3" numFmtId="0" xfId="0" applyAlignment="1" applyBorder="1" applyFont="1">
      <alignment horizontal="center" vertical="center"/>
    </xf>
    <xf borderId="11" fillId="26" fontId="3" numFmtId="0" xfId="0" applyAlignment="1" applyBorder="1" applyFont="1">
      <alignment horizontal="center" vertical="center"/>
    </xf>
    <xf borderId="11" fillId="27" fontId="3" numFmtId="0" xfId="0" applyAlignment="1" applyBorder="1" applyFont="1">
      <alignment horizontal="center" vertical="center"/>
    </xf>
    <xf borderId="1" fillId="31" fontId="9" numFmtId="0" xfId="0" applyAlignment="1" applyBorder="1" applyFill="1" applyFont="1">
      <alignment horizontal="center" readingOrder="0" vertical="center"/>
    </xf>
    <xf borderId="4" fillId="26" fontId="4" numFmtId="0" xfId="0" applyAlignment="1" applyBorder="1" applyFont="1">
      <alignment horizontal="center" readingOrder="0" vertical="center"/>
    </xf>
    <xf borderId="11" fillId="26" fontId="4" numFmtId="0" xfId="0" applyAlignment="1" applyBorder="1" applyFont="1">
      <alignment horizontal="center" readingOrder="0" vertical="center"/>
    </xf>
    <xf borderId="7" fillId="0" fontId="3" numFmtId="0" xfId="0" applyAlignment="1" applyBorder="1" applyFont="1">
      <alignment horizontal="center" readingOrder="0"/>
    </xf>
    <xf borderId="4" fillId="27" fontId="4" numFmtId="0" xfId="0" applyAlignment="1" applyBorder="1" applyFont="1">
      <alignment horizontal="center" readingOrder="0" vertical="center"/>
    </xf>
    <xf borderId="11" fillId="27" fontId="4" numFmtId="0" xfId="0" applyAlignment="1" applyBorder="1" applyFont="1">
      <alignment horizontal="center" readingOrder="0" vertical="center"/>
    </xf>
    <xf borderId="11" fillId="27" fontId="14" numFmtId="0" xfId="0" applyAlignment="1" applyBorder="1" applyFont="1">
      <alignment horizontal="center" readingOrder="0" vertical="center"/>
    </xf>
    <xf borderId="11" fillId="26" fontId="14" numFmtId="0" xfId="0" applyAlignment="1" applyBorder="1" applyFont="1">
      <alignment horizontal="center" readingOrder="0" vertical="center"/>
    </xf>
    <xf borderId="4" fillId="27" fontId="3" numFmtId="0" xfId="0" applyAlignment="1" applyBorder="1" applyFont="1">
      <alignment horizontal="center" readingOrder="0" vertical="center"/>
    </xf>
    <xf borderId="3" fillId="27" fontId="3" numFmtId="0" xfId="0" applyAlignment="1" applyBorder="1" applyFont="1">
      <alignment horizontal="center" readingOrder="0"/>
    </xf>
    <xf borderId="7" fillId="27" fontId="3" numFmtId="0" xfId="0" applyAlignment="1" applyBorder="1" applyFont="1">
      <alignment horizontal="center" readingOrder="0"/>
    </xf>
    <xf borderId="9" fillId="26" fontId="3" numFmtId="0" xfId="0" applyAlignment="1" applyBorder="1" applyFont="1">
      <alignment horizontal="center" readingOrder="0" vertical="center"/>
    </xf>
    <xf borderId="7" fillId="26" fontId="15" numFmtId="0" xfId="0" applyAlignment="1" applyBorder="1" applyFont="1">
      <alignment horizontal="center" readingOrder="0"/>
    </xf>
    <xf borderId="7" fillId="26" fontId="3" numFmtId="0" xfId="0" applyAlignment="1" applyBorder="1" applyFont="1">
      <alignment horizontal="center" readingOrder="0"/>
    </xf>
    <xf borderId="11" fillId="26" fontId="3" numFmtId="0" xfId="0" applyAlignment="1" applyBorder="1" applyFont="1">
      <alignment horizontal="center" readingOrder="0"/>
    </xf>
    <xf borderId="1" fillId="32" fontId="11" numFmtId="0" xfId="0" applyAlignment="1" applyBorder="1" applyFill="1" applyFont="1">
      <alignment horizontal="center" readingOrder="0" vertical="bottom"/>
    </xf>
    <xf borderId="9" fillId="0" fontId="3" numFmtId="0" xfId="0" applyAlignment="1" applyBorder="1" applyFont="1">
      <alignment horizontal="center" vertical="bottom"/>
    </xf>
    <xf borderId="7" fillId="13" fontId="3" numFmtId="0" xfId="0" applyAlignment="1" applyBorder="1" applyFont="1">
      <alignment horizontal="center" vertical="bottom"/>
    </xf>
    <xf borderId="7" fillId="14" fontId="3" numFmtId="0" xfId="0" applyAlignment="1" applyBorder="1" applyFont="1">
      <alignment horizontal="center" vertical="bottom"/>
    </xf>
    <xf borderId="8" fillId="26" fontId="3" numFmtId="0" xfId="0" applyAlignment="1" applyBorder="1" applyFont="1">
      <alignment horizontal="center"/>
    </xf>
    <xf borderId="7" fillId="33" fontId="3" numFmtId="0" xfId="0" applyAlignment="1" applyBorder="1" applyFill="1" applyFont="1">
      <alignment horizontal="center" vertical="bottom"/>
    </xf>
    <xf borderId="8" fillId="27" fontId="3" numFmtId="0" xfId="0" applyAlignment="1" applyBorder="1" applyFont="1">
      <alignment horizontal="center"/>
    </xf>
    <xf borderId="7" fillId="18" fontId="3" numFmtId="0" xfId="0" applyAlignment="1" applyBorder="1" applyFont="1">
      <alignment horizontal="center" vertical="bottom"/>
    </xf>
    <xf borderId="0" fillId="0" fontId="3" numFmtId="0" xfId="0" applyAlignment="1" applyFont="1">
      <alignment horizontal="center" vertical="center"/>
    </xf>
    <xf borderId="0" fillId="0" fontId="3" numFmtId="0" xfId="0" applyAlignment="1" applyFont="1">
      <alignment horizontal="center"/>
    </xf>
    <xf borderId="1" fillId="18" fontId="11" numFmtId="0" xfId="0" applyAlignment="1" applyBorder="1" applyFont="1">
      <alignment horizontal="center" vertical="bottom"/>
    </xf>
    <xf borderId="4" fillId="0" fontId="12" numFmtId="0" xfId="0" applyAlignment="1" applyBorder="1" applyFont="1">
      <alignment horizontal="center" shrinkToFit="0" vertical="bottom" wrapText="1"/>
    </xf>
    <xf borderId="4" fillId="0" fontId="12" numFmtId="0" xfId="0" applyAlignment="1" applyBorder="1" applyFont="1">
      <alignment horizontal="center" vertical="bottom"/>
    </xf>
    <xf borderId="1" fillId="11" fontId="12" numFmtId="0" xfId="0" applyAlignment="1" applyBorder="1" applyFont="1">
      <alignment horizontal="center" vertical="bottom"/>
    </xf>
    <xf borderId="1" fillId="5" fontId="12" numFmtId="0" xfId="0" applyAlignment="1" applyBorder="1" applyFont="1">
      <alignment horizontal="center" vertical="bottom"/>
    </xf>
    <xf borderId="1" fillId="12" fontId="12" numFmtId="0" xfId="0" applyAlignment="1" applyBorder="1" applyFont="1">
      <alignment horizontal="center" vertical="bottom"/>
    </xf>
    <xf borderId="11" fillId="0" fontId="12" numFmtId="0" xfId="0" applyAlignment="1" applyBorder="1" applyFont="1">
      <alignment vertical="bottom"/>
    </xf>
    <xf borderId="7" fillId="34" fontId="3" numFmtId="0" xfId="0" applyAlignment="1" applyBorder="1" applyFill="1" applyFont="1">
      <alignment horizontal="center" vertical="bottom"/>
    </xf>
    <xf borderId="11" fillId="0" fontId="3" numFmtId="0" xfId="0" applyAlignment="1" applyBorder="1" applyFont="1">
      <alignment horizontal="center"/>
    </xf>
    <xf borderId="11" fillId="0" fontId="3" numFmtId="0" xfId="0" applyAlignment="1" applyBorder="1" applyFont="1">
      <alignment horizontal="center" vertical="bottom"/>
    </xf>
    <xf borderId="11" fillId="13" fontId="3" numFmtId="0" xfId="0" applyAlignment="1" applyBorder="1" applyFont="1">
      <alignment horizontal="center" vertical="bottom"/>
    </xf>
    <xf borderId="11" fillId="15" fontId="3" numFmtId="0" xfId="0" applyAlignment="1" applyBorder="1" applyFont="1">
      <alignment horizontal="center" vertical="bottom"/>
    </xf>
    <xf borderId="11" fillId="14" fontId="3" numFmtId="0" xfId="0" applyAlignment="1" applyBorder="1" applyFont="1">
      <alignment horizontal="center" vertical="bottom"/>
    </xf>
    <xf borderId="7" fillId="35" fontId="3" numFmtId="0" xfId="0" applyAlignment="1" applyBorder="1" applyFill="1" applyFont="1">
      <alignment horizontal="center" vertical="bottom"/>
    </xf>
    <xf borderId="11" fillId="16" fontId="3" numFmtId="0" xfId="0" applyAlignment="1" applyBorder="1" applyFont="1">
      <alignment horizontal="center" vertical="bottom"/>
    </xf>
    <xf borderId="11" fillId="17" fontId="3" numFmtId="0" xfId="0" applyAlignment="1" applyBorder="1" applyFont="1">
      <alignment horizontal="center" vertical="bottom"/>
    </xf>
    <xf borderId="11" fillId="18" fontId="3" numFmtId="0" xfId="0" applyAlignment="1" applyBorder="1" applyFont="1">
      <alignment horizontal="center" vertical="bottom"/>
    </xf>
    <xf borderId="0" fillId="0" fontId="11" numFmtId="0" xfId="0" applyAlignment="1" applyFont="1">
      <alignment horizontal="center" readingOrder="0" vertical="center"/>
    </xf>
    <xf borderId="7" fillId="35" fontId="3" numFmtId="0" xfId="0" applyAlignment="1" applyBorder="1" applyFont="1">
      <alignment horizontal="center" vertical="bottom"/>
    </xf>
    <xf borderId="7" fillId="16" fontId="3" numFmtId="0" xfId="0" applyAlignment="1" applyBorder="1" applyFont="1">
      <alignment horizontal="center" vertical="bottom"/>
    </xf>
    <xf borderId="0" fillId="0" fontId="12" numFmtId="0" xfId="0" applyAlignment="1" applyFont="1">
      <alignment horizontal="center" vertical="bottom"/>
    </xf>
    <xf borderId="7" fillId="34" fontId="3" numFmtId="0" xfId="0" applyAlignment="1" applyBorder="1" applyFont="1">
      <alignment horizontal="center" vertical="bottom"/>
    </xf>
    <xf borderId="7" fillId="17" fontId="3" numFmtId="0" xfId="0" applyAlignment="1" applyBorder="1" applyFont="1">
      <alignment horizontal="center" vertical="bottom"/>
    </xf>
    <xf borderId="0" fillId="0" fontId="12" numFmtId="0" xfId="0" applyAlignment="1" applyFont="1">
      <alignment vertical="bottom"/>
    </xf>
    <xf borderId="0" fillId="0" fontId="3" numFmtId="0" xfId="0" applyAlignment="1" applyFont="1">
      <alignment horizontal="center" readingOrder="0" vertical="center"/>
    </xf>
    <xf borderId="0" fillId="0" fontId="15" numFmtId="0" xfId="0" applyAlignment="1" applyFont="1">
      <alignment horizontal="center" readingOrder="0" vertical="bottom"/>
    </xf>
    <xf borderId="0" fillId="4" fontId="15" numFmtId="0" xfId="0" applyAlignment="1" applyFont="1">
      <alignment horizontal="center" readingOrder="0"/>
    </xf>
    <xf borderId="1" fillId="28" fontId="11" numFmtId="0" xfId="0" applyAlignment="1" applyBorder="1" applyFont="1">
      <alignment horizontal="center" readingOrder="0" vertical="center"/>
    </xf>
    <xf borderId="5" fillId="0" fontId="12" numFmtId="0" xfId="0" applyAlignment="1" applyBorder="1" applyFont="1">
      <alignment horizontal="center"/>
    </xf>
    <xf borderId="5" fillId="0" fontId="12" numFmtId="0" xfId="0" applyAlignment="1" applyBorder="1" applyFont="1">
      <alignment horizontal="center" shrinkToFit="0" wrapText="1"/>
    </xf>
    <xf borderId="8" fillId="26" fontId="3" numFmtId="0" xfId="0" applyAlignment="1" applyBorder="1" applyFont="1">
      <alignment horizontal="center" vertical="center"/>
    </xf>
    <xf borderId="8" fillId="26" fontId="3" numFmtId="0" xfId="0" applyAlignment="1" applyBorder="1" applyFont="1">
      <alignment horizontal="center" readingOrder="0" vertical="center"/>
    </xf>
    <xf borderId="7" fillId="26" fontId="3" numFmtId="0" xfId="0" applyAlignment="1" applyBorder="1" applyFont="1">
      <alignment horizontal="center" readingOrder="0" vertical="bottom"/>
    </xf>
    <xf borderId="8" fillId="27" fontId="3" numFmtId="0" xfId="0" applyAlignment="1" applyBorder="1" applyFont="1">
      <alignment horizontal="center" readingOrder="0" vertical="center"/>
    </xf>
    <xf borderId="7" fillId="27" fontId="3" numFmtId="0" xfId="0" applyAlignment="1" applyBorder="1" applyFont="1">
      <alignment horizontal="center" readingOrder="0" vertical="bottom"/>
    </xf>
    <xf borderId="7" fillId="27" fontId="15" numFmtId="0" xfId="0" applyAlignment="1" applyBorder="1" applyFont="1">
      <alignment horizontal="center" readingOrder="0"/>
    </xf>
    <xf borderId="11" fillId="27" fontId="3" numFmtId="0" xfId="0" applyAlignment="1" applyBorder="1" applyFont="1">
      <alignment horizontal="center" readingOrder="0" vertical="center"/>
    </xf>
    <xf borderId="11" fillId="27" fontId="15" numFmtId="0" xfId="0" applyAlignment="1" applyBorder="1" applyFont="1">
      <alignment horizontal="center" readingOrder="0" vertical="bottom"/>
    </xf>
    <xf borderId="11" fillId="0" fontId="3" numFmtId="0" xfId="0" applyAlignment="1" applyBorder="1" applyFont="1">
      <alignment horizontal="center" readingOrder="0"/>
    </xf>
    <xf borderId="11" fillId="26" fontId="3" numFmtId="0" xfId="0" applyAlignment="1" applyBorder="1" applyFont="1">
      <alignment horizontal="center" readingOrder="0" vertical="center"/>
    </xf>
    <xf borderId="1" fillId="36" fontId="9" numFmtId="0" xfId="0" applyAlignment="1" applyBorder="1" applyFill="1" applyFont="1">
      <alignment horizontal="center" readingOrder="0" vertical="center"/>
    </xf>
    <xf borderId="4" fillId="36" fontId="3" numFmtId="0" xfId="0" applyAlignment="1" applyBorder="1" applyFont="1">
      <alignment horizontal="center" vertical="center"/>
    </xf>
    <xf borderId="3" fillId="13" fontId="3" numFmtId="0" xfId="0" applyAlignment="1" applyBorder="1" applyFont="1">
      <alignment horizontal="center" vertical="bottom"/>
    </xf>
    <xf borderId="3" fillId="14" fontId="3" numFmtId="0" xfId="0" applyAlignment="1" applyBorder="1" applyFont="1">
      <alignment horizontal="center" vertical="bottom"/>
    </xf>
    <xf borderId="11" fillId="36" fontId="3" numFmtId="0" xfId="0" applyAlignment="1" applyBorder="1" applyFont="1">
      <alignment horizontal="center"/>
    </xf>
    <xf borderId="3" fillId="0" fontId="3" numFmtId="0" xfId="0" applyAlignment="1" applyBorder="1" applyFont="1">
      <alignment horizontal="center" vertical="bottom"/>
    </xf>
    <xf borderId="7" fillId="0" fontId="3" numFmtId="0" xfId="0" applyAlignment="1" applyBorder="1" applyFont="1">
      <alignment horizontal="center" vertical="bottom"/>
    </xf>
    <xf borderId="9" fillId="36" fontId="3" numFmtId="0" xfId="0" applyAlignment="1" applyBorder="1" applyFont="1">
      <alignment horizontal="center" vertical="center"/>
    </xf>
    <xf borderId="7" fillId="33" fontId="3" numFmtId="0" xfId="0" applyAlignment="1" applyBorder="1" applyFont="1">
      <alignment horizontal="center" vertical="bottom"/>
    </xf>
    <xf borderId="9" fillId="36" fontId="3" numFmtId="0" xfId="0" applyAlignment="1" applyBorder="1" applyFont="1">
      <alignment horizontal="center" vertical="center"/>
    </xf>
    <xf borderId="1" fillId="37" fontId="11" numFmtId="0" xfId="0" applyAlignment="1" applyBorder="1" applyFill="1" applyFont="1">
      <alignment horizontal="center" shrinkToFit="0" vertical="bottom" wrapText="0"/>
    </xf>
    <xf borderId="5" fillId="0" fontId="12" numFmtId="0" xfId="0" applyAlignment="1" applyBorder="1" applyFont="1">
      <alignment horizontal="center" vertical="center"/>
    </xf>
    <xf borderId="4" fillId="0" fontId="3" numFmtId="0" xfId="0" applyAlignment="1" applyBorder="1" applyFont="1">
      <alignment horizontal="center" vertical="center"/>
    </xf>
    <xf borderId="4" fillId="27" fontId="3" numFmtId="0" xfId="0" applyAlignment="1" applyBorder="1" applyFont="1">
      <alignment horizontal="center" vertical="center"/>
    </xf>
    <xf borderId="1" fillId="38" fontId="9" numFmtId="0" xfId="0" applyAlignment="1" applyBorder="1" applyFill="1" applyFont="1">
      <alignment horizontal="center" readingOrder="0" vertical="center"/>
    </xf>
    <xf borderId="11" fillId="26" fontId="4" numFmtId="0" xfId="0" applyAlignment="1" applyBorder="1" applyFont="1">
      <alignment horizontal="center" readingOrder="0"/>
    </xf>
    <xf borderId="11" fillId="0" fontId="4" numFmtId="0" xfId="0" applyAlignment="1" applyBorder="1" applyFont="1">
      <alignment horizontal="center" readingOrder="0"/>
    </xf>
    <xf borderId="3" fillId="26" fontId="3" numFmtId="0" xfId="0" applyAlignment="1" applyBorder="1" applyFont="1">
      <alignment horizontal="center" readingOrder="0"/>
    </xf>
    <xf borderId="1" fillId="39" fontId="9" numFmtId="0" xfId="0" applyAlignment="1" applyBorder="1" applyFill="1" applyFont="1">
      <alignment horizontal="center" readingOrder="0" vertical="center"/>
    </xf>
    <xf borderId="12" fillId="0" fontId="12" numFmtId="0" xfId="0" applyAlignment="1" applyBorder="1" applyFont="1">
      <alignment horizontal="center" vertical="bottom"/>
    </xf>
    <xf borderId="2" fillId="11" fontId="12" numFmtId="0" xfId="0" applyAlignment="1" applyBorder="1" applyFont="1">
      <alignment horizontal="center" vertical="bottom"/>
    </xf>
    <xf borderId="2" fillId="5" fontId="12" numFmtId="0" xfId="0" applyAlignment="1" applyBorder="1" applyFont="1">
      <alignment horizontal="center" vertical="bottom"/>
    </xf>
    <xf borderId="2" fillId="25" fontId="12" numFmtId="0" xfId="0" applyAlignment="1" applyBorder="1" applyFont="1">
      <alignment horizontal="center" vertical="bottom"/>
    </xf>
    <xf borderId="12" fillId="0" fontId="12" numFmtId="0" xfId="0" applyAlignment="1" applyBorder="1" applyFont="1">
      <alignment horizontal="center" shrinkToFit="0" vertical="bottom" wrapText="1"/>
    </xf>
    <xf borderId="7" fillId="26" fontId="15" numFmtId="0" xfId="0" applyAlignment="1" applyBorder="1" applyFont="1">
      <alignment horizontal="center" vertical="bottom"/>
    </xf>
    <xf borderId="7" fillId="27" fontId="15" numFmtId="0" xfId="0" applyAlignment="1" applyBorder="1" applyFont="1">
      <alignment horizontal="center" vertical="bottom"/>
    </xf>
    <xf borderId="0" fillId="11" fontId="16" numFmtId="0" xfId="0" applyAlignment="1" applyFont="1">
      <alignment horizontal="center" readingOrder="0" shrinkToFit="0" vertical="center" wrapText="1"/>
    </xf>
    <xf borderId="11" fillId="27" fontId="3" numFmtId="0" xfId="0" applyAlignment="1" applyBorder="1" applyFont="1">
      <alignment horizontal="center" vertical="bottom"/>
    </xf>
    <xf borderId="1" fillId="40" fontId="9" numFmtId="0" xfId="0" applyAlignment="1" applyBorder="1" applyFill="1" applyFont="1">
      <alignment horizontal="center" readingOrder="0" vertical="center"/>
    </xf>
    <xf borderId="1" fillId="31" fontId="11" numFmtId="0" xfId="0" applyAlignment="1" applyBorder="1" applyFont="1">
      <alignment horizontal="center" vertical="center"/>
    </xf>
    <xf borderId="10" fillId="0" fontId="11" numFmtId="0" xfId="0" applyAlignment="1" applyBorder="1" applyFont="1">
      <alignment horizontal="center" vertical="bottom"/>
    </xf>
    <xf borderId="9" fillId="0" fontId="12" numFmtId="0" xfId="0" applyAlignment="1" applyBorder="1" applyFont="1">
      <alignment horizontal="center" shrinkToFit="0" vertical="center" wrapText="1"/>
    </xf>
    <xf borderId="0" fillId="0" fontId="12" numFmtId="0" xfId="0" applyAlignment="1" applyFont="1">
      <alignment horizontal="center" shrinkToFit="0" vertical="bottom" wrapText="1"/>
    </xf>
    <xf borderId="6" fillId="0" fontId="10" numFmtId="0" xfId="0" applyBorder="1" applyFont="1"/>
    <xf borderId="0" fillId="0" fontId="3" numFmtId="0" xfId="0" applyAlignment="1" applyFont="1">
      <alignment vertical="center"/>
    </xf>
    <xf borderId="0" fillId="0" fontId="3" numFmtId="0" xfId="0" applyAlignment="1" applyFont="1">
      <alignment vertical="bottom"/>
    </xf>
    <xf borderId="1" fillId="41" fontId="11" numFmtId="0" xfId="0" applyAlignment="1" applyBorder="1" applyFill="1" applyFont="1">
      <alignment horizontal="center" vertical="center"/>
    </xf>
    <xf borderId="1" fillId="42" fontId="9" numFmtId="0" xfId="0" applyAlignment="1" applyBorder="1" applyFill="1" applyFont="1">
      <alignment horizontal="center" readingOrder="0" vertical="center"/>
    </xf>
    <xf borderId="1" fillId="43" fontId="9" numFmtId="0" xfId="0" applyAlignment="1" applyBorder="1" applyFill="1" applyFont="1">
      <alignment horizontal="center" readingOrder="0" vertical="center"/>
    </xf>
    <xf borderId="1" fillId="6" fontId="17" numFmtId="0" xfId="0" applyAlignment="1" applyBorder="1" applyFont="1">
      <alignment horizontal="center" vertical="bottom"/>
    </xf>
    <xf borderId="9" fillId="0" fontId="3" numFmtId="0" xfId="0" applyAlignment="1" applyBorder="1" applyFont="1">
      <alignment horizontal="center" vertical="bottom"/>
    </xf>
    <xf borderId="6" fillId="0" fontId="12" numFmtId="0" xfId="0" applyAlignment="1" applyBorder="1" applyFont="1">
      <alignment horizontal="center" vertical="bottom"/>
    </xf>
    <xf borderId="8" fillId="26" fontId="3" numFmtId="0" xfId="0" applyAlignment="1" applyBorder="1" applyFont="1">
      <alignment horizontal="center"/>
    </xf>
    <xf borderId="11" fillId="26" fontId="3" numFmtId="0" xfId="0" applyAlignment="1" applyBorder="1" applyFont="1">
      <alignment horizontal="center"/>
    </xf>
    <xf borderId="7" fillId="44" fontId="3" numFmtId="0" xfId="0" applyAlignment="1" applyBorder="1" applyFill="1" applyFont="1">
      <alignment horizontal="center" vertical="bottom"/>
    </xf>
    <xf borderId="7" fillId="45" fontId="3" numFmtId="0" xfId="0" applyAlignment="1" applyBorder="1" applyFill="1" applyFont="1">
      <alignment horizontal="center" vertical="bottom"/>
    </xf>
    <xf borderId="7" fillId="46" fontId="3" numFmtId="0" xfId="0" applyAlignment="1" applyBorder="1" applyFill="1" applyFont="1">
      <alignment horizontal="center" vertical="bottom"/>
    </xf>
    <xf borderId="8" fillId="27" fontId="3" numFmtId="0" xfId="0" applyAlignment="1" applyBorder="1" applyFont="1">
      <alignment horizontal="center"/>
    </xf>
    <xf borderId="11" fillId="27" fontId="3" numFmtId="0" xfId="0" applyAlignment="1" applyBorder="1" applyFont="1">
      <alignment horizontal="center"/>
    </xf>
    <xf borderId="7" fillId="47" fontId="3" numFmtId="0" xfId="0" applyAlignment="1" applyBorder="1" applyFill="1" applyFont="1">
      <alignment horizontal="center" vertical="bottom"/>
    </xf>
    <xf borderId="1" fillId="7" fontId="9" numFmtId="0" xfId="0" applyAlignment="1" applyBorder="1" applyFont="1">
      <alignment horizontal="center" readingOrder="0" vertical="center"/>
    </xf>
    <xf borderId="1" fillId="3" fontId="9" numFmtId="0" xfId="0" applyAlignment="1" applyBorder="1" applyFont="1">
      <alignment horizontal="center" readingOrder="0" vertical="center"/>
    </xf>
    <xf borderId="11" fillId="27" fontId="3" numFmtId="0" xfId="0" applyAlignment="1" applyBorder="1" applyFont="1">
      <alignment horizontal="center" readingOrder="0"/>
    </xf>
    <xf borderId="1" fillId="12" fontId="9" numFmtId="0" xfId="0" applyAlignment="1" applyBorder="1" applyFont="1">
      <alignment horizontal="center" readingOrder="0" vertical="center"/>
    </xf>
    <xf borderId="0" fillId="0" fontId="4" numFmtId="0" xfId="0" applyAlignment="1" applyFont="1">
      <alignment horizontal="center" readingOrder="0"/>
    </xf>
    <xf borderId="1" fillId="6" fontId="18" numFmtId="0" xfId="0" applyAlignment="1" applyBorder="1" applyFont="1">
      <alignment horizontal="center" readingOrder="0" vertical="center"/>
    </xf>
    <xf borderId="1" fillId="6" fontId="18" numFmtId="0" xfId="0" applyAlignment="1" applyBorder="1" applyFont="1">
      <alignment horizontal="center" readingOrder="0" shrinkToFit="0" vertical="center" wrapText="0"/>
    </xf>
    <xf borderId="7" fillId="4" fontId="3" numFmtId="0" xfId="0" applyAlignment="1" applyBorder="1" applyFont="1">
      <alignment horizontal="center" vertical="bottom"/>
    </xf>
    <xf borderId="7" fillId="26" fontId="15" numFmtId="0" xfId="0" applyAlignment="1" applyBorder="1" applyFont="1">
      <alignment horizontal="center" vertical="bottom"/>
    </xf>
    <xf borderId="1" fillId="32" fontId="11" numFmtId="0" xfId="0" applyAlignment="1" applyBorder="1" applyFont="1">
      <alignment horizontal="center" readingOrder="0" vertical="center"/>
    </xf>
    <xf borderId="0" fillId="0" fontId="4" numFmtId="0" xfId="0" applyAlignment="1" applyFont="1">
      <alignment readingOrder="0" vertical="center"/>
    </xf>
    <xf borderId="4" fillId="27" fontId="3" numFmtId="0" xfId="0" applyAlignment="1" applyBorder="1" applyFont="1">
      <alignment horizontal="center" readingOrder="0"/>
    </xf>
    <xf borderId="4" fillId="0" fontId="3" numFmtId="0" xfId="0" applyAlignment="1" applyBorder="1" applyFont="1">
      <alignment horizontal="center" readingOrder="0"/>
    </xf>
    <xf borderId="13" fillId="0" fontId="3" numFmtId="0" xfId="0" applyAlignment="1" applyBorder="1" applyFont="1">
      <alignment horizontal="center" readingOrder="0" vertical="center"/>
    </xf>
    <xf borderId="13" fillId="0" fontId="3" numFmtId="0" xfId="0" applyAlignment="1" applyBorder="1" applyFont="1">
      <alignment horizontal="center" readingOrder="0"/>
    </xf>
    <xf borderId="1" fillId="11" fontId="11" numFmtId="0" xfId="0" applyAlignment="1" applyBorder="1" applyFont="1">
      <alignment horizontal="center" readingOrder="0" vertical="center"/>
    </xf>
    <xf borderId="1" fillId="10" fontId="9" numFmtId="0" xfId="0" applyAlignment="1" applyBorder="1" applyFont="1">
      <alignment horizontal="center" readingOrder="0" vertical="center"/>
    </xf>
    <xf borderId="1" fillId="48" fontId="9" numFmtId="0" xfId="0" applyAlignment="1" applyBorder="1" applyFill="1" applyFont="1">
      <alignment horizontal="center" readingOrder="0" vertical="center"/>
    </xf>
    <xf borderId="14" fillId="0" fontId="13" numFmtId="0" xfId="0" applyAlignment="1" applyBorder="1" applyFont="1">
      <alignment horizontal="center" readingOrder="0" shrinkToFit="0" vertical="center" wrapText="1"/>
    </xf>
    <xf borderId="10" fillId="0" fontId="13" numFmtId="0" xfId="0" applyAlignment="1" applyBorder="1" applyFont="1">
      <alignment horizontal="center" readingOrder="0" shrinkToFit="0" vertical="center" wrapText="1"/>
    </xf>
    <xf borderId="15" fillId="0" fontId="10" numFmtId="0" xfId="0" applyBorder="1" applyFont="1"/>
    <xf borderId="8" fillId="26" fontId="3" numFmtId="0" xfId="0" applyAlignment="1" applyBorder="1" applyFont="1">
      <alignment horizontal="center" vertical="bottom"/>
    </xf>
    <xf borderId="11" fillId="26" fontId="3" numFmtId="0" xfId="0" applyAlignment="1" applyBorder="1" applyFont="1">
      <alignment horizontal="center" vertical="bottom"/>
    </xf>
    <xf borderId="8" fillId="43" fontId="3" numFmtId="0" xfId="0" applyAlignment="1" applyBorder="1" applyFont="1">
      <alignment horizontal="center" vertical="bottom"/>
    </xf>
    <xf borderId="7" fillId="43" fontId="3" numFmtId="0" xfId="0" applyAlignment="1" applyBorder="1" applyFont="1">
      <alignment horizontal="center" vertical="bottom"/>
    </xf>
    <xf borderId="8" fillId="27" fontId="3" numFmtId="0" xfId="0" applyAlignment="1" applyBorder="1" applyFont="1">
      <alignment horizontal="center" vertical="bottom"/>
    </xf>
    <xf borderId="7" fillId="43" fontId="15" numFmtId="0" xfId="0" applyAlignment="1" applyBorder="1" applyFont="1">
      <alignment horizontal="center" vertical="bottom"/>
    </xf>
    <xf borderId="8" fillId="26" fontId="3" numFmtId="0" xfId="0" applyAlignment="1" applyBorder="1" applyFont="1">
      <alignment horizontal="center" vertical="bottom"/>
    </xf>
    <xf borderId="8" fillId="27" fontId="3" numFmtId="0" xfId="0" applyAlignment="1" applyBorder="1" applyFont="1">
      <alignment horizontal="center" vertical="bottom"/>
    </xf>
    <xf borderId="8" fillId="26" fontId="3" numFmtId="0" xfId="0" applyAlignment="1" applyBorder="1" applyFont="1">
      <alignment horizontal="center" readingOrder="0" vertical="bottom"/>
    </xf>
    <xf borderId="1" fillId="9" fontId="11" numFmtId="0" xfId="0" applyAlignment="1" applyBorder="1" applyFont="1">
      <alignment horizontal="center" readingOrder="0" vertical="center"/>
    </xf>
    <xf borderId="9" fillId="27" fontId="3" numFmtId="0" xfId="0" applyAlignment="1" applyBorder="1" applyFont="1">
      <alignment horizontal="center" readingOrder="0" vertical="center"/>
    </xf>
    <xf borderId="7" fillId="27" fontId="15" numFmtId="0" xfId="0" applyAlignment="1" applyBorder="1" applyFont="1">
      <alignment horizontal="center" readingOrder="0" vertical="bottom"/>
    </xf>
    <xf borderId="11" fillId="26" fontId="3" numFmtId="0" xfId="0" applyAlignment="1" applyBorder="1" applyFont="1">
      <alignment horizontal="center" readingOrder="0" vertical="bottom"/>
    </xf>
    <xf borderId="4" fillId="26" fontId="3" numFmtId="0" xfId="0" applyAlignment="1" applyBorder="1" applyFont="1">
      <alignment horizontal="center" readingOrder="0" vertical="center"/>
    </xf>
    <xf borderId="4" fillId="26" fontId="3" numFmtId="0" xfId="0" applyAlignment="1" applyBorder="1" applyFont="1">
      <alignment horizontal="center" readingOrder="0"/>
    </xf>
    <xf borderId="5" fillId="0" fontId="3" numFmtId="0" xfId="0" applyAlignment="1" applyBorder="1" applyFont="1">
      <alignment horizontal="center" readingOrder="0"/>
    </xf>
    <xf borderId="1" fillId="36" fontId="11" numFmtId="0" xfId="0" applyAlignment="1" applyBorder="1" applyFont="1">
      <alignment horizontal="center" readingOrder="0" vertical="center"/>
    </xf>
    <xf borderId="14" fillId="11" fontId="16" numFmtId="0" xfId="0" applyAlignment="1" applyBorder="1" applyFont="1">
      <alignment horizontal="center" readingOrder="0" vertical="center"/>
    </xf>
    <xf borderId="13" fillId="0" fontId="10" numFmtId="0" xfId="0" applyBorder="1" applyFont="1"/>
    <xf borderId="12" fillId="0" fontId="10" numFmtId="0" xfId="0" applyBorder="1" applyFont="1"/>
    <xf borderId="1" fillId="49" fontId="17" numFmtId="0" xfId="0" applyAlignment="1" applyBorder="1" applyFill="1" applyFont="1">
      <alignment horizontal="center" vertical="bottom"/>
    </xf>
    <xf borderId="9" fillId="0" fontId="12" numFmtId="0" xfId="0" applyAlignment="1" applyBorder="1" applyFont="1">
      <alignment horizontal="center" shrinkToFit="0" vertical="bottom" wrapText="1"/>
    </xf>
    <xf borderId="7" fillId="24" fontId="3" numFmtId="0" xfId="0" applyAlignment="1" applyBorder="1" applyFont="1">
      <alignment horizontal="center"/>
    </xf>
    <xf borderId="8" fillId="0" fontId="3" numFmtId="0" xfId="0" applyAlignment="1" applyBorder="1" applyFont="1">
      <alignment horizontal="center"/>
    </xf>
    <xf borderId="7" fillId="48" fontId="3" numFmtId="0" xfId="0" applyAlignment="1" applyBorder="1" applyFont="1">
      <alignment horizontal="center"/>
    </xf>
    <xf borderId="7" fillId="13" fontId="3" numFmtId="0" xfId="0" applyAlignment="1" applyBorder="1" applyFont="1">
      <alignment horizontal="center" readingOrder="0" vertical="bottom"/>
    </xf>
    <xf borderId="7" fillId="15" fontId="3" numFmtId="0" xfId="0" applyAlignment="1" applyBorder="1" applyFont="1">
      <alignment horizontal="center" readingOrder="0" vertical="bottom"/>
    </xf>
    <xf borderId="9" fillId="0" fontId="3" numFmtId="0" xfId="0" applyAlignment="1" applyBorder="1" applyFont="1">
      <alignment horizontal="center"/>
    </xf>
    <xf borderId="7" fillId="14" fontId="3" numFmtId="0" xfId="0" applyAlignment="1" applyBorder="1" applyFont="1">
      <alignment horizontal="center" readingOrder="0" vertical="bottom"/>
    </xf>
    <xf borderId="7" fillId="16" fontId="3" numFmtId="0" xfId="0" applyAlignment="1" applyBorder="1" applyFont="1">
      <alignment horizontal="center" readingOrder="0" vertical="bottom"/>
    </xf>
    <xf borderId="7" fillId="17" fontId="3" numFmtId="0" xfId="0" applyAlignment="1" applyBorder="1" applyFont="1">
      <alignment horizontal="center" readingOrder="0" vertical="bottom"/>
    </xf>
    <xf borderId="7" fillId="18" fontId="3" numFmtId="0" xfId="0" applyAlignment="1" applyBorder="1" applyFont="1">
      <alignment horizontal="center" readingOrder="0" vertical="bottom"/>
    </xf>
    <xf borderId="7" fillId="48" fontId="3" numFmtId="0" xfId="0" applyAlignment="1" applyBorder="1" applyFont="1">
      <alignment horizontal="center"/>
    </xf>
    <xf borderId="7" fillId="24" fontId="3" numFmtId="0" xfId="0" applyAlignment="1" applyBorder="1" applyFont="1">
      <alignment horizontal="center"/>
    </xf>
    <xf borderId="1" fillId="50" fontId="11" numFmtId="0" xfId="0" applyAlignment="1" applyBorder="1" applyFill="1" applyFont="1">
      <alignment horizontal="center" readingOrder="0" vertical="center"/>
    </xf>
    <xf borderId="1" fillId="51" fontId="11" numFmtId="0" xfId="0" applyAlignment="1" applyBorder="1" applyFill="1" applyFont="1">
      <alignment horizontal="center" vertical="bottom"/>
    </xf>
    <xf borderId="11" fillId="26" fontId="3" numFmtId="0" xfId="0" applyAlignment="1" applyBorder="1" applyFont="1">
      <alignment horizontal="center" vertical="bottom"/>
    </xf>
    <xf borderId="8" fillId="0" fontId="3" numFmtId="0" xfId="0" applyAlignment="1" applyBorder="1" applyFont="1">
      <alignment horizontal="center" vertical="center"/>
    </xf>
    <xf borderId="8" fillId="27" fontId="15" numFmtId="0" xfId="0" applyAlignment="1" applyBorder="1" applyFont="1">
      <alignment horizontal="center" vertical="bottom"/>
    </xf>
    <xf borderId="8" fillId="26" fontId="15" numFmtId="0" xfId="0" applyAlignment="1" applyBorder="1" applyFont="1">
      <alignment horizontal="center" vertical="bottom"/>
    </xf>
    <xf borderId="1" fillId="7" fontId="11" numFmtId="0" xfId="0" applyAlignment="1" applyBorder="1" applyFont="1">
      <alignment horizontal="center"/>
    </xf>
    <xf borderId="1" fillId="7" fontId="11" numFmtId="0" xfId="0" applyAlignment="1" applyBorder="1" applyFont="1">
      <alignment horizontal="center" vertical="bottom"/>
    </xf>
    <xf borderId="7" fillId="52" fontId="3" numFmtId="0" xfId="0" applyAlignment="1" applyBorder="1" applyFill="1" applyFont="1">
      <alignment horizontal="center" vertical="bottom"/>
    </xf>
    <xf borderId="7" fillId="27" fontId="15" numFmtId="0" xfId="0" applyAlignment="1" applyBorder="1" applyFont="1">
      <alignment horizontal="center" vertical="bottom"/>
    </xf>
    <xf borderId="7" fillId="53" fontId="3" numFmtId="0" xfId="0" applyAlignment="1" applyBorder="1" applyFill="1" applyFont="1">
      <alignment horizontal="center" vertical="bottom"/>
    </xf>
    <xf borderId="7" fillId="54" fontId="3" numFmtId="0" xfId="0" applyAlignment="1" applyBorder="1" applyFill="1" applyFont="1">
      <alignment horizontal="center" vertical="bottom"/>
    </xf>
    <xf borderId="7" fillId="23" fontId="3" numFmtId="0" xfId="0" applyAlignment="1" applyBorder="1" applyFont="1">
      <alignment horizontal="center" vertical="bottom"/>
    </xf>
    <xf borderId="1" fillId="55" fontId="11" numFmtId="0" xfId="0" applyAlignment="1" applyBorder="1" applyFill="1" applyFont="1">
      <alignment horizontal="center"/>
    </xf>
    <xf borderId="1" fillId="55" fontId="11" numFmtId="0" xfId="0" applyAlignment="1" applyBorder="1" applyFont="1">
      <alignment horizontal="center" vertical="bottom"/>
    </xf>
    <xf borderId="1" fillId="56" fontId="11" numFmtId="0" xfId="0" applyAlignment="1" applyBorder="1" applyFill="1" applyFont="1">
      <alignment horizontal="center" vertical="bottom"/>
    </xf>
    <xf borderId="11" fillId="57" fontId="3" numFmtId="0" xfId="0" applyAlignment="1" applyBorder="1" applyFill="1" applyFont="1">
      <alignment horizontal="center" vertical="bottom"/>
    </xf>
    <xf borderId="8" fillId="0" fontId="3" numFmtId="0" xfId="0" applyAlignment="1" applyBorder="1" applyFont="1">
      <alignment horizontal="center"/>
    </xf>
    <xf borderId="8" fillId="37" fontId="3" numFmtId="0" xfId="0" applyAlignment="1" applyBorder="1" applyFont="1">
      <alignment horizontal="center" vertical="bottom"/>
    </xf>
    <xf borderId="8" fillId="0" fontId="3" numFmtId="0" xfId="0" applyAlignment="1" applyBorder="1" applyFont="1">
      <alignment horizontal="center" vertical="bottom"/>
    </xf>
    <xf borderId="8" fillId="57" fontId="3" numFmtId="0" xfId="0" applyAlignment="1" applyBorder="1" applyFont="1">
      <alignment horizontal="center" vertical="bottom"/>
    </xf>
    <xf borderId="1" fillId="34" fontId="11" numFmtId="0" xfId="0" applyAlignment="1" applyBorder="1" applyFont="1">
      <alignment horizontal="center" vertical="bottom"/>
    </xf>
    <xf borderId="8" fillId="34" fontId="3" numFmtId="0" xfId="0" applyAlignment="1" applyBorder="1" applyFont="1">
      <alignment horizontal="center" vertical="bottom"/>
    </xf>
    <xf borderId="7" fillId="58" fontId="3" numFmtId="0" xfId="0" applyAlignment="1" applyBorder="1" applyFill="1" applyFont="1">
      <alignment horizontal="center" vertical="bottom"/>
    </xf>
    <xf borderId="7" fillId="20" fontId="3" numFmtId="0" xfId="0" applyAlignment="1" applyBorder="1" applyFont="1">
      <alignment horizontal="center" vertical="bottom"/>
    </xf>
    <xf borderId="7" fillId="59" fontId="3" numFmtId="0" xfId="0" applyAlignment="1" applyBorder="1" applyFill="1" applyFont="1">
      <alignment horizontal="center" vertical="bottom"/>
    </xf>
    <xf borderId="13" fillId="0" fontId="3" numFmtId="0" xfId="0" applyAlignment="1" applyBorder="1" applyFont="1">
      <alignment horizontal="center"/>
    </xf>
    <xf borderId="13" fillId="0" fontId="3" numFmtId="0" xfId="0" applyAlignment="1" applyBorder="1" applyFont="1">
      <alignment horizontal="center" vertical="bottom"/>
    </xf>
    <xf borderId="1" fillId="48" fontId="11" numFmtId="0" xfId="0" applyAlignment="1" applyBorder="1" applyFont="1">
      <alignment horizontal="center" vertical="bottom"/>
    </xf>
    <xf borderId="4" fillId="0" fontId="12" numFmtId="0" xfId="0" applyAlignment="1" applyBorder="1" applyFont="1">
      <alignment horizontal="center" vertical="bottom"/>
    </xf>
    <xf borderId="1" fillId="11" fontId="12" numFmtId="0" xfId="0" applyAlignment="1" applyBorder="1" applyFont="1">
      <alignment horizontal="center" vertical="bottom"/>
    </xf>
    <xf borderId="1" fillId="5" fontId="12" numFmtId="0" xfId="0" applyAlignment="1" applyBorder="1" applyFont="1">
      <alignment horizontal="center" vertical="bottom"/>
    </xf>
    <xf borderId="1" fillId="12" fontId="12" numFmtId="0" xfId="0" applyAlignment="1" applyBorder="1" applyFont="1">
      <alignment horizontal="center" vertical="bottom"/>
    </xf>
    <xf borderId="11" fillId="0" fontId="12" numFmtId="0" xfId="0" applyAlignment="1" applyBorder="1" applyFont="1">
      <alignment vertical="bottom"/>
    </xf>
    <xf borderId="11" fillId="0" fontId="3" numFmtId="0" xfId="0" applyAlignment="1" applyBorder="1" applyFont="1">
      <alignment horizontal="center"/>
    </xf>
    <xf borderId="11" fillId="13" fontId="3" numFmtId="0" xfId="0" applyAlignment="1" applyBorder="1" applyFont="1">
      <alignment horizontal="center" vertical="bottom"/>
    </xf>
    <xf borderId="11" fillId="14" fontId="3" numFmtId="0" xfId="0" applyAlignment="1" applyBorder="1" applyFont="1">
      <alignment horizontal="center" vertical="bottom"/>
    </xf>
    <xf borderId="11" fillId="15" fontId="3" numFmtId="0" xfId="0" applyAlignment="1" applyBorder="1" applyFont="1">
      <alignment horizontal="center" vertical="bottom"/>
    </xf>
    <xf borderId="4" fillId="0" fontId="3" numFmtId="0" xfId="0" applyAlignment="1" applyBorder="1" applyFont="1">
      <alignment horizontal="center"/>
    </xf>
    <xf borderId="11" fillId="60" fontId="3" numFmtId="0" xfId="0" applyAlignment="1" applyBorder="1" applyFill="1" applyFont="1">
      <alignment horizontal="center"/>
    </xf>
    <xf borderId="11" fillId="16" fontId="3" numFmtId="0" xfId="0" applyAlignment="1" applyBorder="1" applyFont="1">
      <alignment horizontal="center" vertical="bottom"/>
    </xf>
    <xf borderId="11" fillId="5" fontId="3" numFmtId="0" xfId="0" applyAlignment="1" applyBorder="1" applyFont="1">
      <alignment horizontal="center"/>
    </xf>
    <xf borderId="11" fillId="27" fontId="3" numFmtId="0" xfId="0" applyAlignment="1" applyBorder="1" applyFont="1">
      <alignment horizontal="center"/>
    </xf>
    <xf borderId="11" fillId="17" fontId="3" numFmtId="0" xfId="0" applyAlignment="1" applyBorder="1" applyFont="1">
      <alignment horizontal="center" vertical="bottom"/>
    </xf>
    <xf borderId="11" fillId="18" fontId="3" numFmtId="0" xfId="0" applyAlignment="1" applyBorder="1" applyFont="1">
      <alignment horizontal="center" vertical="bottom"/>
    </xf>
    <xf borderId="11" fillId="26" fontId="3" numFmtId="0" xfId="0" applyAlignment="1" applyBorder="1" applyFont="1">
      <alignment horizontal="center"/>
    </xf>
    <xf borderId="1" fillId="61" fontId="9" numFmtId="0" xfId="0" applyAlignment="1" applyBorder="1" applyFill="1" applyFont="1">
      <alignment horizontal="center" readingOrder="0" vertical="center"/>
    </xf>
    <xf borderId="1" fillId="12" fontId="11" numFmtId="0" xfId="0" applyAlignment="1" applyBorder="1" applyFont="1">
      <alignment horizontal="center" vertical="center"/>
    </xf>
    <xf borderId="1" fillId="62" fontId="11" numFmtId="0" xfId="0" applyAlignment="1" applyBorder="1" applyFill="1" applyFont="1">
      <alignment horizontal="center" vertical="center"/>
    </xf>
    <xf borderId="0" fillId="63" fontId="11" numFmtId="0" xfId="0" applyAlignment="1" applyFill="1" applyFont="1">
      <alignment horizontal="center" vertical="bottom"/>
    </xf>
    <xf borderId="0" fillId="62" fontId="11" numFmtId="0" xfId="0" applyAlignment="1" applyFont="1">
      <alignment horizontal="center" readingOrder="0" vertical="center"/>
    </xf>
    <xf borderId="0" fillId="64" fontId="11" numFmtId="0" xfId="0" applyAlignment="1" applyFill="1" applyFont="1">
      <alignment horizontal="center" vertical="bottom"/>
    </xf>
    <xf borderId="8" fillId="65" fontId="3" numFmtId="0" xfId="0" applyAlignment="1" applyBorder="1" applyFill="1" applyFont="1">
      <alignment horizontal="center" vertical="center"/>
    </xf>
    <xf borderId="7" fillId="65" fontId="3" numFmtId="0" xfId="0" applyAlignment="1" applyBorder="1" applyFont="1">
      <alignment horizontal="center" vertical="bottom"/>
    </xf>
    <xf borderId="8" fillId="65" fontId="3" numFmtId="0" xfId="0" applyAlignment="1" applyBorder="1" applyFont="1">
      <alignment horizontal="center" vertical="center"/>
    </xf>
    <xf borderId="7" fillId="65" fontId="3" numFmtId="0" xfId="0" applyAlignment="1" applyBorder="1" applyFont="1">
      <alignment horizontal="center" vertical="bottom"/>
    </xf>
    <xf borderId="11" fillId="65" fontId="3" numFmtId="0" xfId="0" applyAlignment="1" applyBorder="1" applyFont="1">
      <alignment horizontal="center" vertical="center"/>
    </xf>
    <xf borderId="11" fillId="65" fontId="3" numFmtId="0" xfId="0" applyAlignment="1" applyBorder="1" applyFont="1">
      <alignment horizontal="center" vertical="bottom"/>
    </xf>
    <xf borderId="0" fillId="4" fontId="15" numFmtId="0" xfId="0" applyAlignment="1" applyFont="1">
      <alignment horizontal="center" readingOrder="0" vertical="bottom"/>
    </xf>
    <xf borderId="1" fillId="66" fontId="17" numFmtId="0" xfId="0" applyAlignment="1" applyBorder="1" applyFill="1" applyFont="1">
      <alignment horizontal="center" vertical="bottom"/>
    </xf>
    <xf borderId="1" fillId="66" fontId="17" numFmtId="0" xfId="0" applyAlignment="1" applyBorder="1" applyFont="1">
      <alignment horizontal="center" vertical="bottom"/>
    </xf>
    <xf borderId="9" fillId="0" fontId="12" numFmtId="0" xfId="0" applyAlignment="1" applyBorder="1" applyFont="1">
      <alignment horizontal="center" shrinkToFit="0" vertical="bottom" wrapText="1"/>
    </xf>
    <xf borderId="7" fillId="12" fontId="3" numFmtId="0" xfId="0" applyAlignment="1" applyBorder="1" applyFont="1">
      <alignment horizontal="center"/>
    </xf>
    <xf borderId="7" fillId="12" fontId="3" numFmtId="0" xfId="0" applyAlignment="1" applyBorder="1" applyFont="1">
      <alignment horizontal="center"/>
    </xf>
    <xf borderId="7" fillId="48" fontId="3" numFmtId="0" xfId="0" applyAlignment="1" applyBorder="1" applyFont="1">
      <alignment horizontal="center" vertical="bottom"/>
    </xf>
    <xf borderId="1" fillId="57" fontId="9" numFmtId="0" xfId="0" applyAlignment="1" applyBorder="1" applyFont="1">
      <alignment horizontal="center" readingOrder="0" vertical="center"/>
    </xf>
    <xf borderId="1" fillId="67" fontId="9" numFmtId="0" xfId="0" applyAlignment="1" applyBorder="1" applyFill="1" applyFont="1">
      <alignment horizontal="center" readingOrder="0" vertical="center"/>
    </xf>
    <xf borderId="1" fillId="68" fontId="9" numFmtId="0" xfId="0" applyAlignment="1" applyBorder="1" applyFill="1" applyFont="1">
      <alignment horizontal="center" readingOrder="0" vertical="center"/>
    </xf>
    <xf borderId="1" fillId="25" fontId="11" numFmtId="0" xfId="0" applyAlignment="1" applyBorder="1" applyFont="1">
      <alignment horizontal="center" vertical="bottom"/>
    </xf>
    <xf borderId="4" fillId="0" fontId="3" numFmtId="0" xfId="0" applyAlignment="1" applyBorder="1" applyFont="1">
      <alignment horizontal="center" vertical="bottom"/>
    </xf>
    <xf borderId="11" fillId="12" fontId="3" numFmtId="0" xfId="0" applyAlignment="1" applyBorder="1" applyFont="1">
      <alignment horizontal="center" vertical="bottom"/>
    </xf>
    <xf borderId="11" fillId="48" fontId="3" numFmtId="0" xfId="0" applyAlignment="1" applyBorder="1" applyFont="1">
      <alignment horizontal="center" vertical="bottom"/>
    </xf>
    <xf borderId="11" fillId="27" fontId="3" numFmtId="0" xfId="0" applyAlignment="1" applyBorder="1" applyFont="1">
      <alignment horizontal="center" vertical="bottom"/>
    </xf>
    <xf borderId="11" fillId="12" fontId="15" numFmtId="0" xfId="0" applyAlignment="1" applyBorder="1" applyFont="1">
      <alignment horizontal="center" vertical="bottom"/>
    </xf>
    <xf borderId="11" fillId="48" fontId="15" numFmtId="0" xfId="0" applyAlignment="1" applyBorder="1" applyFont="1">
      <alignment horizontal="center" vertical="bottom"/>
    </xf>
    <xf borderId="11" fillId="12" fontId="3" numFmtId="0" xfId="0" applyAlignment="1" applyBorder="1" applyFont="1">
      <alignment horizontal="center" vertical="bottom"/>
    </xf>
    <xf borderId="11" fillId="48" fontId="3" numFmtId="0" xfId="0" applyAlignment="1" applyBorder="1" applyFont="1">
      <alignment horizontal="center" vertical="bottom"/>
    </xf>
    <xf borderId="8" fillId="0" fontId="3" numFmtId="0" xfId="0" applyAlignment="1" applyBorder="1" applyFont="1">
      <alignment horizontal="center" vertical="bottom"/>
    </xf>
    <xf borderId="0" fillId="69" fontId="9" numFmtId="0" xfId="0" applyAlignment="1" applyFill="1" applyFont="1">
      <alignment horizontal="center" readingOrder="0" shrinkToFit="0" vertical="center" wrapText="1"/>
    </xf>
    <xf borderId="1" fillId="70" fontId="19" numFmtId="0" xfId="0" applyAlignment="1" applyBorder="1" applyFill="1" applyFont="1">
      <alignment horizontal="center" readingOrder="0" vertical="center"/>
    </xf>
    <xf borderId="1" fillId="70" fontId="20" numFmtId="0" xfId="0" applyAlignment="1" applyBorder="1" applyFont="1">
      <alignment horizontal="center" vertical="bottom"/>
    </xf>
    <xf borderId="7" fillId="71" fontId="3" numFmtId="0" xfId="0" applyAlignment="1" applyBorder="1" applyFill="1" applyFont="1">
      <alignment horizontal="center" vertical="bottom"/>
    </xf>
    <xf borderId="7" fillId="72" fontId="3" numFmtId="0" xfId="0" applyAlignment="1" applyBorder="1" applyFill="1" applyFont="1">
      <alignment horizontal="center" vertical="bottom"/>
    </xf>
    <xf borderId="7" fillId="73" fontId="3" numFmtId="0" xfId="0" applyAlignment="1" applyBorder="1" applyFill="1" applyFont="1">
      <alignment horizontal="center" vertical="bottom"/>
    </xf>
    <xf borderId="7" fillId="72" fontId="3" numFmtId="0" xfId="0" applyAlignment="1" applyBorder="1" applyFont="1">
      <alignment horizontal="center" vertical="bottom"/>
    </xf>
    <xf borderId="7" fillId="71" fontId="3" numFmtId="0" xfId="0" applyAlignment="1" applyBorder="1" applyFont="1">
      <alignment horizontal="center" vertical="bottom"/>
    </xf>
    <xf borderId="1" fillId="10" fontId="11" numFmtId="0" xfId="0" applyAlignment="1" applyBorder="1" applyFont="1">
      <alignment horizontal="center" vertical="center"/>
    </xf>
    <xf borderId="5" fillId="27" fontId="3" numFmtId="0" xfId="0" applyAlignment="1" applyBorder="1" applyFont="1">
      <alignment horizontal="center" vertical="bottom"/>
    </xf>
    <xf borderId="0" fillId="0" fontId="3" numFmtId="0" xfId="0" applyAlignment="1" applyFont="1">
      <alignment horizontal="center" vertical="bottom"/>
    </xf>
    <xf borderId="13" fillId="0" fontId="3" numFmtId="0" xfId="0" applyAlignment="1" applyBorder="1" applyFont="1">
      <alignment horizontal="center" vertical="center"/>
    </xf>
    <xf borderId="13" fillId="0" fontId="3" numFmtId="0" xfId="0" applyAlignment="1" applyBorder="1" applyFont="1">
      <alignment horizontal="center" vertical="bottom"/>
    </xf>
    <xf borderId="6" fillId="0" fontId="3" numFmtId="0" xfId="0" applyAlignment="1" applyBorder="1" applyFont="1">
      <alignment horizontal="center" vertical="center"/>
    </xf>
    <xf borderId="1" fillId="36" fontId="11" numFmtId="0" xfId="0" applyAlignment="1" applyBorder="1" applyFont="1">
      <alignment horizontal="center" vertical="bottom"/>
    </xf>
    <xf borderId="1" fillId="5" fontId="9" numFmtId="0" xfId="0" applyAlignment="1" applyBorder="1" applyFont="1">
      <alignment horizontal="center" readingOrder="0" vertical="center"/>
    </xf>
    <xf borderId="1" fillId="31" fontId="11" numFmtId="0" xfId="0" applyAlignment="1" applyBorder="1" applyFont="1">
      <alignment horizontal="center" readingOrder="0" vertical="center"/>
    </xf>
    <xf borderId="1" fillId="29" fontId="11" numFmtId="0" xfId="0" applyAlignment="1" applyBorder="1" applyFont="1">
      <alignment horizontal="center" readingOrder="0" vertical="center"/>
    </xf>
    <xf borderId="1" fillId="74" fontId="9" numFmtId="0" xfId="0" applyAlignment="1" applyBorder="1" applyFill="1" applyFont="1">
      <alignment horizontal="center" readingOrder="0" vertical="center"/>
    </xf>
    <xf borderId="1" fillId="74" fontId="11" numFmtId="0" xfId="0" applyAlignment="1" applyBorder="1" applyFont="1">
      <alignment horizontal="center" readingOrder="0" vertical="center"/>
    </xf>
    <xf borderId="1" fillId="75" fontId="11" numFmtId="0" xfId="0" applyAlignment="1" applyBorder="1" applyFill="1" applyFont="1">
      <alignment horizontal="center" vertical="bottom"/>
    </xf>
    <xf borderId="7" fillId="0" fontId="3" numFmtId="0" xfId="0" applyAlignment="1" applyBorder="1" applyFont="1">
      <alignment horizontal="center"/>
    </xf>
    <xf borderId="1" fillId="76" fontId="11" numFmtId="0" xfId="0" applyAlignment="1" applyBorder="1" applyFill="1" applyFont="1">
      <alignment horizontal="center" readingOrder="0" vertical="center"/>
    </xf>
    <xf borderId="1" fillId="6" fontId="17" numFmtId="0" xfId="0" applyAlignment="1" applyBorder="1" applyFont="1">
      <alignment horizontal="center" readingOrder="0" vertical="center"/>
    </xf>
    <xf borderId="4" fillId="0" fontId="3" numFmtId="0" xfId="0" applyAlignment="1" applyBorder="1" applyFont="1">
      <alignment horizontal="center" vertical="bottom"/>
    </xf>
    <xf borderId="2" fillId="11" fontId="12" numFmtId="0" xfId="0" applyAlignment="1" applyBorder="1" applyFont="1">
      <alignment horizontal="center" vertical="bottom"/>
    </xf>
    <xf borderId="2" fillId="5" fontId="12" numFmtId="0" xfId="0" applyAlignment="1" applyBorder="1" applyFont="1">
      <alignment horizontal="center" vertical="bottom"/>
    </xf>
    <xf borderId="2" fillId="25" fontId="12" numFmtId="0" xfId="0" applyAlignment="1" applyBorder="1" applyFont="1">
      <alignment horizontal="center" vertical="bottom"/>
    </xf>
    <xf borderId="12" fillId="0" fontId="12" numFmtId="0" xfId="0" applyAlignment="1" applyBorder="1" applyFont="1">
      <alignment horizontal="center" shrinkToFit="0" vertical="bottom" wrapText="1"/>
    </xf>
    <xf borderId="11" fillId="4" fontId="3" numFmtId="0" xfId="0" applyAlignment="1" applyBorder="1" applyFont="1">
      <alignment horizontal="center" vertical="bottom"/>
    </xf>
    <xf borderId="3" fillId="4" fontId="3" numFmtId="0" xfId="0" applyAlignment="1" applyBorder="1" applyFont="1">
      <alignment horizontal="center" vertical="bottom"/>
    </xf>
    <xf borderId="8" fillId="77" fontId="3" numFmtId="0" xfId="0" applyAlignment="1" applyBorder="1" applyFill="1" applyFont="1">
      <alignment horizontal="center" vertical="bottom"/>
    </xf>
    <xf borderId="7" fillId="77" fontId="3" numFmtId="0" xfId="0" applyAlignment="1" applyBorder="1" applyFont="1">
      <alignment horizontal="center" vertical="bottom"/>
    </xf>
    <xf borderId="8" fillId="4" fontId="3" numFmtId="0" xfId="0" applyAlignment="1" applyBorder="1" applyFont="1">
      <alignment horizontal="center" vertical="bottom"/>
    </xf>
    <xf borderId="8" fillId="4" fontId="15" numFmtId="0" xfId="0" applyAlignment="1" applyBorder="1" applyFont="1">
      <alignment horizontal="center" vertical="bottom"/>
    </xf>
    <xf borderId="1" fillId="6" fontId="21" numFmtId="0" xfId="0" applyAlignment="1" applyBorder="1" applyFont="1">
      <alignment horizontal="center" readingOrder="0" vertical="center"/>
    </xf>
    <xf borderId="1" fillId="78" fontId="17" numFmtId="0" xfId="0" applyAlignment="1" applyBorder="1" applyFill="1" applyFont="1">
      <alignment horizontal="center" readingOrder="0" vertical="center"/>
    </xf>
    <xf borderId="11" fillId="27" fontId="3" numFmtId="0" xfId="0" applyAlignment="1" applyBorder="1" applyFont="1">
      <alignment horizontal="center" readingOrder="0" vertical="bottom"/>
    </xf>
    <xf borderId="3" fillId="27" fontId="15" numFmtId="0" xfId="0" applyAlignment="1" applyBorder="1" applyFont="1">
      <alignment horizontal="center" readingOrder="0" vertical="bottom"/>
    </xf>
    <xf borderId="1" fillId="79" fontId="21" numFmtId="0" xfId="0" applyAlignment="1" applyBorder="1" applyFill="1" applyFont="1">
      <alignment horizontal="center" readingOrder="0" vertical="center"/>
    </xf>
    <xf borderId="1" fillId="12" fontId="11" numFmtId="0" xfId="0" applyAlignment="1" applyBorder="1" applyFont="1">
      <alignment horizontal="center" vertical="bottom"/>
    </xf>
    <xf borderId="7" fillId="0" fontId="15" numFmtId="0" xfId="0" applyAlignment="1" applyBorder="1" applyFont="1">
      <alignment horizontal="center" vertical="bottom"/>
    </xf>
    <xf borderId="1" fillId="37" fontId="9" numFmtId="0" xfId="0" applyAlignment="1" applyBorder="1" applyFont="1">
      <alignment horizontal="center" readingOrder="0" vertical="center"/>
    </xf>
    <xf borderId="1" fillId="37" fontId="11" numFmtId="0" xfId="0" applyAlignment="1" applyBorder="1" applyFont="1">
      <alignment horizontal="center" vertical="bottom"/>
    </xf>
    <xf borderId="7" fillId="18" fontId="3" numFmtId="0" xfId="0" applyAlignment="1" applyBorder="1" applyFont="1">
      <alignment horizontal="center"/>
    </xf>
    <xf borderId="9" fillId="0" fontId="3" numFmtId="0" xfId="0" applyAlignment="1" applyBorder="1" applyFont="1">
      <alignment horizontal="center" readingOrder="0" vertical="center"/>
    </xf>
    <xf borderId="1" fillId="2" fontId="22" numFmtId="0" xfId="0" applyAlignment="1" applyBorder="1" applyFont="1">
      <alignment horizontal="center" readingOrder="0"/>
    </xf>
    <xf borderId="11" fillId="65" fontId="16" numFmtId="0" xfId="0" applyAlignment="1" applyBorder="1" applyFont="1">
      <alignment horizontal="center" readingOrder="0"/>
    </xf>
    <xf borderId="11" fillId="28" fontId="23" numFmtId="0" xfId="0" applyAlignment="1" applyBorder="1" applyFont="1">
      <alignment horizontal="center" readingOrder="0"/>
    </xf>
    <xf borderId="11" fillId="0" fontId="16" numFmtId="0" xfId="0" applyAlignment="1" applyBorder="1" applyFont="1">
      <alignment horizontal="center" readingOrder="0"/>
    </xf>
    <xf borderId="11" fillId="15" fontId="23" numFmtId="0" xfId="0" applyAlignment="1" applyBorder="1" applyFont="1">
      <alignment horizontal="center" readingOrder="0"/>
    </xf>
    <xf borderId="11" fillId="75" fontId="23" numFmtId="0" xfId="0" applyAlignment="1" applyBorder="1" applyFont="1">
      <alignment horizontal="center" readingOrder="0"/>
    </xf>
    <xf borderId="11" fillId="30" fontId="23" numFmtId="0" xfId="0" applyAlignment="1" applyBorder="1" applyFont="1">
      <alignment horizontal="center" readingOrder="0"/>
    </xf>
    <xf borderId="11" fillId="0" fontId="24" numFmtId="0" xfId="0" applyAlignment="1" applyBorder="1" applyFont="1">
      <alignment horizontal="center" vertical="bottom"/>
    </xf>
    <xf borderId="11" fillId="0" fontId="24" numFmtId="0" xfId="0" applyAlignment="1" applyBorder="1" applyFont="1">
      <alignment horizontal="center" vertical="bottom"/>
    </xf>
    <xf borderId="11" fillId="31" fontId="23" numFmtId="0" xfId="0" applyAlignment="1" applyBorder="1" applyFont="1">
      <alignment horizontal="center" readingOrder="0"/>
    </xf>
    <xf borderId="11" fillId="38" fontId="23" numFmtId="0" xfId="0" applyAlignment="1" applyBorder="1" applyFont="1">
      <alignment horizontal="center" readingOrder="0"/>
    </xf>
    <xf borderId="11" fillId="39" fontId="23" numFmtId="0" xfId="0" applyAlignment="1" applyBorder="1" applyFont="1">
      <alignment horizontal="center" readingOrder="0"/>
    </xf>
    <xf borderId="11" fillId="80" fontId="23" numFmtId="0" xfId="0" applyAlignment="1" applyBorder="1" applyFill="1" applyFont="1">
      <alignment horizontal="center" readingOrder="0"/>
    </xf>
    <xf borderId="11" fillId="67" fontId="23" numFmtId="0" xfId="0" applyAlignment="1" applyBorder="1" applyFont="1">
      <alignment horizontal="center" readingOrder="0"/>
    </xf>
    <xf borderId="11" fillId="7" fontId="23" numFmtId="0" xfId="0" applyAlignment="1" applyBorder="1" applyFont="1">
      <alignment horizontal="center" readingOrder="0"/>
    </xf>
    <xf borderId="11" fillId="43" fontId="23" numFmtId="0" xfId="0" applyAlignment="1" applyBorder="1" applyFont="1">
      <alignment horizontal="center" readingOrder="0"/>
    </xf>
    <xf borderId="11" fillId="81" fontId="23" numFmtId="0" xfId="0" applyAlignment="1" applyBorder="1" applyFill="1" applyFont="1">
      <alignment horizontal="center" readingOrder="0"/>
    </xf>
    <xf borderId="11" fillId="25" fontId="23" numFmtId="0" xfId="0" applyAlignment="1" applyBorder="1" applyFont="1">
      <alignment horizontal="center" readingOrder="0"/>
    </xf>
    <xf borderId="11" fillId="36" fontId="23" numFmtId="0" xfId="0" applyAlignment="1" applyBorder="1" applyFont="1">
      <alignment horizontal="center" readingOrder="0"/>
    </xf>
    <xf borderId="11" fillId="61" fontId="23" numFmtId="0" xfId="0" applyAlignment="1" applyBorder="1" applyFont="1">
      <alignment horizontal="center" readingOrder="0"/>
    </xf>
    <xf borderId="11" fillId="48" fontId="23" numFmtId="0" xfId="0" applyAlignment="1" applyBorder="1" applyFont="1">
      <alignment horizontal="center" readingOrder="0"/>
    </xf>
    <xf borderId="11" fillId="57" fontId="23" numFmtId="0" xfId="0" applyAlignment="1" applyBorder="1" applyFont="1">
      <alignment horizontal="center" readingOrder="0"/>
    </xf>
    <xf borderId="11" fillId="70" fontId="23" numFmtId="0" xfId="0" applyAlignment="1" applyBorder="1" applyFont="1">
      <alignment horizontal="center" readingOrder="0"/>
    </xf>
    <xf borderId="11" fillId="0" fontId="13" numFmtId="0" xfId="0" applyAlignment="1" applyBorder="1" applyFont="1">
      <alignment horizontal="center" vertical="center"/>
    </xf>
    <xf borderId="11" fillId="10" fontId="23" numFmtId="0" xfId="0" applyAlignment="1" applyBorder="1" applyFont="1">
      <alignment horizontal="center" readingOrder="0"/>
    </xf>
    <xf borderId="11" fillId="9" fontId="23" numFmtId="0" xfId="0" applyAlignment="1" applyBorder="1" applyFont="1">
      <alignment horizontal="center" readingOrder="0"/>
    </xf>
    <xf borderId="11" fillId="74" fontId="23" numFmtId="0" xfId="0" applyAlignment="1" applyBorder="1" applyFont="1">
      <alignment horizontal="center" readingOrder="0"/>
    </xf>
    <xf borderId="11" fillId="62" fontId="23" numFmtId="0" xfId="0" applyAlignment="1" applyBorder="1" applyFont="1">
      <alignment horizontal="center" readingOrder="0"/>
    </xf>
    <xf borderId="11" fillId="82" fontId="23" numFmtId="0" xfId="0" applyAlignment="1" applyBorder="1" applyFill="1" applyFont="1">
      <alignment horizontal="center" readingOrder="0"/>
    </xf>
    <xf borderId="11" fillId="27" fontId="23" numFmtId="0" xfId="0" applyAlignment="1" applyBorder="1" applyFont="1">
      <alignment horizontal="center" readingOrder="0"/>
    </xf>
    <xf borderId="11" fillId="6" fontId="17" numFmtId="0" xfId="0" applyAlignment="1" applyBorder="1" applyFont="1">
      <alignment horizontal="center" readingOrder="0"/>
    </xf>
    <xf borderId="11" fillId="12" fontId="23" numFmtId="0" xfId="0" applyAlignment="1" applyBorder="1" applyFont="1">
      <alignment horizontal="center" readingOrder="0"/>
    </xf>
    <xf borderId="11" fillId="83" fontId="23" numFmtId="0" xfId="0" applyAlignment="1" applyBorder="1" applyFill="1" applyFont="1">
      <alignment horizontal="center" readingOrder="0"/>
    </xf>
    <xf borderId="11" fillId="0" fontId="25" numFmtId="0" xfId="0" applyAlignment="1" applyBorder="1" applyFont="1">
      <alignment horizontal="center" readingOrder="0" vertical="center"/>
    </xf>
    <xf borderId="1" fillId="0" fontId="25" numFmtId="0" xfId="0" applyAlignment="1" applyBorder="1" applyFont="1">
      <alignment horizontal="center" readingOrder="0" vertical="center"/>
    </xf>
    <xf borderId="11" fillId="36" fontId="11" numFmtId="0" xfId="0" applyAlignment="1" applyBorder="1" applyFont="1">
      <alignment horizontal="center" readingOrder="0" vertical="bottom"/>
    </xf>
    <xf borderId="11" fillId="0" fontId="24" numFmtId="0" xfId="0" applyAlignment="1" applyBorder="1" applyFont="1">
      <alignment horizontal="center" readingOrder="0" vertical="bottom"/>
    </xf>
    <xf borderId="11" fillId="48" fontId="11" numFmtId="0" xfId="0" applyAlignment="1" applyBorder="1" applyFont="1">
      <alignment horizontal="center" readingOrder="0" vertical="bottom"/>
    </xf>
    <xf borderId="11" fillId="49" fontId="17" numFmtId="0" xfId="0" applyAlignment="1" applyBorder="1" applyFont="1">
      <alignment horizontal="center" readingOrder="0"/>
    </xf>
    <xf borderId="11" fillId="50" fontId="23" numFmtId="0" xfId="0" applyAlignment="1" applyBorder="1" applyFont="1">
      <alignment horizontal="center" readingOrder="0"/>
    </xf>
    <xf borderId="11" fillId="51" fontId="23" numFmtId="0" xfId="0" applyAlignment="1" applyBorder="1" applyFont="1">
      <alignment horizontal="center" readingOrder="0"/>
    </xf>
    <xf borderId="11" fillId="55" fontId="23" numFmtId="0" xfId="0" applyAlignment="1" applyBorder="1" applyFont="1">
      <alignment horizontal="center" readingOrder="0"/>
    </xf>
    <xf borderId="11" fillId="69" fontId="23" numFmtId="0" xfId="0" applyAlignment="1" applyBorder="1" applyFont="1">
      <alignment horizontal="center" readingOrder="0"/>
    </xf>
    <xf borderId="11" fillId="34" fontId="23" numFmtId="0" xfId="0" applyAlignment="1" applyBorder="1" applyFont="1">
      <alignment horizontal="center" readingOrder="0"/>
    </xf>
    <xf borderId="11" fillId="24" fontId="23" numFmtId="0" xfId="0" applyAlignment="1" applyBorder="1" applyFont="1">
      <alignment horizontal="center" readingOrder="0"/>
    </xf>
    <xf borderId="11" fillId="29" fontId="23" numFmtId="0" xfId="0" applyAlignment="1" applyBorder="1" applyFont="1">
      <alignment horizontal="center" readingOrder="0"/>
    </xf>
    <xf borderId="11" fillId="32" fontId="23" numFmtId="0" xfId="0" applyAlignment="1" applyBorder="1" applyFont="1">
      <alignment horizontal="center" readingOrder="0"/>
    </xf>
    <xf borderId="11" fillId="18" fontId="23" numFmtId="0" xfId="0" applyAlignment="1" applyBorder="1" applyFont="1">
      <alignment horizontal="center" readingOrder="0"/>
    </xf>
    <xf borderId="11" fillId="0" fontId="26" numFmtId="0" xfId="0" applyAlignment="1" applyBorder="1" applyFont="1">
      <alignment horizontal="center" readingOrder="0"/>
    </xf>
    <xf borderId="0" fillId="64" fontId="23" numFmtId="0" xfId="0" applyAlignment="1" applyFont="1">
      <alignment horizontal="left" readingOrder="0" shrinkToFit="0" wrapText="0"/>
    </xf>
    <xf borderId="0" fillId="0" fontId="27" numFmtId="0" xfId="0" applyFont="1"/>
    <xf borderId="11" fillId="37" fontId="23" numFmtId="0" xfId="0" applyAlignment="1" applyBorder="1" applyFont="1">
      <alignment horizontal="center" readingOrder="0"/>
    </xf>
    <xf borderId="11" fillId="41" fontId="23" numFmtId="0" xfId="0" applyAlignment="1" applyBorder="1" applyFont="1">
      <alignment horizontal="center" readingOrder="0"/>
    </xf>
    <xf borderId="11" fillId="84" fontId="23" numFmtId="0" xfId="0" applyAlignment="1" applyBorder="1" applyFill="1" applyFont="1">
      <alignment horizontal="center" readingOrder="0"/>
    </xf>
    <xf borderId="11" fillId="85" fontId="23" numFmtId="0" xfId="0" applyAlignment="1" applyBorder="1" applyFill="1" applyFont="1">
      <alignment horizontal="center" readingOrder="0"/>
    </xf>
    <xf borderId="11" fillId="66" fontId="17" numFmtId="0" xfId="0" applyAlignment="1" applyBorder="1" applyFont="1">
      <alignment horizontal="center" readingOrder="0"/>
    </xf>
    <xf borderId="11" fillId="0" fontId="23" numFmtId="0" xfId="0" applyAlignment="1" applyBorder="1" applyFont="1">
      <alignment horizontal="center" readingOrder="0"/>
    </xf>
    <xf borderId="11" fillId="86" fontId="23" numFmtId="0" xfId="0" applyAlignment="1" applyBorder="1" applyFill="1" applyFont="1">
      <alignment horizontal="center" readingOrder="0"/>
    </xf>
    <xf borderId="11" fillId="76" fontId="23" numFmtId="0" xfId="0" applyAlignment="1" applyBorder="1" applyFont="1">
      <alignment horizontal="center" readingOrder="0"/>
    </xf>
    <xf borderId="0" fillId="0" fontId="13" numFmtId="0" xfId="0" applyFont="1"/>
    <xf borderId="0" fillId="0" fontId="22" numFmtId="0" xfId="0" applyAlignment="1" applyFont="1">
      <alignment horizontal="center" readingOrder="0"/>
    </xf>
    <xf borderId="0" fillId="0" fontId="16" numFmtId="0" xfId="0" applyAlignment="1" applyFont="1">
      <alignment horizontal="center" readingOrder="0"/>
    </xf>
    <xf borderId="0" fillId="0" fontId="11" numFmtId="0" xfId="0" applyAlignment="1" applyFont="1">
      <alignment horizontal="center" readingOrder="0"/>
    </xf>
    <xf borderId="0" fillId="0" fontId="25" numFmtId="0" xfId="0" applyAlignment="1" applyFont="1">
      <alignment horizontal="center" readingOrder="0" vertical="center"/>
    </xf>
    <xf borderId="11" fillId="87" fontId="24" numFmtId="0" xfId="0" applyAlignment="1" applyBorder="1" applyFill="1" applyFont="1">
      <alignment horizontal="center" readingOrder="0" vertical="bottom"/>
    </xf>
    <xf borderId="11" fillId="57" fontId="24" numFmtId="0" xfId="0" applyAlignment="1" applyBorder="1" applyFont="1">
      <alignment horizontal="center" readingOrder="0" vertical="bottom"/>
    </xf>
    <xf borderId="11" fillId="88" fontId="24" numFmtId="0" xfId="0" applyAlignment="1" applyBorder="1" applyFill="1" applyFont="1">
      <alignment horizontal="center" readingOrder="0" vertical="bottom"/>
    </xf>
    <xf borderId="0" fillId="0" fontId="24" numFmtId="0" xfId="0" applyAlignment="1" applyFont="1">
      <alignment horizontal="center" readingOrder="0" vertical="bottom"/>
    </xf>
    <xf borderId="0" fillId="0" fontId="28" numFmtId="0" xfId="0" applyFont="1"/>
    <xf borderId="0" fillId="0" fontId="26" numFmtId="0" xfId="0" applyAlignment="1" applyFont="1">
      <alignment horizontal="center" readingOrder="0"/>
    </xf>
    <xf borderId="11" fillId="70" fontId="17" numFmtId="0" xfId="0" applyAlignment="1" applyBorder="1" applyFont="1">
      <alignment horizontal="center" readingOrder="0"/>
    </xf>
    <xf borderId="11" fillId="12" fontId="16" numFmtId="0" xfId="0" applyAlignment="1" applyBorder="1" applyFont="1">
      <alignment horizontal="center" readingOrder="0"/>
    </xf>
    <xf borderId="11" fillId="0" fontId="29" numFmtId="0" xfId="0" applyAlignment="1" applyBorder="1" applyFont="1">
      <alignment horizontal="center"/>
    </xf>
    <xf borderId="3" fillId="0" fontId="29" numFmtId="0" xfId="0" applyAlignment="1" applyBorder="1" applyFont="1">
      <alignment horizontal="center"/>
    </xf>
    <xf borderId="3" fillId="12" fontId="29" numFmtId="0" xfId="0" applyAlignment="1" applyBorder="1" applyFont="1">
      <alignment horizontal="center"/>
    </xf>
    <xf borderId="3" fillId="43" fontId="29" numFmtId="0" xfId="0" applyAlignment="1" applyBorder="1" applyFont="1">
      <alignment horizontal="center"/>
    </xf>
    <xf borderId="8" fillId="48" fontId="29" numFmtId="0" xfId="0" applyAlignment="1" applyBorder="1" applyFont="1">
      <alignment horizontal="center"/>
    </xf>
    <xf borderId="0" fillId="48" fontId="3" numFmtId="0" xfId="0" applyFont="1"/>
    <xf borderId="0" fillId="15" fontId="3" numFmtId="0" xfId="0" applyAlignment="1" applyFont="1">
      <alignment horizontal="center"/>
    </xf>
    <xf borderId="0" fillId="12" fontId="3" numFmtId="0" xfId="0" applyAlignment="1" applyFont="1">
      <alignment horizontal="center" shrinkToFit="0" wrapText="1"/>
    </xf>
    <xf borderId="0" fillId="43" fontId="3" numFmtId="0" xfId="0" applyFont="1"/>
    <xf borderId="0" fillId="0" fontId="3" numFmtId="0" xfId="0" applyFont="1"/>
    <xf borderId="0" fillId="89" fontId="7" numFmtId="0" xfId="0" applyAlignment="1" applyFill="1" applyFont="1">
      <alignment horizontal="center"/>
    </xf>
    <xf borderId="0" fillId="5" fontId="3" numFmtId="0" xfId="0" applyAlignment="1" applyFont="1">
      <alignment horizontal="center"/>
    </xf>
    <xf borderId="0" fillId="43" fontId="3" numFmtId="0" xfId="0" applyAlignment="1" applyFont="1">
      <alignment horizontal="center" shrinkToFit="0" wrapText="1"/>
    </xf>
    <xf borderId="0" fillId="12" fontId="3" numFmtId="0" xfId="0" applyFont="1"/>
    <xf borderId="0" fillId="12" fontId="3" numFmtId="0" xfId="0" applyAlignment="1" applyFont="1">
      <alignment horizontal="center"/>
    </xf>
    <xf quotePrefix="1" borderId="0" fillId="12" fontId="3" numFmtId="0" xfId="0" applyAlignment="1" applyFont="1">
      <alignment horizontal="center" shrinkToFit="0" wrapText="1"/>
    </xf>
    <xf borderId="0" fillId="43" fontId="3" numFmtId="0" xfId="0" applyAlignment="1" applyFont="1">
      <alignment horizontal="center"/>
    </xf>
    <xf borderId="0" fillId="0" fontId="3" numFmtId="0" xfId="0" applyAlignment="1" applyFont="1">
      <alignment horizontal="center" shrinkToFit="0" wrapText="1"/>
    </xf>
    <xf borderId="0" fillId="32" fontId="3" numFmtId="0" xfId="0" applyAlignment="1" applyFont="1">
      <alignment horizontal="center"/>
    </xf>
    <xf borderId="6" fillId="32" fontId="3" numFmtId="0" xfId="0" applyAlignment="1" applyBorder="1" applyFont="1">
      <alignment horizontal="center"/>
    </xf>
    <xf borderId="0" fillId="27" fontId="3" numFmtId="0" xfId="0" applyFont="1"/>
    <xf borderId="0" fillId="48" fontId="12" numFmtId="0" xfId="0" applyAlignment="1" applyFont="1">
      <alignment horizontal="center"/>
    </xf>
    <xf borderId="6" fillId="35" fontId="3" numFmtId="0" xfId="0" applyAlignment="1" applyBorder="1" applyFont="1">
      <alignment horizontal="center"/>
    </xf>
    <xf borderId="0" fillId="35" fontId="3" numFmtId="0" xfId="0" applyAlignment="1" applyFont="1">
      <alignment horizontal="center"/>
    </xf>
    <xf borderId="6" fillId="12" fontId="3" numFmtId="0" xfId="0" applyAlignment="1" applyBorder="1" applyFont="1">
      <alignment horizontal="center"/>
    </xf>
    <xf borderId="0" fillId="35" fontId="3" numFmtId="0" xfId="0" applyAlignment="1" applyFont="1">
      <alignment horizontal="center" readingOrder="0"/>
    </xf>
    <xf borderId="16" fillId="0" fontId="30" numFmtId="0" xfId="0" applyAlignment="1" applyBorder="1" applyFont="1">
      <alignment vertical="bottom"/>
    </xf>
    <xf borderId="17" fillId="0" fontId="30" numFmtId="0" xfId="0" applyAlignment="1" applyBorder="1" applyFont="1">
      <alignment vertical="bottom"/>
    </xf>
    <xf borderId="18" fillId="0" fontId="12" numFmtId="0" xfId="0" applyBorder="1" applyFont="1"/>
    <xf borderId="0" fillId="0" fontId="12" numFmtId="0" xfId="0" applyFont="1"/>
    <xf borderId="0" fillId="0" fontId="12" numFmtId="0" xfId="0" applyAlignment="1" applyFont="1">
      <alignment readingOrder="0"/>
    </xf>
    <xf borderId="19" fillId="26" fontId="12" numFmtId="0" xfId="0" applyBorder="1" applyFont="1"/>
    <xf borderId="11" fillId="0" fontId="31" numFmtId="0" xfId="0" applyAlignment="1" applyBorder="1" applyFont="1">
      <alignment horizontal="left"/>
    </xf>
    <xf borderId="20" fillId="0" fontId="12" numFmtId="2" xfId="0" applyAlignment="1" applyBorder="1" applyFont="1" applyNumberFormat="1">
      <alignment horizontal="left"/>
    </xf>
    <xf borderId="0" fillId="0" fontId="3" numFmtId="0" xfId="0" applyAlignment="1" applyFont="1">
      <alignment horizontal="left"/>
    </xf>
    <xf borderId="0" fillId="0" fontId="4" numFmtId="2" xfId="0" applyFont="1" applyNumberFormat="1"/>
    <xf borderId="0" fillId="5" fontId="12" numFmtId="2" xfId="0" applyAlignment="1" applyFont="1" applyNumberFormat="1">
      <alignment horizontal="center" vertical="bottom"/>
    </xf>
    <xf borderId="0" fillId="0" fontId="12" numFmtId="0" xfId="0" applyAlignment="1" applyFont="1">
      <alignment readingOrder="0" vertical="bottom"/>
    </xf>
    <xf borderId="0" fillId="0" fontId="12" numFmtId="2" xfId="0" applyAlignment="1" applyFont="1" applyNumberFormat="1">
      <alignment horizontal="center"/>
    </xf>
    <xf borderId="19" fillId="26" fontId="12" numFmtId="0" xfId="0" applyAlignment="1" applyBorder="1" applyFont="1">
      <alignment readingOrder="0" vertical="bottom"/>
    </xf>
    <xf borderId="0" fillId="0" fontId="3" numFmtId="0" xfId="0" applyAlignment="1" applyFont="1">
      <alignment vertical="bottom"/>
    </xf>
    <xf borderId="0" fillId="0" fontId="4" numFmtId="2" xfId="0" applyAlignment="1" applyFont="1" applyNumberFormat="1">
      <alignment readingOrder="0"/>
    </xf>
    <xf borderId="0" fillId="7" fontId="12" numFmtId="2" xfId="0" applyAlignment="1" applyFont="1" applyNumberFormat="1">
      <alignment horizontal="center" vertical="bottom"/>
    </xf>
    <xf borderId="0" fillId="0" fontId="12" numFmtId="0" xfId="0" applyAlignment="1" applyFont="1">
      <alignment vertical="bottom"/>
    </xf>
    <xf borderId="0" fillId="90" fontId="12" numFmtId="2" xfId="0" applyAlignment="1" applyFill="1" applyFont="1" applyNumberFormat="1">
      <alignment horizontal="center" vertical="bottom"/>
    </xf>
    <xf borderId="0" fillId="0" fontId="12" numFmtId="0" xfId="0" applyAlignment="1" applyFont="1">
      <alignment readingOrder="0"/>
    </xf>
    <xf borderId="19" fillId="26" fontId="12" numFmtId="0" xfId="0" applyAlignment="1" applyBorder="1" applyFont="1">
      <alignment readingOrder="0"/>
    </xf>
    <xf borderId="21" fillId="26" fontId="12" numFmtId="0" xfId="0" applyBorder="1" applyFont="1"/>
    <xf borderId="22" fillId="0" fontId="31" numFmtId="0" xfId="0" applyBorder="1" applyFont="1"/>
    <xf borderId="23" fillId="0" fontId="31" numFmtId="2" xfId="0" applyBorder="1" applyFont="1" applyNumberFormat="1"/>
    <xf borderId="0" fillId="0" fontId="31" numFmtId="0" xfId="0" applyFont="1"/>
    <xf borderId="0" fillId="0" fontId="30" numFmtId="0" xfId="0" applyAlignment="1" applyFont="1">
      <alignment vertical="bottom"/>
    </xf>
    <xf borderId="0" fillId="0" fontId="30" numFmtId="0" xfId="0" applyAlignment="1" applyFont="1">
      <alignment horizontal="right" vertical="bottom"/>
    </xf>
    <xf borderId="0" fillId="0" fontId="32" numFmtId="0" xfId="0" applyAlignment="1" applyFont="1">
      <alignment horizontal="right"/>
    </xf>
    <xf borderId="0" fillId="0" fontId="33" numFmtId="0" xfId="0" applyAlignment="1" applyFont="1">
      <alignment horizontal="right"/>
    </xf>
    <xf borderId="0" fillId="0" fontId="34" numFmtId="0" xfId="0" applyAlignment="1" applyFont="1">
      <alignment horizontal="right" vertical="bottom"/>
    </xf>
    <xf borderId="11" fillId="0" fontId="30" numFmtId="0" xfId="0" applyAlignment="1" applyBorder="1" applyFont="1">
      <alignment horizontal="center" vertical="bottom"/>
    </xf>
    <xf borderId="11" fillId="0" fontId="35" numFmtId="0" xfId="0" applyAlignment="1" applyBorder="1" applyFont="1">
      <alignment horizontal="center"/>
    </xf>
    <xf borderId="11" fillId="0" fontId="30" numFmtId="0" xfId="0" applyAlignment="1" applyBorder="1" applyFont="1">
      <alignment horizontal="left" vertical="bottom"/>
    </xf>
    <xf borderId="11" fillId="0" fontId="32" numFmtId="0" xfId="0" applyAlignment="1" applyBorder="1" applyFont="1">
      <alignment horizontal="left"/>
    </xf>
    <xf borderId="1" fillId="0" fontId="32" numFmtId="0" xfId="0" applyAlignment="1" applyBorder="1" applyFont="1">
      <alignment horizontal="left"/>
    </xf>
    <xf borderId="11" fillId="0" fontId="30" numFmtId="0" xfId="0" applyAlignment="1" applyBorder="1" applyFont="1">
      <alignment horizontal="left" readingOrder="0" vertical="bottom"/>
    </xf>
    <xf borderId="1" fillId="0" fontId="32" numFmtId="0" xfId="0" applyAlignment="1" applyBorder="1" applyFont="1">
      <alignment horizontal="left" readingOrder="0"/>
    </xf>
    <xf borderId="0" fillId="0" fontId="36" numFmtId="0" xfId="0" applyAlignment="1" applyFont="1">
      <alignment horizontal="right"/>
    </xf>
    <xf borderId="11" fillId="0" fontId="32" numFmtId="0" xfId="0" applyAlignment="1" applyBorder="1" applyFont="1">
      <alignment horizontal="left" readingOrder="0"/>
    </xf>
    <xf borderId="0" fillId="0" fontId="32" numFmtId="0" xfId="0" applyAlignment="1" applyFont="1">
      <alignment horizontal="right" readingOrder="0"/>
    </xf>
    <xf borderId="0" fillId="0" fontId="34" numFmtId="0" xfId="0" applyAlignment="1" applyFont="1">
      <alignment vertical="bottom"/>
    </xf>
    <xf borderId="0" fillId="0" fontId="3" numFmtId="164" xfId="0" applyAlignment="1" applyFont="1" applyNumberFormat="1">
      <alignment readingOrder="0" shrinkToFit="0" wrapText="1"/>
    </xf>
    <xf borderId="0" fillId="36" fontId="11" numFmtId="0" xfId="0" applyAlignment="1" applyFont="1">
      <alignment horizontal="center" vertical="center"/>
    </xf>
    <xf borderId="0" fillId="76" fontId="11" numFmtId="0" xfId="0" applyAlignment="1" applyFont="1">
      <alignment horizontal="center" vertical="center"/>
    </xf>
    <xf borderId="0" fillId="91" fontId="11" numFmtId="0" xfId="0" applyAlignment="1" applyFill="1" applyFont="1">
      <alignment horizontal="center" vertical="center"/>
    </xf>
    <xf borderId="0" fillId="51" fontId="11" numFmtId="0" xfId="0" applyAlignment="1" applyFont="1">
      <alignment horizontal="center" vertical="center"/>
    </xf>
    <xf borderId="0" fillId="0" fontId="29" numFmtId="0" xfId="0" applyAlignment="1" applyFont="1">
      <alignment horizontal="center" vertical="center"/>
    </xf>
    <xf borderId="0" fillId="36" fontId="12" numFmtId="0" xfId="0" applyAlignment="1" applyFont="1">
      <alignment readingOrder="0" shrinkToFit="0" vertical="top" wrapText="1"/>
    </xf>
    <xf borderId="0" fillId="76" fontId="12" numFmtId="0" xfId="0" applyAlignment="1" applyFont="1">
      <alignment readingOrder="0" shrinkToFit="0" vertical="top" wrapText="1"/>
    </xf>
    <xf borderId="0" fillId="91" fontId="12" numFmtId="0" xfId="0" applyAlignment="1" applyFont="1">
      <alignment readingOrder="0" shrinkToFit="0" vertical="top" wrapText="1"/>
    </xf>
    <xf borderId="0" fillId="51" fontId="12" numFmtId="0" xfId="0" applyAlignment="1" applyFont="1">
      <alignment readingOrder="0" shrinkToFit="0" vertical="top" wrapText="1"/>
    </xf>
    <xf borderId="0" fillId="36" fontId="12" numFmtId="0" xfId="0" applyAlignment="1" applyFont="1">
      <alignment shrinkToFit="0" vertical="top" wrapText="1"/>
    </xf>
    <xf borderId="0" fillId="76" fontId="12" numFmtId="0" xfId="0" applyAlignment="1" applyFont="1">
      <alignment shrinkToFit="0" vertical="top" wrapText="1"/>
    </xf>
    <xf borderId="0" fillId="91" fontId="12" numFmtId="0" xfId="0" applyAlignment="1" applyFont="1">
      <alignment shrinkToFit="0" vertical="top" wrapText="1"/>
    </xf>
    <xf borderId="0" fillId="51" fontId="12" numFmtId="0" xfId="0" applyAlignment="1" applyFont="1">
      <alignment shrinkToFit="0" vertical="top" wrapText="1"/>
    </xf>
    <xf borderId="0" fillId="0" fontId="29" numFmtId="0" xfId="0" applyAlignment="1" applyFont="1">
      <alignment horizontal="center" readingOrder="0" vertical="center"/>
    </xf>
    <xf borderId="0" fillId="36" fontId="12" numFmtId="0" xfId="0" applyAlignment="1" applyFont="1">
      <alignment vertical="top"/>
    </xf>
    <xf borderId="0" fillId="76" fontId="12" numFmtId="0" xfId="0" applyAlignment="1" applyFont="1">
      <alignment vertical="top"/>
    </xf>
    <xf borderId="0" fillId="91" fontId="12" numFmtId="0" xfId="0" applyAlignment="1" applyFont="1">
      <alignment readingOrder="0" vertical="top"/>
    </xf>
    <xf borderId="0" fillId="51" fontId="12" numFmtId="0" xfId="0" applyAlignment="1" applyFont="1">
      <alignment readingOrder="0" vertical="top"/>
    </xf>
    <xf borderId="11" fillId="7" fontId="22" numFmtId="0" xfId="0" applyAlignment="1" applyBorder="1" applyFont="1">
      <alignment horizontal="center" readingOrder="0"/>
    </xf>
    <xf borderId="11" fillId="36" fontId="22" numFmtId="0" xfId="0" applyAlignment="1" applyBorder="1" applyFont="1">
      <alignment horizontal="center" readingOrder="0" shrinkToFit="0" vertical="center" wrapText="1"/>
    </xf>
    <xf borderId="11" fillId="36" fontId="13" numFmtId="0" xfId="0" applyAlignment="1" applyBorder="1" applyFont="1">
      <alignment horizontal="center" readingOrder="0" shrinkToFit="0" vertical="center" wrapText="1"/>
    </xf>
    <xf borderId="11" fillId="7" fontId="24" numFmtId="0" xfId="0" applyAlignment="1" applyBorder="1" applyFont="1">
      <alignment horizontal="center" vertical="center"/>
    </xf>
    <xf borderId="3" fillId="7" fontId="24" numFmtId="0" xfId="0" applyAlignment="1" applyBorder="1" applyFont="1">
      <alignment horizontal="center" vertical="center"/>
    </xf>
    <xf borderId="3" fillId="7" fontId="24" numFmtId="0" xfId="0" applyAlignment="1" applyBorder="1" applyFont="1">
      <alignment horizontal="center" readingOrder="0" vertical="center"/>
    </xf>
    <xf borderId="8" fillId="36" fontId="37" numFmtId="0" xfId="0" applyAlignment="1" applyBorder="1" applyFont="1">
      <alignment horizontal="center" shrinkToFit="0" vertical="center" wrapText="1"/>
    </xf>
    <xf borderId="7" fillId="36" fontId="37" numFmtId="0" xfId="0" applyAlignment="1" applyBorder="1" applyFont="1">
      <alignment horizontal="center" shrinkToFit="0" vertical="center" wrapText="1"/>
    </xf>
    <xf borderId="7" fillId="92" fontId="37" numFmtId="0" xfId="0" applyAlignment="1" applyBorder="1" applyFill="1" applyFont="1">
      <alignment horizontal="center" shrinkToFit="0" vertical="center" wrapText="1"/>
    </xf>
    <xf borderId="7" fillId="93" fontId="37" numFmtId="0" xfId="0" applyAlignment="1" applyBorder="1" applyFill="1" applyFont="1">
      <alignment horizontal="center" shrinkToFit="0" vertical="center" wrapText="1"/>
    </xf>
    <xf borderId="7" fillId="87" fontId="37" numFmtId="0" xfId="0" applyAlignment="1" applyBorder="1" applyFont="1">
      <alignment horizontal="center" shrinkToFit="0" vertical="center" wrapText="1"/>
    </xf>
    <xf borderId="7" fillId="80" fontId="37" numFmtId="0" xfId="0" applyAlignment="1" applyBorder="1" applyFont="1">
      <alignment horizontal="center" shrinkToFit="0" vertical="center" wrapText="1"/>
    </xf>
    <xf borderId="7" fillId="10" fontId="37" numFmtId="0" xfId="0" applyAlignment="1" applyBorder="1" applyFont="1">
      <alignment horizontal="center" shrinkToFit="0" vertical="center" wrapText="1"/>
    </xf>
    <xf borderId="7" fillId="23" fontId="37" numFmtId="0" xfId="0" applyAlignment="1" applyBorder="1" applyFont="1">
      <alignment horizontal="center" shrinkToFit="0" vertical="center" wrapText="1"/>
    </xf>
    <xf borderId="7" fillId="38" fontId="37" numFmtId="0" xfId="0" applyAlignment="1" applyBorder="1" applyFont="1">
      <alignment horizontal="center" shrinkToFit="0" vertical="center" wrapText="1"/>
    </xf>
    <xf borderId="7" fillId="40" fontId="37" numFmtId="0" xfId="0" applyAlignment="1" applyBorder="1" applyFont="1">
      <alignment horizontal="center" shrinkToFit="0" vertical="center" wrapText="1"/>
    </xf>
    <xf borderId="7" fillId="61" fontId="37" numFmtId="0" xfId="0" applyAlignment="1" applyBorder="1" applyFont="1">
      <alignment horizontal="center" shrinkToFit="0" vertical="center" wrapText="1"/>
    </xf>
    <xf borderId="7" fillId="25" fontId="37" numFmtId="0" xfId="0" applyAlignment="1" applyBorder="1" applyFont="1">
      <alignment horizontal="center" shrinkToFit="0" vertical="center" wrapText="1"/>
    </xf>
    <xf borderId="7" fillId="39" fontId="37" numFmtId="0" xfId="0" applyAlignment="1" applyBorder="1" applyFont="1">
      <alignment horizontal="center" shrinkToFit="0" vertical="center" wrapText="1"/>
    </xf>
    <xf borderId="7" fillId="57" fontId="37" numFmtId="0" xfId="0" applyAlignment="1" applyBorder="1" applyFont="1">
      <alignment horizontal="center" shrinkToFit="0" vertical="center" wrapText="1"/>
    </xf>
    <xf borderId="11" fillId="36" fontId="37" numFmtId="0" xfId="0" applyAlignment="1" applyBorder="1" applyFont="1">
      <alignment horizontal="center" shrinkToFit="0" vertical="center" wrapText="1"/>
    </xf>
    <xf borderId="0" fillId="0" fontId="3" numFmtId="0" xfId="0" applyAlignment="1" applyFont="1">
      <alignment readingOrder="0" shrinkToFit="0" wrapText="1"/>
    </xf>
    <xf borderId="0" fillId="94" fontId="3" numFmtId="0" xfId="0" applyAlignment="1" applyFill="1" applyFont="1">
      <alignment horizontal="center" vertical="bottom"/>
    </xf>
    <xf borderId="0" fillId="5" fontId="3" numFmtId="0" xfId="0" applyAlignment="1" applyFont="1">
      <alignment horizontal="center" vertical="bottom"/>
    </xf>
    <xf borderId="0" fillId="3" fontId="3" numFmtId="0" xfId="0" applyAlignment="1" applyFont="1">
      <alignment horizontal="center" vertical="bottom"/>
    </xf>
    <xf borderId="0" fillId="12" fontId="3" numFmtId="0" xfId="0" applyAlignment="1" applyFont="1">
      <alignment horizontal="center" vertical="bottom"/>
    </xf>
    <xf borderId="0" fillId="65" fontId="3" numFmtId="0" xfId="0" applyAlignment="1" applyFont="1">
      <alignment horizontal="center" vertical="bottom"/>
    </xf>
    <xf borderId="0" fillId="24" fontId="3" numFmtId="0" xfId="0" applyAlignment="1" applyFont="1">
      <alignment horizontal="center" vertical="bottom"/>
    </xf>
    <xf borderId="0" fillId="31" fontId="7" numFmtId="0" xfId="0" applyAlignment="1" applyFont="1">
      <alignment horizontal="center" vertical="bottom"/>
    </xf>
    <xf borderId="0" fillId="25" fontId="7" numFmtId="0" xfId="0" applyAlignment="1" applyFont="1">
      <alignment horizontal="center" vertical="bottom"/>
    </xf>
    <xf borderId="0" fillId="82" fontId="7" numFmtId="0" xfId="0" applyAlignment="1" applyFont="1">
      <alignment horizontal="center" vertical="bottom"/>
    </xf>
    <xf borderId="0" fillId="38" fontId="38" numFmtId="0" xfId="0" applyAlignment="1" applyFont="1">
      <alignment horizontal="center" readingOrder="0" vertical="bottom"/>
    </xf>
    <xf borderId="0" fillId="0" fontId="3" numFmtId="0" xfId="0" applyAlignment="1" applyFont="1">
      <alignment horizontal="right"/>
    </xf>
    <xf borderId="0" fillId="94" fontId="3" numFmtId="0" xfId="0" applyAlignment="1" applyFont="1">
      <alignment vertical="top"/>
    </xf>
    <xf borderId="0" fillId="5" fontId="3" numFmtId="0" xfId="0" applyAlignment="1" applyFont="1">
      <alignment vertical="top"/>
    </xf>
    <xf borderId="0" fillId="3" fontId="3" numFmtId="0" xfId="0" applyAlignment="1" applyFont="1">
      <alignment vertical="top"/>
    </xf>
    <xf borderId="0" fillId="12" fontId="3" numFmtId="0" xfId="0" applyAlignment="1" applyFont="1">
      <alignment vertical="top"/>
    </xf>
    <xf borderId="0" fillId="65" fontId="3" numFmtId="0" xfId="0" applyAlignment="1" applyFont="1">
      <alignment vertical="top"/>
    </xf>
    <xf borderId="0" fillId="24" fontId="3" numFmtId="0" xfId="0" applyAlignment="1" applyFont="1">
      <alignment vertical="top"/>
    </xf>
    <xf borderId="0" fillId="31" fontId="7" numFmtId="0" xfId="0" applyAlignment="1" applyFont="1">
      <alignment vertical="top"/>
    </xf>
    <xf borderId="0" fillId="25" fontId="7" numFmtId="0" xfId="0" applyAlignment="1" applyFont="1">
      <alignment readingOrder="0" vertical="top"/>
    </xf>
    <xf borderId="0" fillId="82" fontId="7" numFmtId="0" xfId="0" applyAlignment="1" applyFont="1">
      <alignment readingOrder="0" vertical="top"/>
    </xf>
    <xf borderId="0" fillId="38" fontId="39" numFmtId="0" xfId="0" applyAlignment="1" applyFont="1">
      <alignment readingOrder="0" vertical="top"/>
    </xf>
    <xf borderId="0" fillId="94" fontId="3" numFmtId="0" xfId="0" applyAlignment="1" applyFont="1">
      <alignment readingOrder="0" vertical="top"/>
    </xf>
    <xf borderId="0" fillId="5" fontId="3" numFmtId="0" xfId="0" applyAlignment="1" applyFont="1">
      <alignment readingOrder="0" vertical="top"/>
    </xf>
    <xf borderId="0" fillId="3" fontId="3" numFmtId="0" xfId="0" applyAlignment="1" applyFont="1">
      <alignment readingOrder="0" vertical="top"/>
    </xf>
    <xf borderId="0" fillId="12" fontId="3" numFmtId="0" xfId="0" applyAlignment="1" applyFont="1">
      <alignment readingOrder="0" vertical="top"/>
    </xf>
    <xf borderId="0" fillId="65" fontId="3" numFmtId="0" xfId="0" applyAlignment="1" applyFont="1">
      <alignment readingOrder="0" vertical="top"/>
    </xf>
    <xf borderId="0" fillId="24" fontId="3" numFmtId="0" xfId="0" applyAlignment="1" applyFont="1">
      <alignment readingOrder="0" vertical="top"/>
    </xf>
    <xf borderId="0" fillId="31" fontId="7" numFmtId="0" xfId="0" applyAlignment="1" applyFont="1">
      <alignment readingOrder="0" vertical="top"/>
    </xf>
    <xf borderId="0" fillId="0" fontId="3" numFmtId="0" xfId="0" applyAlignment="1" applyFont="1">
      <alignment horizontal="right" readingOrder="0"/>
    </xf>
    <xf borderId="1" fillId="0" fontId="13" numFmtId="0" xfId="0" applyAlignment="1" applyBorder="1" applyFont="1">
      <alignment horizontal="center" readingOrder="0"/>
    </xf>
    <xf borderId="15" fillId="0" fontId="40" numFmtId="0" xfId="0" applyAlignment="1" applyBorder="1" applyFont="1">
      <alignment readingOrder="0"/>
    </xf>
    <xf borderId="6" fillId="0" fontId="40" numFmtId="2" xfId="0" applyAlignment="1" applyBorder="1" applyFont="1" applyNumberFormat="1">
      <alignment readingOrder="0"/>
    </xf>
    <xf borderId="7" fillId="0" fontId="40" numFmtId="2" xfId="0" applyAlignment="1" applyBorder="1" applyFont="1" applyNumberFormat="1">
      <alignment readingOrder="0"/>
    </xf>
    <xf borderId="6" fillId="0" fontId="40" numFmtId="0" xfId="0" applyAlignment="1" applyBorder="1" applyFont="1">
      <alignment readingOrder="0"/>
    </xf>
    <xf borderId="7" fillId="0" fontId="40" numFmtId="0" xfId="0" applyAlignment="1" applyBorder="1" applyFont="1">
      <alignment readingOrder="0"/>
    </xf>
    <xf borderId="10" fillId="0" fontId="4" numFmtId="0" xfId="0" applyAlignment="1" applyBorder="1" applyFont="1">
      <alignment readingOrder="0"/>
    </xf>
    <xf borderId="0" fillId="12" fontId="4" numFmtId="2" xfId="0" applyAlignment="1" applyFont="1" applyNumberFormat="1">
      <alignment readingOrder="0"/>
    </xf>
    <xf borderId="5" fillId="29" fontId="4" numFmtId="2" xfId="0" applyAlignment="1" applyBorder="1" applyFont="1" applyNumberFormat="1">
      <alignment readingOrder="0"/>
    </xf>
    <xf borderId="0" fillId="29" fontId="4" numFmtId="2" xfId="0" applyAlignment="1" applyFont="1" applyNumberFormat="1">
      <alignment readingOrder="0"/>
    </xf>
    <xf borderId="5" fillId="12" fontId="4" numFmtId="2" xfId="0" applyAlignment="1" applyBorder="1" applyFont="1" applyNumberFormat="1">
      <alignment readingOrder="0"/>
    </xf>
    <xf borderId="0" fillId="95" fontId="4" numFmtId="2" xfId="0" applyAlignment="1" applyFill="1" applyFont="1" applyNumberFormat="1">
      <alignment readingOrder="0"/>
    </xf>
    <xf borderId="5" fillId="95" fontId="4" numFmtId="2" xfId="0" applyAlignment="1" applyBorder="1" applyFont="1" applyNumberFormat="1">
      <alignment readingOrder="0"/>
    </xf>
    <xf borderId="0" fillId="0" fontId="41" numFmtId="0" xfId="0" applyAlignment="1" applyFont="1">
      <alignment horizontal="right" readingOrder="0"/>
    </xf>
    <xf borderId="0" fillId="0" fontId="41" numFmtId="0" xfId="0" applyAlignment="1" applyFont="1">
      <alignment horizontal="left" readingOrder="0"/>
    </xf>
    <xf borderId="0" fillId="12" fontId="13" numFmtId="2" xfId="0" applyAlignment="1" applyFont="1" applyNumberFormat="1">
      <alignment readingOrder="0"/>
    </xf>
    <xf borderId="5" fillId="29" fontId="13" numFmtId="2" xfId="0" applyAlignment="1" applyBorder="1" applyFont="1" applyNumberFormat="1">
      <alignment readingOrder="0"/>
    </xf>
    <xf borderId="0" fillId="0" fontId="4" numFmtId="165" xfId="0" applyFont="1" applyNumberFormat="1"/>
    <xf borderId="15" fillId="0" fontId="4" numFmtId="0" xfId="0" applyAlignment="1" applyBorder="1" applyFont="1">
      <alignment readingOrder="0"/>
    </xf>
    <xf borderId="6" fillId="12" fontId="4" numFmtId="2" xfId="0" applyAlignment="1" applyBorder="1" applyFont="1" applyNumberFormat="1">
      <alignment readingOrder="0"/>
    </xf>
    <xf borderId="7" fillId="29" fontId="4" numFmtId="2" xfId="0" applyAlignment="1" applyBorder="1" applyFont="1" applyNumberFormat="1">
      <alignment readingOrder="0"/>
    </xf>
    <xf borderId="6" fillId="29" fontId="4" numFmtId="2" xfId="0" applyAlignment="1" applyBorder="1" applyFont="1" applyNumberFormat="1">
      <alignment readingOrder="0"/>
    </xf>
    <xf borderId="7" fillId="12" fontId="4" numFmtId="2" xfId="0" applyAlignment="1" applyBorder="1" applyFont="1" applyNumberFormat="1">
      <alignment readingOrder="0"/>
    </xf>
    <xf borderId="6" fillId="12" fontId="13" numFmtId="2" xfId="0" applyAlignment="1" applyBorder="1" applyFont="1" applyNumberFormat="1">
      <alignment readingOrder="0"/>
    </xf>
    <xf borderId="0" fillId="0" fontId="4" numFmtId="10" xfId="0" applyFont="1" applyNumberFormat="1"/>
    <xf borderId="11" fillId="0" fontId="34" numFmtId="0" xfId="0" applyAlignment="1" applyBorder="1" applyFont="1">
      <alignment readingOrder="0" shrinkToFit="0" vertical="bottom" wrapText="0"/>
    </xf>
    <xf borderId="11" fillId="0" fontId="34" numFmtId="10" xfId="0" applyAlignment="1" applyBorder="1" applyFont="1" applyNumberFormat="1">
      <alignment horizontal="right" readingOrder="0" shrinkToFit="0" vertical="bottom" wrapText="0"/>
    </xf>
    <xf borderId="0" fillId="0" fontId="42" numFmtId="0" xfId="0" applyAlignment="1" applyFont="1">
      <alignment horizontal="center" readingOrder="0" vertical="center"/>
    </xf>
    <xf borderId="1" fillId="26" fontId="13" numFmtId="0" xfId="0" applyAlignment="1" applyBorder="1" applyFont="1">
      <alignment readingOrder="0"/>
    </xf>
    <xf borderId="11" fillId="26" fontId="13" numFmtId="0" xfId="0" applyAlignment="1" applyBorder="1" applyFont="1">
      <alignment readingOrder="0"/>
    </xf>
    <xf borderId="0" fillId="0" fontId="43" numFmtId="0" xfId="0" applyAlignment="1" applyFont="1">
      <alignment readingOrder="0"/>
    </xf>
    <xf borderId="0" fillId="0" fontId="44" numFmtId="10" xfId="0" applyAlignment="1" applyFont="1" applyNumberFormat="1">
      <alignment horizontal="center" readingOrder="0"/>
    </xf>
    <xf borderId="0" fillId="0" fontId="34" numFmtId="0" xfId="0" applyAlignment="1" applyFont="1">
      <alignment shrinkToFit="0" vertical="bottom" wrapText="0"/>
    </xf>
    <xf borderId="14" fillId="68" fontId="34" numFmtId="0" xfId="0" applyAlignment="1" applyBorder="1" applyFont="1">
      <alignment shrinkToFit="0" vertical="bottom" wrapText="0"/>
    </xf>
    <xf borderId="13" fillId="68" fontId="34" numFmtId="0" xfId="0" applyAlignment="1" applyBorder="1" applyFont="1">
      <alignment horizontal="right" readingOrder="0" shrinkToFit="0" vertical="bottom" wrapText="0"/>
    </xf>
    <xf borderId="13" fillId="68" fontId="34" numFmtId="10" xfId="0" applyAlignment="1" applyBorder="1" applyFont="1" applyNumberFormat="1">
      <alignment horizontal="center" readingOrder="0" shrinkToFit="0" vertical="bottom" wrapText="0"/>
    </xf>
    <xf borderId="13" fillId="68" fontId="10" numFmtId="0" xfId="0" applyBorder="1" applyFont="1"/>
    <xf borderId="12" fillId="27" fontId="45" numFmtId="10" xfId="0" applyAlignment="1" applyBorder="1" applyFont="1" applyNumberFormat="1">
      <alignment horizontal="center" readingOrder="0"/>
    </xf>
    <xf borderId="14" fillId="4" fontId="34" numFmtId="0" xfId="0" applyAlignment="1" applyBorder="1" applyFont="1">
      <alignment horizontal="right" readingOrder="0" shrinkToFit="0" vertical="bottom" wrapText="0"/>
    </xf>
    <xf borderId="13" fillId="4" fontId="34" numFmtId="0" xfId="0" applyAlignment="1" applyBorder="1" applyFont="1">
      <alignment horizontal="right" readingOrder="0" shrinkToFit="0" vertical="bottom" wrapText="0"/>
    </xf>
    <xf borderId="13" fillId="4" fontId="34" numFmtId="10" xfId="0" applyAlignment="1" applyBorder="1" applyFont="1" applyNumberFormat="1">
      <alignment horizontal="right" readingOrder="0" shrinkToFit="0" vertical="bottom" wrapText="0"/>
    </xf>
    <xf borderId="13" fillId="4" fontId="4" numFmtId="10" xfId="0" applyBorder="1" applyFont="1" applyNumberFormat="1"/>
    <xf borderId="12" fillId="4" fontId="4" numFmtId="10" xfId="0" applyBorder="1" applyFont="1" applyNumberFormat="1"/>
    <xf borderId="10" fillId="63" fontId="34" numFmtId="0" xfId="0" applyAlignment="1" applyBorder="1" applyFont="1">
      <alignment horizontal="right" readingOrder="0" shrinkToFit="0" vertical="bottom" wrapText="0"/>
    </xf>
    <xf borderId="0" fillId="63" fontId="34" numFmtId="0" xfId="0" applyAlignment="1" applyFont="1">
      <alignment horizontal="right" readingOrder="0" shrinkToFit="0" vertical="bottom" wrapText="0"/>
    </xf>
    <xf borderId="0" fillId="63" fontId="34" numFmtId="10" xfId="0" applyAlignment="1" applyFont="1" applyNumberFormat="1">
      <alignment horizontal="right" readingOrder="0" shrinkToFit="0" vertical="bottom" wrapText="0"/>
    </xf>
    <xf borderId="0" fillId="63" fontId="4" numFmtId="10" xfId="0" applyFont="1" applyNumberFormat="1"/>
    <xf borderId="5" fillId="63" fontId="4" numFmtId="10" xfId="0" applyBorder="1" applyFont="1" applyNumberFormat="1"/>
    <xf borderId="10" fillId="4" fontId="34" numFmtId="0" xfId="0" applyAlignment="1" applyBorder="1" applyFont="1">
      <alignment horizontal="right" readingOrder="0" shrinkToFit="0" vertical="bottom" wrapText="0"/>
    </xf>
    <xf borderId="0" fillId="4" fontId="34" numFmtId="0" xfId="0" applyAlignment="1" applyFont="1">
      <alignment horizontal="right" readingOrder="0" shrinkToFit="0" vertical="bottom" wrapText="0"/>
    </xf>
    <xf borderId="0" fillId="4" fontId="34" numFmtId="10" xfId="0" applyAlignment="1" applyFont="1" applyNumberFormat="1">
      <alignment horizontal="right" readingOrder="0" shrinkToFit="0" vertical="bottom" wrapText="0"/>
    </xf>
    <xf borderId="0" fillId="4" fontId="4" numFmtId="10" xfId="0" applyFont="1" applyNumberFormat="1"/>
    <xf borderId="5" fillId="4" fontId="4" numFmtId="10" xfId="0" applyBorder="1" applyFont="1" applyNumberFormat="1"/>
    <xf borderId="15" fillId="4" fontId="34" numFmtId="0" xfId="0" applyAlignment="1" applyBorder="1" applyFont="1">
      <alignment horizontal="right" readingOrder="0" shrinkToFit="0" vertical="bottom" wrapText="0"/>
    </xf>
    <xf borderId="6" fillId="4" fontId="34" numFmtId="0" xfId="0" applyAlignment="1" applyBorder="1" applyFont="1">
      <alignment horizontal="right" readingOrder="0" shrinkToFit="0" vertical="bottom" wrapText="0"/>
    </xf>
    <xf borderId="6" fillId="4" fontId="34" numFmtId="10" xfId="0" applyAlignment="1" applyBorder="1" applyFont="1" applyNumberFormat="1">
      <alignment horizontal="right" readingOrder="0" shrinkToFit="0" vertical="bottom" wrapText="0"/>
    </xf>
    <xf borderId="6" fillId="4" fontId="4" numFmtId="10" xfId="0" applyBorder="1" applyFont="1" applyNumberFormat="1"/>
    <xf borderId="7" fillId="4" fontId="4" numFmtId="10" xfId="0" applyBorder="1" applyFont="1" applyNumberFormat="1"/>
  </cellXfs>
  <cellStyles count="1">
    <cellStyle xfId="0" name="Normal" builtinId="0"/>
  </cellStyles>
  <dxfs count="16">
    <dxf>
      <font/>
      <fill>
        <patternFill patternType="solid">
          <fgColor rgb="FF00FFFF"/>
          <bgColor rgb="FF00FFFF"/>
        </patternFill>
      </fill>
      <border/>
    </dxf>
    <dxf>
      <font/>
      <fill>
        <patternFill patternType="solid">
          <fgColor rgb="FF3DD649"/>
          <bgColor rgb="FF3DD649"/>
        </patternFill>
      </fill>
      <border/>
    </dxf>
    <dxf>
      <font>
        <color theme="1"/>
      </font>
      <fill>
        <patternFill patternType="solid">
          <fgColor rgb="FFA2C538"/>
          <bgColor rgb="FFA2C538"/>
        </patternFill>
      </fill>
      <border/>
    </dxf>
    <dxf>
      <font/>
      <fill>
        <patternFill patternType="solid">
          <fgColor rgb="FFD5D511"/>
          <bgColor rgb="FFD5D511"/>
        </patternFill>
      </fill>
      <border/>
    </dxf>
    <dxf>
      <font/>
      <fill>
        <patternFill patternType="solid">
          <fgColor rgb="FFE6B338"/>
          <bgColor rgb="FFE6B338"/>
        </patternFill>
      </fill>
      <border/>
    </dxf>
    <dxf>
      <font/>
      <fill>
        <patternFill patternType="solid">
          <fgColor rgb="FFD67E3F"/>
          <bgColor rgb="FFD67E3F"/>
        </patternFill>
      </fill>
      <border/>
    </dxf>
    <dxf>
      <font/>
      <fill>
        <patternFill patternType="solid">
          <fgColor rgb="FFCC4B30"/>
          <bgColor rgb="FFCC4B30"/>
        </patternFill>
      </fill>
      <border/>
    </dxf>
    <dxf>
      <font>
        <color theme="0"/>
      </font>
      <fill>
        <patternFill patternType="solid">
          <fgColor theme="1"/>
          <bgColor theme="1"/>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000000"/>
          <bgColor rgb="FF000000"/>
        </patternFill>
      </fill>
      <border/>
    </dxf>
    <dxf>
      <font/>
      <fill>
        <patternFill patternType="solid">
          <fgColor theme="1"/>
          <bgColor theme="1"/>
        </patternFill>
      </fill>
      <border/>
    </dxf>
  </dxfs>
  <tableStyles count="1">
    <tableStyle count="2" pivot="0" name="Anbennar Unit Pips-style">
      <tableStyleElement dxfId="12" type="firstRowStripe"/>
      <tableStyleElement dxfId="1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trade value over time (Anbennar)</a:t>
            </a:r>
          </a:p>
        </c:rich>
      </c:tx>
      <c:overlay val="0"/>
    </c:title>
    <c:plotArea>
      <c:layout/>
      <c:lineChart>
        <c:ser>
          <c:idx val="0"/>
          <c:order val="0"/>
          <c:spPr>
            <a:ln cmpd="sng" w="19050">
              <a:solidFill>
                <a:schemeClr val="accent1"/>
              </a:solidFill>
            </a:ln>
          </c:spPr>
          <c:marker>
            <c:symbol val="none"/>
          </c:marker>
          <c:cat>
            <c:strRef>
              <c:f>'Anbennar Price Change'!$A$1:$W$1</c:f>
            </c:strRef>
          </c:cat>
          <c:val>
            <c:numRef>
              <c:f>'Anbennar Price Change'!$A$37:$W$37</c:f>
              <c:numCache/>
            </c:numRef>
          </c:val>
          <c:smooth val="0"/>
        </c:ser>
        <c:axId val="2017876527"/>
        <c:axId val="634534276"/>
      </c:lineChart>
      <c:catAx>
        <c:axId val="2017876527"/>
        <c:scaling>
          <c:orientation val="minMax"/>
          <c:max val="1821.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34534276"/>
      </c:catAx>
      <c:valAx>
        <c:axId val="634534276"/>
        <c:scaling>
          <c:orientation val="minMax"/>
          <c:max val="1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17876527"/>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RulerLifespan!$F$5</c:f>
            </c:strRef>
          </c:tx>
          <c:spPr>
            <a:ln cmpd="sng">
              <a:solidFill>
                <a:srgbClr val="4285F4"/>
              </a:solidFill>
            </a:ln>
          </c:spPr>
          <c:marker>
            <c:symbol val="none"/>
          </c:marker>
          <c:cat>
            <c:strRef>
              <c:f>RulerLifespan!$C$6:$C$46</c:f>
            </c:strRef>
          </c:cat>
          <c:val>
            <c:numRef>
              <c:f>RulerLifespan!$F$6:$F$46</c:f>
              <c:numCache/>
            </c:numRef>
          </c:val>
          <c:smooth val="1"/>
        </c:ser>
        <c:axId val="175283277"/>
        <c:axId val="1055340683"/>
      </c:lineChart>
      <c:catAx>
        <c:axId val="175283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055340683"/>
      </c:catAx>
      <c:valAx>
        <c:axId val="1055340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Prob of being alive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283277"/>
      </c:valAx>
    </c:plotArea>
    <c:legend>
      <c:legendPos val="r"/>
      <c:overlay val="0"/>
      <c:txPr>
        <a:bodyPr/>
        <a:lstStyle/>
        <a:p>
          <a:pPr lvl="0">
            <a:defRPr b="0">
              <a:solidFill>
                <a:srgbClr val="1A1A1A"/>
              </a:solidFill>
              <a:latin typeface="+mn-lt"/>
            </a:defRPr>
          </a:pPr>
        </a:p>
      </c:txPr>
    </c:legend>
    <c:plotVisOnly val="1"/>
  </c:chart>
</c:chartSpace>
</file>

<file path=xl/drawings/_rels/drawing1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552450</xdr:colOff>
      <xdr:row>6</xdr:row>
      <xdr:rowOff>171450</xdr:rowOff>
    </xdr:from>
    <xdr:ext cx="5715000" cy="3533775"/>
    <xdr:graphicFrame>
      <xdr:nvGraphicFramePr>
        <xdr:cNvPr id="2"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419100</xdr:colOff>
      <xdr:row>38</xdr:row>
      <xdr:rowOff>180975</xdr:rowOff>
    </xdr:from>
    <xdr:ext cx="8496300" cy="3781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L193:L199" displayName="Table_1" name="Table_1" id="1">
  <tableColumns count="1">
    <tableColumn name="Column1" id="1"/>
  </tableColumns>
  <tableStyleInfo name="Anbennar Unit Pip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75"/>
    <col customWidth="1" min="2" max="2" width="11.63"/>
    <col customWidth="1" min="4" max="4" width="54.0"/>
    <col customWidth="1" min="5" max="5" width="8.38"/>
    <col customWidth="1" min="6" max="6" width="8.5"/>
    <col customWidth="1" min="7" max="8" width="14.63"/>
    <col customWidth="1" min="10" max="10" width="33.38"/>
    <col customWidth="1" min="11" max="11" width="46.5"/>
    <col customWidth="1" min="15" max="15" width="13.0"/>
  </cols>
  <sheetData>
    <row r="1">
      <c r="A1" s="1"/>
      <c r="B1" s="1" t="s">
        <v>0</v>
      </c>
      <c r="C1" s="1" t="s">
        <v>1</v>
      </c>
      <c r="D1" s="1" t="s">
        <v>2</v>
      </c>
      <c r="E1" s="2" t="s">
        <v>3</v>
      </c>
      <c r="F1" s="1" t="s">
        <v>4</v>
      </c>
      <c r="G1" s="1" t="s">
        <v>5</v>
      </c>
      <c r="H1" s="1" t="s">
        <v>6</v>
      </c>
      <c r="I1" s="1" t="s">
        <v>7</v>
      </c>
      <c r="J1" s="1" t="s">
        <v>8</v>
      </c>
      <c r="K1" s="1" t="s">
        <v>9</v>
      </c>
      <c r="L1" s="1" t="s">
        <v>10</v>
      </c>
      <c r="M1" s="1" t="s">
        <v>11</v>
      </c>
      <c r="N1" s="1" t="s">
        <v>12</v>
      </c>
      <c r="O1" s="3"/>
      <c r="P1" s="3"/>
      <c r="Q1" s="3"/>
      <c r="R1" s="3"/>
      <c r="S1" s="3"/>
      <c r="T1" s="3"/>
      <c r="U1" s="3"/>
      <c r="V1" s="3"/>
      <c r="W1" s="3"/>
      <c r="X1" s="3"/>
      <c r="Y1" s="3"/>
      <c r="Z1" s="3"/>
      <c r="AA1" s="3"/>
      <c r="AB1" s="3"/>
      <c r="AC1" s="3"/>
      <c r="AD1" s="3"/>
      <c r="AE1" s="3"/>
      <c r="AF1" s="3"/>
      <c r="AG1" s="3"/>
    </row>
    <row r="2">
      <c r="A2" s="4" t="s">
        <v>13</v>
      </c>
      <c r="B2" s="5" t="s">
        <v>14</v>
      </c>
      <c r="C2" s="6" t="s">
        <v>15</v>
      </c>
      <c r="D2" s="6" t="s">
        <v>16</v>
      </c>
      <c r="E2" s="7">
        <v>-0.1</v>
      </c>
      <c r="F2" s="5">
        <v>-0.2</v>
      </c>
      <c r="G2" s="5">
        <v>-0.25</v>
      </c>
      <c r="H2" s="5">
        <v>43.0</v>
      </c>
      <c r="I2" s="6" t="s">
        <v>13</v>
      </c>
      <c r="J2" s="8" t="s">
        <v>17</v>
      </c>
      <c r="K2" s="5" t="s">
        <v>18</v>
      </c>
      <c r="L2" s="5" t="s">
        <v>19</v>
      </c>
      <c r="M2" s="5">
        <v>1.1</v>
      </c>
      <c r="N2" s="5"/>
      <c r="O2" s="9"/>
      <c r="P2" s="9"/>
      <c r="Q2" s="9"/>
      <c r="R2" s="9"/>
      <c r="S2" s="9"/>
      <c r="T2" s="9"/>
      <c r="U2" s="9"/>
      <c r="V2" s="9"/>
      <c r="W2" s="9"/>
      <c r="X2" s="9"/>
      <c r="Y2" s="9"/>
      <c r="Z2" s="9"/>
      <c r="AA2" s="9"/>
      <c r="AB2" s="9"/>
      <c r="AC2" s="9"/>
      <c r="AD2" s="9"/>
      <c r="AE2" s="9"/>
      <c r="AF2" s="9"/>
      <c r="AG2" s="9"/>
    </row>
    <row r="3">
      <c r="A3" s="4" t="s">
        <v>20</v>
      </c>
      <c r="B3" s="5" t="s">
        <v>14</v>
      </c>
      <c r="C3" s="6" t="s">
        <v>21</v>
      </c>
      <c r="D3" s="6" t="s">
        <v>22</v>
      </c>
      <c r="E3" s="7">
        <v>-0.15</v>
      </c>
      <c r="F3" s="5" t="s">
        <v>23</v>
      </c>
      <c r="G3" s="5">
        <v>-0.2</v>
      </c>
      <c r="H3" s="5">
        <v>25.0</v>
      </c>
      <c r="I3" s="6" t="s">
        <v>24</v>
      </c>
      <c r="J3" s="8" t="s">
        <v>25</v>
      </c>
      <c r="K3" s="5" t="s">
        <v>26</v>
      </c>
      <c r="L3" s="5" t="s">
        <v>19</v>
      </c>
      <c r="M3" s="5">
        <v>1.8</v>
      </c>
      <c r="N3" s="5"/>
      <c r="O3" s="9"/>
      <c r="P3" s="9"/>
      <c r="Q3" s="9"/>
      <c r="R3" s="9"/>
      <c r="S3" s="9"/>
      <c r="T3" s="9"/>
      <c r="U3" s="9"/>
      <c r="V3" s="9"/>
      <c r="W3" s="9"/>
      <c r="X3" s="9"/>
      <c r="Y3" s="9"/>
      <c r="Z3" s="9"/>
      <c r="AA3" s="9"/>
      <c r="AB3" s="9"/>
      <c r="AC3" s="9"/>
      <c r="AD3" s="9"/>
      <c r="AE3" s="9"/>
      <c r="AF3" s="9"/>
      <c r="AG3" s="9"/>
    </row>
    <row r="4">
      <c r="A4" s="4" t="s">
        <v>27</v>
      </c>
      <c r="B4" s="5" t="s">
        <v>28</v>
      </c>
      <c r="C4" s="6" t="s">
        <v>29</v>
      </c>
      <c r="D4" s="10" t="s">
        <v>30</v>
      </c>
      <c r="E4" s="7">
        <v>-0.2</v>
      </c>
      <c r="F4" s="5">
        <v>-0.1</v>
      </c>
      <c r="G4" s="5">
        <v>-0.25</v>
      </c>
      <c r="H4" s="5">
        <v>12.0</v>
      </c>
      <c r="I4" s="6" t="s">
        <v>24</v>
      </c>
      <c r="J4" s="8" t="s">
        <v>31</v>
      </c>
      <c r="K4" s="5" t="s">
        <v>32</v>
      </c>
      <c r="L4" s="5" t="s">
        <v>19</v>
      </c>
      <c r="M4" s="5">
        <v>1.7</v>
      </c>
      <c r="N4" s="5"/>
      <c r="O4" s="9"/>
      <c r="P4" s="9"/>
      <c r="Q4" s="9"/>
      <c r="R4" s="9"/>
      <c r="S4" s="9"/>
      <c r="T4" s="9"/>
      <c r="U4" s="9"/>
      <c r="V4" s="9"/>
      <c r="W4" s="9"/>
      <c r="X4" s="9"/>
      <c r="Y4" s="9"/>
      <c r="Z4" s="9"/>
      <c r="AA4" s="9"/>
      <c r="AB4" s="9"/>
      <c r="AC4" s="9"/>
      <c r="AD4" s="9"/>
      <c r="AE4" s="9"/>
      <c r="AF4" s="9"/>
      <c r="AG4" s="9"/>
    </row>
    <row r="5">
      <c r="A5" s="4" t="s">
        <v>33</v>
      </c>
      <c r="B5" s="5" t="s">
        <v>28</v>
      </c>
      <c r="C5" s="6" t="s">
        <v>34</v>
      </c>
      <c r="D5" s="6" t="s">
        <v>35</v>
      </c>
      <c r="E5" s="7">
        <v>-0.1</v>
      </c>
      <c r="F5" s="5" t="s">
        <v>36</v>
      </c>
      <c r="G5" s="5" t="s">
        <v>36</v>
      </c>
      <c r="H5" s="5">
        <v>0.0</v>
      </c>
      <c r="I5" s="6" t="s">
        <v>37</v>
      </c>
      <c r="J5" s="8" t="s">
        <v>38</v>
      </c>
      <c r="K5" s="5" t="s">
        <v>39</v>
      </c>
      <c r="L5" s="5" t="s">
        <v>19</v>
      </c>
      <c r="M5" s="5">
        <v>1.35</v>
      </c>
      <c r="N5" s="5"/>
      <c r="O5" s="9"/>
      <c r="P5" s="9"/>
      <c r="Q5" s="9"/>
      <c r="R5" s="9"/>
      <c r="S5" s="9"/>
      <c r="T5" s="9"/>
      <c r="U5" s="9"/>
      <c r="V5" s="9"/>
      <c r="W5" s="9"/>
      <c r="X5" s="9"/>
      <c r="Y5" s="9"/>
      <c r="Z5" s="9"/>
      <c r="AA5" s="9"/>
      <c r="AB5" s="9"/>
      <c r="AC5" s="9"/>
      <c r="AD5" s="9"/>
      <c r="AE5" s="9"/>
      <c r="AF5" s="9"/>
      <c r="AG5" s="9"/>
    </row>
    <row r="6">
      <c r="A6" s="4" t="s">
        <v>40</v>
      </c>
      <c r="B6" s="5" t="s">
        <v>28</v>
      </c>
      <c r="C6" s="6" t="s">
        <v>41</v>
      </c>
      <c r="D6" s="6" t="s">
        <v>42</v>
      </c>
      <c r="E6" s="7">
        <v>-0.1</v>
      </c>
      <c r="F6" s="5">
        <v>-0.15</v>
      </c>
      <c r="G6" s="5">
        <v>-0.2</v>
      </c>
      <c r="H6" s="5">
        <v>175.0</v>
      </c>
      <c r="I6" s="6" t="s">
        <v>37</v>
      </c>
      <c r="J6" s="8" t="s">
        <v>43</v>
      </c>
      <c r="K6" s="5" t="s">
        <v>44</v>
      </c>
      <c r="L6" s="5" t="s">
        <v>19</v>
      </c>
      <c r="M6" s="5">
        <v>1.12</v>
      </c>
      <c r="N6" s="5"/>
      <c r="O6" s="9"/>
      <c r="P6" s="9"/>
      <c r="Q6" s="9"/>
      <c r="R6" s="9"/>
      <c r="S6" s="9"/>
      <c r="T6" s="9"/>
      <c r="U6" s="9"/>
      <c r="V6" s="9"/>
      <c r="W6" s="9"/>
      <c r="X6" s="9"/>
      <c r="Y6" s="9"/>
      <c r="Z6" s="9"/>
      <c r="AA6" s="9"/>
      <c r="AB6" s="9"/>
      <c r="AC6" s="9"/>
      <c r="AD6" s="9"/>
      <c r="AE6" s="9"/>
      <c r="AF6" s="9"/>
      <c r="AG6" s="9"/>
    </row>
    <row r="7">
      <c r="A7" s="4" t="s">
        <v>45</v>
      </c>
      <c r="B7" s="5" t="s">
        <v>14</v>
      </c>
      <c r="C7" s="6" t="s">
        <v>46</v>
      </c>
      <c r="D7" s="6" t="s">
        <v>47</v>
      </c>
      <c r="E7" s="7">
        <v>0.05</v>
      </c>
      <c r="F7" s="5" t="s">
        <v>36</v>
      </c>
      <c r="G7" s="5" t="s">
        <v>36</v>
      </c>
      <c r="H7" s="5">
        <v>20.0</v>
      </c>
      <c r="I7" s="6" t="s">
        <v>37</v>
      </c>
      <c r="J7" s="8" t="s">
        <v>48</v>
      </c>
      <c r="K7" s="5" t="s">
        <v>49</v>
      </c>
      <c r="L7" s="5" t="s">
        <v>19</v>
      </c>
      <c r="M7" s="5">
        <v>1.2</v>
      </c>
      <c r="N7" s="5"/>
      <c r="O7" s="9"/>
      <c r="P7" s="9"/>
      <c r="Q7" s="9"/>
      <c r="R7" s="9"/>
      <c r="S7" s="9"/>
      <c r="T7" s="9"/>
      <c r="U7" s="9"/>
      <c r="V7" s="9"/>
      <c r="W7" s="9"/>
      <c r="X7" s="9"/>
      <c r="Y7" s="9"/>
      <c r="Z7" s="9"/>
      <c r="AA7" s="9"/>
      <c r="AB7" s="9"/>
      <c r="AC7" s="9"/>
      <c r="AD7" s="9"/>
      <c r="AE7" s="9"/>
      <c r="AF7" s="9"/>
      <c r="AG7" s="9"/>
    </row>
    <row r="8">
      <c r="A8" s="4" t="s">
        <v>50</v>
      </c>
      <c r="B8" s="5" t="s">
        <v>14</v>
      </c>
      <c r="C8" s="6" t="s">
        <v>51</v>
      </c>
      <c r="D8" s="6" t="s">
        <v>52</v>
      </c>
      <c r="E8" s="7">
        <v>0.15</v>
      </c>
      <c r="F8" s="5" t="s">
        <v>36</v>
      </c>
      <c r="G8" s="5" t="s">
        <v>36</v>
      </c>
      <c r="H8" s="5">
        <v>1.0</v>
      </c>
      <c r="I8" s="6" t="s">
        <v>53</v>
      </c>
      <c r="J8" s="8" t="s">
        <v>54</v>
      </c>
      <c r="K8" s="5" t="s">
        <v>55</v>
      </c>
      <c r="L8" s="5" t="s">
        <v>19</v>
      </c>
      <c r="M8" s="5">
        <v>1.35</v>
      </c>
      <c r="N8" s="5"/>
      <c r="O8" s="9"/>
      <c r="P8" s="9"/>
      <c r="Q8" s="9"/>
      <c r="R8" s="9"/>
      <c r="S8" s="9"/>
      <c r="T8" s="9"/>
      <c r="U8" s="9"/>
      <c r="V8" s="9"/>
      <c r="W8" s="9"/>
      <c r="X8" s="9"/>
      <c r="Y8" s="9"/>
      <c r="Z8" s="9"/>
      <c r="AA8" s="9"/>
      <c r="AB8" s="9"/>
      <c r="AC8" s="9"/>
      <c r="AD8" s="9"/>
      <c r="AE8" s="9"/>
      <c r="AF8" s="9"/>
      <c r="AG8" s="9"/>
    </row>
    <row r="9">
      <c r="A9" s="4" t="s">
        <v>56</v>
      </c>
      <c r="B9" s="5" t="s">
        <v>28</v>
      </c>
      <c r="C9" s="6" t="s">
        <v>57</v>
      </c>
      <c r="D9" s="6" t="s">
        <v>58</v>
      </c>
      <c r="E9" s="7">
        <v>0.1</v>
      </c>
      <c r="F9" s="5">
        <v>0.15</v>
      </c>
      <c r="G9" s="5">
        <v>0.2</v>
      </c>
      <c r="H9" s="5">
        <v>168.0</v>
      </c>
      <c r="I9" s="6" t="s">
        <v>59</v>
      </c>
      <c r="J9" s="8" t="s">
        <v>60</v>
      </c>
      <c r="K9" s="5" t="s">
        <v>61</v>
      </c>
      <c r="L9" s="5" t="s">
        <v>19</v>
      </c>
      <c r="M9" s="5">
        <v>1.1</v>
      </c>
      <c r="N9" s="5"/>
      <c r="O9" s="6"/>
      <c r="P9" s="6"/>
      <c r="Q9" s="6"/>
      <c r="R9" s="9"/>
      <c r="S9" s="9"/>
      <c r="T9" s="9"/>
      <c r="U9" s="9"/>
      <c r="V9" s="9"/>
      <c r="W9" s="9"/>
      <c r="X9" s="9"/>
      <c r="Y9" s="9"/>
      <c r="Z9" s="9"/>
      <c r="AA9" s="9"/>
      <c r="AB9" s="9"/>
      <c r="AC9" s="9"/>
      <c r="AD9" s="9"/>
      <c r="AE9" s="9"/>
      <c r="AF9" s="9"/>
      <c r="AG9" s="9"/>
    </row>
    <row r="10">
      <c r="A10" s="4" t="s">
        <v>62</v>
      </c>
      <c r="B10" s="5" t="s">
        <v>28</v>
      </c>
      <c r="C10" s="6" t="s">
        <v>63</v>
      </c>
      <c r="D10" s="6" t="s">
        <v>64</v>
      </c>
      <c r="E10" s="7">
        <v>0.05</v>
      </c>
      <c r="F10" s="5" t="s">
        <v>36</v>
      </c>
      <c r="G10" s="5" t="s">
        <v>36</v>
      </c>
      <c r="H10" s="5">
        <v>111.0</v>
      </c>
      <c r="I10" s="6" t="s">
        <v>59</v>
      </c>
      <c r="J10" s="11" t="s">
        <v>65</v>
      </c>
      <c r="K10" s="5" t="s">
        <v>66</v>
      </c>
      <c r="L10" s="5" t="s">
        <v>19</v>
      </c>
      <c r="M10" s="5">
        <v>1.1</v>
      </c>
      <c r="N10" s="5"/>
      <c r="O10" s="9"/>
      <c r="P10" s="9"/>
      <c r="Q10" s="9"/>
      <c r="R10" s="9"/>
      <c r="S10" s="9"/>
      <c r="T10" s="9"/>
      <c r="U10" s="9"/>
      <c r="V10" s="9"/>
      <c r="W10" s="9"/>
      <c r="X10" s="9"/>
      <c r="Y10" s="9"/>
      <c r="Z10" s="9"/>
      <c r="AA10" s="9"/>
      <c r="AB10" s="9"/>
      <c r="AC10" s="9"/>
      <c r="AD10" s="9"/>
      <c r="AE10" s="9"/>
      <c r="AF10" s="9"/>
      <c r="AG10" s="9"/>
    </row>
    <row r="11">
      <c r="A11" s="4" t="s">
        <v>67</v>
      </c>
      <c r="B11" s="5" t="s">
        <v>28</v>
      </c>
      <c r="C11" s="6" t="s">
        <v>68</v>
      </c>
      <c r="D11" s="12" t="s">
        <v>69</v>
      </c>
      <c r="E11" s="7">
        <v>0.1</v>
      </c>
      <c r="F11" s="5">
        <v>0.15</v>
      </c>
      <c r="G11" s="5">
        <v>0.2</v>
      </c>
      <c r="H11" s="5">
        <v>45.0</v>
      </c>
      <c r="I11" s="6" t="s">
        <v>59</v>
      </c>
      <c r="J11" s="8" t="s">
        <v>70</v>
      </c>
      <c r="K11" s="5" t="s">
        <v>71</v>
      </c>
      <c r="L11" s="5" t="s">
        <v>19</v>
      </c>
      <c r="M11" s="5">
        <v>1.18</v>
      </c>
      <c r="N11" s="5"/>
      <c r="O11" s="9"/>
      <c r="P11" s="9"/>
      <c r="Q11" s="9"/>
      <c r="R11" s="9"/>
      <c r="S11" s="9"/>
      <c r="T11" s="9"/>
      <c r="U11" s="9"/>
      <c r="V11" s="9"/>
      <c r="W11" s="9"/>
      <c r="X11" s="9"/>
      <c r="Y11" s="9"/>
      <c r="Z11" s="9"/>
      <c r="AA11" s="9"/>
      <c r="AB11" s="9"/>
      <c r="AC11" s="9"/>
      <c r="AD11" s="9"/>
      <c r="AE11" s="9"/>
      <c r="AF11" s="9"/>
      <c r="AG11" s="9"/>
    </row>
    <row r="12">
      <c r="A12" s="4" t="s">
        <v>72</v>
      </c>
      <c r="B12" s="5" t="s">
        <v>28</v>
      </c>
      <c r="C12" s="6" t="s">
        <v>73</v>
      </c>
      <c r="D12" s="6" t="s">
        <v>74</v>
      </c>
      <c r="E12" s="7">
        <v>-0.1</v>
      </c>
      <c r="F12" s="5">
        <v>-0.15</v>
      </c>
      <c r="G12" s="5" t="s">
        <v>36</v>
      </c>
      <c r="H12" s="5">
        <v>33.0</v>
      </c>
      <c r="I12" s="6" t="s">
        <v>59</v>
      </c>
      <c r="J12" s="8" t="s">
        <v>75</v>
      </c>
      <c r="K12" s="5" t="s">
        <v>76</v>
      </c>
      <c r="L12" s="5" t="s">
        <v>19</v>
      </c>
      <c r="M12" s="5">
        <v>1.1</v>
      </c>
      <c r="N12" s="5"/>
      <c r="O12" s="9"/>
      <c r="P12" s="9"/>
      <c r="Q12" s="9"/>
      <c r="R12" s="9"/>
      <c r="S12" s="9"/>
      <c r="T12" s="9"/>
      <c r="U12" s="9"/>
      <c r="V12" s="9"/>
      <c r="W12" s="9"/>
      <c r="X12" s="9"/>
      <c r="Y12" s="9"/>
      <c r="Z12" s="9"/>
      <c r="AA12" s="9"/>
      <c r="AB12" s="9"/>
      <c r="AC12" s="9"/>
      <c r="AD12" s="9"/>
      <c r="AE12" s="9"/>
      <c r="AF12" s="9"/>
      <c r="AG12" s="9"/>
    </row>
    <row r="13">
      <c r="A13" s="4" t="s">
        <v>77</v>
      </c>
      <c r="B13" s="5" t="s">
        <v>28</v>
      </c>
      <c r="C13" s="6" t="s">
        <v>78</v>
      </c>
      <c r="D13" s="12" t="s">
        <v>79</v>
      </c>
      <c r="E13" s="7">
        <v>-0.1</v>
      </c>
      <c r="F13" s="5">
        <v>-0.15</v>
      </c>
      <c r="G13" s="5">
        <v>-0.2</v>
      </c>
      <c r="H13" s="5">
        <v>29.0</v>
      </c>
      <c r="I13" s="6" t="s">
        <v>59</v>
      </c>
      <c r="J13" s="8" t="s">
        <v>80</v>
      </c>
      <c r="K13" s="5" t="s">
        <v>81</v>
      </c>
      <c r="L13" s="5" t="s">
        <v>19</v>
      </c>
      <c r="M13" s="5">
        <v>1.18</v>
      </c>
      <c r="N13" s="5"/>
      <c r="O13" s="9"/>
      <c r="P13" s="9"/>
      <c r="Q13" s="9"/>
      <c r="R13" s="9"/>
      <c r="S13" s="9"/>
      <c r="T13" s="9"/>
      <c r="U13" s="9"/>
      <c r="V13" s="9"/>
      <c r="W13" s="9"/>
      <c r="X13" s="9"/>
      <c r="Y13" s="9"/>
      <c r="Z13" s="9"/>
      <c r="AA13" s="9"/>
      <c r="AB13" s="9"/>
      <c r="AC13" s="9"/>
      <c r="AD13" s="9"/>
      <c r="AE13" s="9"/>
      <c r="AF13" s="9"/>
      <c r="AG13" s="9"/>
    </row>
    <row r="14">
      <c r="A14" s="4" t="s">
        <v>82</v>
      </c>
      <c r="B14" s="5" t="s">
        <v>28</v>
      </c>
      <c r="C14" s="6" t="s">
        <v>83</v>
      </c>
      <c r="D14" s="6" t="s">
        <v>84</v>
      </c>
      <c r="E14" s="7">
        <v>0.1</v>
      </c>
      <c r="F14" s="5" t="s">
        <v>36</v>
      </c>
      <c r="G14" s="5">
        <v>0.2</v>
      </c>
      <c r="H14" s="5">
        <v>23.0</v>
      </c>
      <c r="I14" s="6" t="s">
        <v>59</v>
      </c>
      <c r="J14" s="8" t="s">
        <v>85</v>
      </c>
      <c r="K14" s="5" t="s">
        <v>86</v>
      </c>
      <c r="L14" s="5" t="s">
        <v>19</v>
      </c>
      <c r="M14" s="5">
        <v>1.1</v>
      </c>
      <c r="N14" s="5"/>
      <c r="O14" s="9"/>
      <c r="P14" s="9"/>
      <c r="Q14" s="9"/>
      <c r="R14" s="9"/>
      <c r="S14" s="9"/>
      <c r="T14" s="9"/>
      <c r="U14" s="9"/>
      <c r="V14" s="9"/>
      <c r="W14" s="9"/>
      <c r="X14" s="9"/>
      <c r="Y14" s="9"/>
      <c r="Z14" s="9"/>
      <c r="AA14" s="9"/>
      <c r="AB14" s="9"/>
      <c r="AC14" s="9"/>
      <c r="AD14" s="9"/>
      <c r="AE14" s="9"/>
      <c r="AF14" s="9"/>
      <c r="AG14" s="9"/>
    </row>
    <row r="15">
      <c r="A15" s="4" t="s">
        <v>87</v>
      </c>
      <c r="B15" s="5" t="s">
        <v>28</v>
      </c>
      <c r="C15" s="6" t="s">
        <v>88</v>
      </c>
      <c r="D15" s="13" t="s">
        <v>89</v>
      </c>
      <c r="E15" s="7">
        <v>0.25</v>
      </c>
      <c r="F15" s="5" t="s">
        <v>36</v>
      </c>
      <c r="G15" s="5">
        <v>0.5</v>
      </c>
      <c r="H15" s="5">
        <v>8.0</v>
      </c>
      <c r="I15" s="6" t="s">
        <v>59</v>
      </c>
      <c r="J15" s="8" t="s">
        <v>90</v>
      </c>
      <c r="K15" s="5" t="s">
        <v>91</v>
      </c>
      <c r="L15" s="5" t="s">
        <v>92</v>
      </c>
      <c r="M15" s="5">
        <v>1.28</v>
      </c>
      <c r="N15" s="5"/>
      <c r="O15" s="14"/>
      <c r="P15" s="14"/>
      <c r="Q15" s="14"/>
      <c r="R15" s="14"/>
      <c r="S15" s="14"/>
      <c r="T15" s="14"/>
      <c r="U15" s="14"/>
      <c r="V15" s="14"/>
      <c r="W15" s="14"/>
      <c r="X15" s="14"/>
      <c r="Y15" s="14"/>
      <c r="Z15" s="14"/>
      <c r="AA15" s="14"/>
      <c r="AB15" s="14"/>
      <c r="AC15" s="14"/>
      <c r="AD15" s="14"/>
      <c r="AE15" s="14"/>
      <c r="AF15" s="14"/>
      <c r="AG15" s="14"/>
    </row>
    <row r="16">
      <c r="A16" s="4" t="s">
        <v>93</v>
      </c>
      <c r="B16" s="5" t="s">
        <v>28</v>
      </c>
      <c r="C16" s="6" t="s">
        <v>94</v>
      </c>
      <c r="D16" s="6" t="s">
        <v>95</v>
      </c>
      <c r="E16" s="7">
        <v>0.1</v>
      </c>
      <c r="F16" s="5" t="s">
        <v>36</v>
      </c>
      <c r="G16" s="5" t="s">
        <v>36</v>
      </c>
      <c r="H16" s="5">
        <v>5.0</v>
      </c>
      <c r="I16" s="6" t="s">
        <v>59</v>
      </c>
      <c r="J16" s="8" t="s">
        <v>96</v>
      </c>
      <c r="K16" s="5" t="s">
        <v>97</v>
      </c>
      <c r="L16" s="5" t="s">
        <v>19</v>
      </c>
      <c r="M16" s="5">
        <v>1.34</v>
      </c>
      <c r="N16" s="5"/>
      <c r="O16" s="14"/>
      <c r="P16" s="14"/>
      <c r="Q16" s="14"/>
      <c r="R16" s="14"/>
      <c r="S16" s="14"/>
      <c r="T16" s="14"/>
      <c r="U16" s="14"/>
      <c r="V16" s="14"/>
      <c r="W16" s="14"/>
      <c r="X16" s="14"/>
      <c r="Y16" s="14"/>
      <c r="Z16" s="14"/>
      <c r="AA16" s="14"/>
      <c r="AB16" s="14"/>
      <c r="AC16" s="14"/>
      <c r="AD16" s="14"/>
      <c r="AE16" s="14"/>
      <c r="AF16" s="14"/>
      <c r="AG16" s="14"/>
    </row>
    <row r="17">
      <c r="A17" s="4" t="s">
        <v>98</v>
      </c>
      <c r="B17" s="5" t="s">
        <v>28</v>
      </c>
      <c r="C17" s="6" t="s">
        <v>99</v>
      </c>
      <c r="D17" s="6" t="s">
        <v>100</v>
      </c>
      <c r="E17" s="7">
        <v>-0.1</v>
      </c>
      <c r="F17" s="5" t="s">
        <v>36</v>
      </c>
      <c r="G17" s="5" t="s">
        <v>36</v>
      </c>
      <c r="H17" s="5">
        <v>5.0</v>
      </c>
      <c r="I17" s="6" t="s">
        <v>59</v>
      </c>
      <c r="J17" s="8" t="s">
        <v>101</v>
      </c>
      <c r="K17" s="5" t="s">
        <v>102</v>
      </c>
      <c r="L17" s="5" t="s">
        <v>19</v>
      </c>
      <c r="M17" s="5">
        <v>1.34</v>
      </c>
      <c r="N17" s="5"/>
      <c r="O17" s="14"/>
      <c r="P17" s="14"/>
      <c r="Q17" s="14"/>
      <c r="R17" s="14"/>
      <c r="S17" s="14"/>
      <c r="T17" s="14"/>
      <c r="U17" s="14"/>
      <c r="V17" s="14"/>
      <c r="W17" s="14"/>
      <c r="X17" s="14"/>
      <c r="Y17" s="14"/>
      <c r="Z17" s="14"/>
      <c r="AA17" s="14"/>
      <c r="AB17" s="14"/>
      <c r="AC17" s="14"/>
      <c r="AD17" s="14"/>
      <c r="AE17" s="14"/>
      <c r="AF17" s="14"/>
      <c r="AG17" s="14"/>
    </row>
    <row r="18">
      <c r="A18" s="4" t="s">
        <v>103</v>
      </c>
      <c r="B18" s="5" t="s">
        <v>28</v>
      </c>
      <c r="C18" s="6" t="s">
        <v>104</v>
      </c>
      <c r="D18" s="6" t="s">
        <v>105</v>
      </c>
      <c r="E18" s="7">
        <v>0.05</v>
      </c>
      <c r="F18" s="5">
        <v>0.05</v>
      </c>
      <c r="G18" s="5">
        <v>0.15</v>
      </c>
      <c r="H18" s="5">
        <v>19.0</v>
      </c>
      <c r="I18" s="6" t="s">
        <v>106</v>
      </c>
      <c r="J18" s="15" t="s">
        <v>107</v>
      </c>
      <c r="K18" s="5" t="s">
        <v>108</v>
      </c>
      <c r="L18" s="5" t="s">
        <v>19</v>
      </c>
      <c r="M18" s="5">
        <v>1.7</v>
      </c>
      <c r="N18" s="5"/>
      <c r="O18" s="14"/>
      <c r="P18" s="14"/>
      <c r="Q18" s="14"/>
      <c r="R18" s="14"/>
      <c r="S18" s="14"/>
      <c r="T18" s="14"/>
      <c r="U18" s="14"/>
      <c r="V18" s="14"/>
      <c r="W18" s="14"/>
      <c r="X18" s="14"/>
      <c r="Y18" s="14"/>
      <c r="Z18" s="14"/>
      <c r="AA18" s="14"/>
      <c r="AB18" s="14"/>
      <c r="AC18" s="14"/>
      <c r="AD18" s="14"/>
      <c r="AE18" s="14"/>
      <c r="AF18" s="14"/>
      <c r="AG18" s="14"/>
    </row>
    <row r="19">
      <c r="A19" s="4" t="s">
        <v>109</v>
      </c>
      <c r="B19" s="5" t="s">
        <v>28</v>
      </c>
      <c r="C19" s="6" t="s">
        <v>110</v>
      </c>
      <c r="D19" s="6" t="s">
        <v>111</v>
      </c>
      <c r="E19" s="7">
        <v>0.1</v>
      </c>
      <c r="F19" s="5" t="s">
        <v>36</v>
      </c>
      <c r="G19" s="5" t="s">
        <v>36</v>
      </c>
      <c r="H19" s="5">
        <v>2.0</v>
      </c>
      <c r="I19" s="6" t="s">
        <v>106</v>
      </c>
      <c r="J19" s="15" t="s">
        <v>112</v>
      </c>
      <c r="K19" s="5" t="s">
        <v>113</v>
      </c>
      <c r="L19" s="5" t="s">
        <v>19</v>
      </c>
      <c r="M19" s="5">
        <v>1.16</v>
      </c>
      <c r="N19" s="5"/>
      <c r="O19" s="14"/>
      <c r="P19" s="14"/>
      <c r="Q19" s="14"/>
      <c r="R19" s="14"/>
      <c r="S19" s="14"/>
      <c r="T19" s="14"/>
      <c r="U19" s="14"/>
      <c r="V19" s="14"/>
      <c r="W19" s="14"/>
      <c r="X19" s="14"/>
      <c r="Y19" s="14"/>
      <c r="Z19" s="14"/>
      <c r="AA19" s="14"/>
      <c r="AB19" s="14"/>
      <c r="AC19" s="14"/>
      <c r="AD19" s="14"/>
      <c r="AE19" s="14"/>
      <c r="AF19" s="14"/>
      <c r="AG19" s="14"/>
    </row>
    <row r="20">
      <c r="A20" s="4" t="s">
        <v>114</v>
      </c>
      <c r="B20" s="5" t="s">
        <v>14</v>
      </c>
      <c r="C20" s="6" t="s">
        <v>115</v>
      </c>
      <c r="D20" s="6" t="s">
        <v>22</v>
      </c>
      <c r="E20" s="7">
        <v>-0.15</v>
      </c>
      <c r="F20" s="5">
        <v>-0.2</v>
      </c>
      <c r="G20" s="5">
        <v>-0.25</v>
      </c>
      <c r="H20" s="5">
        <v>17.0</v>
      </c>
      <c r="I20" s="6" t="s">
        <v>116</v>
      </c>
      <c r="J20" s="8" t="s">
        <v>117</v>
      </c>
      <c r="K20" s="5" t="s">
        <v>118</v>
      </c>
      <c r="L20" s="5" t="s">
        <v>19</v>
      </c>
      <c r="M20" s="5">
        <v>1.2</v>
      </c>
      <c r="N20" s="5"/>
      <c r="O20" s="14"/>
      <c r="P20" s="14"/>
      <c r="Q20" s="14"/>
      <c r="R20" s="14"/>
      <c r="S20" s="14"/>
      <c r="T20" s="14"/>
      <c r="U20" s="14"/>
      <c r="V20" s="14"/>
      <c r="W20" s="14"/>
      <c r="X20" s="14"/>
      <c r="Y20" s="14"/>
      <c r="Z20" s="14"/>
      <c r="AA20" s="14"/>
      <c r="AB20" s="14"/>
      <c r="AC20" s="14"/>
      <c r="AD20" s="14"/>
      <c r="AE20" s="14"/>
      <c r="AF20" s="14"/>
      <c r="AG20" s="14"/>
    </row>
    <row r="21">
      <c r="A21" s="4" t="s">
        <v>119</v>
      </c>
      <c r="B21" s="5" t="s">
        <v>14</v>
      </c>
      <c r="C21" s="6" t="s">
        <v>120</v>
      </c>
      <c r="D21" s="6" t="s">
        <v>121</v>
      </c>
      <c r="E21" s="7">
        <v>0.01</v>
      </c>
      <c r="F21" s="5" t="s">
        <v>36</v>
      </c>
      <c r="G21" s="5" t="s">
        <v>36</v>
      </c>
      <c r="H21" s="5">
        <v>1.0</v>
      </c>
      <c r="I21" s="6" t="s">
        <v>116</v>
      </c>
      <c r="J21" s="8" t="s">
        <v>122</v>
      </c>
      <c r="K21" s="5" t="s">
        <v>123</v>
      </c>
      <c r="L21" s="5" t="s">
        <v>92</v>
      </c>
      <c r="M21" s="5">
        <v>1.3</v>
      </c>
      <c r="N21" s="5"/>
      <c r="O21" s="14"/>
      <c r="P21" s="14"/>
      <c r="Q21" s="14"/>
      <c r="R21" s="14"/>
      <c r="S21" s="14"/>
      <c r="T21" s="14"/>
      <c r="U21" s="14"/>
      <c r="V21" s="14"/>
      <c r="W21" s="14"/>
      <c r="X21" s="14"/>
      <c r="Y21" s="14"/>
      <c r="Z21" s="14"/>
      <c r="AA21" s="14"/>
      <c r="AB21" s="14"/>
      <c r="AC21" s="14"/>
      <c r="AD21" s="14"/>
      <c r="AE21" s="14"/>
      <c r="AF21" s="14"/>
      <c r="AG21" s="14"/>
    </row>
    <row r="22">
      <c r="A22" s="4" t="s">
        <v>124</v>
      </c>
      <c r="B22" s="5" t="s">
        <v>28</v>
      </c>
      <c r="C22" s="6" t="s">
        <v>125</v>
      </c>
      <c r="D22" s="6" t="s">
        <v>126</v>
      </c>
      <c r="E22" s="7">
        <v>-0.05</v>
      </c>
      <c r="F22" s="5" t="s">
        <v>127</v>
      </c>
      <c r="G22" s="5">
        <v>0.1</v>
      </c>
      <c r="H22" s="5">
        <v>53.0</v>
      </c>
      <c r="I22" s="6" t="s">
        <v>128</v>
      </c>
      <c r="J22" s="8" t="s">
        <v>129</v>
      </c>
      <c r="K22" s="5" t="s">
        <v>130</v>
      </c>
      <c r="L22" s="5" t="s">
        <v>19</v>
      </c>
      <c r="M22" s="5">
        <v>1.1</v>
      </c>
      <c r="N22" s="5"/>
      <c r="O22" s="14"/>
      <c r="P22" s="14"/>
      <c r="Q22" s="14"/>
      <c r="R22" s="14"/>
      <c r="S22" s="14"/>
      <c r="T22" s="14"/>
      <c r="U22" s="14"/>
      <c r="V22" s="14"/>
      <c r="W22" s="14"/>
      <c r="X22" s="14"/>
      <c r="Y22" s="14"/>
      <c r="Z22" s="14"/>
      <c r="AA22" s="14"/>
      <c r="AB22" s="14"/>
      <c r="AC22" s="14"/>
      <c r="AD22" s="14"/>
      <c r="AE22" s="14"/>
      <c r="AF22" s="14"/>
      <c r="AG22" s="14"/>
    </row>
    <row r="23">
      <c r="A23" s="4" t="s">
        <v>131</v>
      </c>
      <c r="B23" s="5" t="s">
        <v>14</v>
      </c>
      <c r="C23" s="6" t="s">
        <v>132</v>
      </c>
      <c r="D23" s="10" t="s">
        <v>133</v>
      </c>
      <c r="E23" s="7">
        <v>-0.025</v>
      </c>
      <c r="F23" s="5">
        <v>-0.05</v>
      </c>
      <c r="G23" s="5" t="s">
        <v>36</v>
      </c>
      <c r="H23" s="5">
        <v>13.0</v>
      </c>
      <c r="I23" s="6" t="s">
        <v>128</v>
      </c>
      <c r="J23" s="15" t="s">
        <v>134</v>
      </c>
      <c r="K23" s="5" t="s">
        <v>135</v>
      </c>
      <c r="L23" s="5" t="s">
        <v>19</v>
      </c>
      <c r="M23" s="5">
        <v>1.16</v>
      </c>
      <c r="N23" s="5"/>
      <c r="O23" s="14"/>
      <c r="P23" s="14"/>
      <c r="Q23" s="14"/>
      <c r="R23" s="14"/>
      <c r="S23" s="14"/>
      <c r="T23" s="14"/>
      <c r="U23" s="14"/>
      <c r="V23" s="14"/>
      <c r="W23" s="14"/>
      <c r="X23" s="14"/>
      <c r="Y23" s="14"/>
      <c r="Z23" s="14"/>
      <c r="AA23" s="14"/>
      <c r="AB23" s="14"/>
      <c r="AC23" s="14"/>
      <c r="AD23" s="14"/>
      <c r="AE23" s="14"/>
      <c r="AF23" s="14"/>
      <c r="AG23" s="14"/>
    </row>
    <row r="24">
      <c r="A24" s="4" t="s">
        <v>136</v>
      </c>
      <c r="B24" s="5" t="s">
        <v>28</v>
      </c>
      <c r="C24" s="6" t="s">
        <v>137</v>
      </c>
      <c r="D24" s="6" t="s">
        <v>138</v>
      </c>
      <c r="E24" s="7">
        <v>1.0</v>
      </c>
      <c r="F24" s="5" t="s">
        <v>36</v>
      </c>
      <c r="G24" s="5" t="s">
        <v>36</v>
      </c>
      <c r="H24" s="5">
        <v>4.0</v>
      </c>
      <c r="I24" s="6" t="s">
        <v>128</v>
      </c>
      <c r="J24" s="8" t="s">
        <v>139</v>
      </c>
      <c r="K24" s="5" t="s">
        <v>140</v>
      </c>
      <c r="L24" s="5" t="s">
        <v>92</v>
      </c>
      <c r="M24" s="5">
        <v>1.26</v>
      </c>
      <c r="N24" s="5"/>
      <c r="O24" s="14"/>
      <c r="P24" s="14"/>
      <c r="Q24" s="14"/>
      <c r="R24" s="14"/>
      <c r="S24" s="14"/>
      <c r="T24" s="14"/>
      <c r="U24" s="14"/>
      <c r="V24" s="14"/>
      <c r="W24" s="14"/>
      <c r="X24" s="14"/>
      <c r="Y24" s="14"/>
      <c r="Z24" s="14"/>
      <c r="AA24" s="14"/>
      <c r="AB24" s="14"/>
      <c r="AC24" s="14"/>
      <c r="AD24" s="14"/>
      <c r="AE24" s="14"/>
      <c r="AF24" s="14"/>
      <c r="AG24" s="14"/>
    </row>
    <row r="25">
      <c r="A25" s="4" t="s">
        <v>141</v>
      </c>
      <c r="B25" s="5" t="s">
        <v>28</v>
      </c>
      <c r="C25" s="6" t="s">
        <v>142</v>
      </c>
      <c r="D25" s="6" t="s">
        <v>143</v>
      </c>
      <c r="E25" s="7">
        <v>1.0</v>
      </c>
      <c r="F25" s="5" t="s">
        <v>36</v>
      </c>
      <c r="G25" s="5" t="s">
        <v>36</v>
      </c>
      <c r="H25" s="5">
        <v>4.0</v>
      </c>
      <c r="I25" s="6" t="s">
        <v>128</v>
      </c>
      <c r="J25" s="11" t="s">
        <v>144</v>
      </c>
      <c r="K25" s="5" t="s">
        <v>145</v>
      </c>
      <c r="L25" s="5" t="s">
        <v>92</v>
      </c>
      <c r="M25" s="5">
        <v>1.26</v>
      </c>
      <c r="N25" s="5"/>
      <c r="O25" s="14"/>
      <c r="P25" s="14"/>
      <c r="Q25" s="14"/>
      <c r="R25" s="14"/>
      <c r="S25" s="14"/>
      <c r="T25" s="14"/>
      <c r="U25" s="14"/>
      <c r="V25" s="14"/>
      <c r="W25" s="14"/>
      <c r="X25" s="14"/>
      <c r="Y25" s="14"/>
      <c r="Z25" s="14"/>
      <c r="AA25" s="14"/>
      <c r="AB25" s="14"/>
      <c r="AC25" s="14"/>
      <c r="AD25" s="14"/>
      <c r="AE25" s="14"/>
      <c r="AF25" s="14"/>
      <c r="AG25" s="14"/>
    </row>
    <row r="26">
      <c r="A26" s="4" t="s">
        <v>146</v>
      </c>
      <c r="B26" s="5" t="s">
        <v>28</v>
      </c>
      <c r="C26" s="6" t="s">
        <v>147</v>
      </c>
      <c r="D26" s="6" t="s">
        <v>148</v>
      </c>
      <c r="E26" s="7">
        <v>0.1</v>
      </c>
      <c r="F26" s="5" t="s">
        <v>149</v>
      </c>
      <c r="G26" s="5">
        <v>0.2</v>
      </c>
      <c r="H26" s="5">
        <v>133.0</v>
      </c>
      <c r="I26" s="6" t="s">
        <v>150</v>
      </c>
      <c r="J26" s="8" t="s">
        <v>151</v>
      </c>
      <c r="K26" s="5" t="s">
        <v>152</v>
      </c>
      <c r="L26" s="5" t="s">
        <v>19</v>
      </c>
      <c r="M26" s="5">
        <v>1.12</v>
      </c>
      <c r="N26" s="5"/>
      <c r="O26" s="14"/>
      <c r="P26" s="14"/>
      <c r="Q26" s="14"/>
      <c r="R26" s="14"/>
      <c r="S26" s="14"/>
      <c r="T26" s="14"/>
      <c r="U26" s="14"/>
      <c r="V26" s="14"/>
      <c r="W26" s="14"/>
      <c r="X26" s="14"/>
      <c r="Y26" s="14"/>
      <c r="Z26" s="14"/>
      <c r="AA26" s="14"/>
      <c r="AB26" s="14"/>
      <c r="AC26" s="14"/>
      <c r="AD26" s="14"/>
      <c r="AE26" s="14"/>
      <c r="AF26" s="14"/>
      <c r="AG26" s="14"/>
    </row>
    <row r="27">
      <c r="A27" s="4" t="s">
        <v>153</v>
      </c>
      <c r="B27" s="5" t="s">
        <v>28</v>
      </c>
      <c r="C27" s="6" t="s">
        <v>154</v>
      </c>
      <c r="D27" s="6" t="s">
        <v>155</v>
      </c>
      <c r="E27" s="7">
        <v>0.05</v>
      </c>
      <c r="F27" s="5" t="s">
        <v>36</v>
      </c>
      <c r="G27" s="5" t="s">
        <v>36</v>
      </c>
      <c r="H27" s="5">
        <v>0.0</v>
      </c>
      <c r="I27" s="6" t="s">
        <v>106</v>
      </c>
      <c r="J27" s="15" t="s">
        <v>156</v>
      </c>
      <c r="K27" s="5" t="s">
        <v>157</v>
      </c>
      <c r="L27" s="5" t="s">
        <v>19</v>
      </c>
      <c r="M27" s="5">
        <v>1.35</v>
      </c>
      <c r="N27" s="5"/>
      <c r="O27" s="14"/>
      <c r="P27" s="14"/>
      <c r="Q27" s="14"/>
      <c r="R27" s="14"/>
      <c r="S27" s="14"/>
      <c r="T27" s="14"/>
      <c r="U27" s="14"/>
      <c r="V27" s="14"/>
      <c r="W27" s="14"/>
      <c r="X27" s="14"/>
      <c r="Y27" s="14"/>
      <c r="Z27" s="14"/>
      <c r="AA27" s="14"/>
      <c r="AB27" s="14"/>
      <c r="AC27" s="14"/>
      <c r="AD27" s="14"/>
      <c r="AE27" s="14"/>
      <c r="AF27" s="14"/>
      <c r="AG27" s="14"/>
    </row>
    <row r="28">
      <c r="A28" s="4" t="s">
        <v>158</v>
      </c>
      <c r="B28" s="5" t="s">
        <v>28</v>
      </c>
      <c r="C28" s="6" t="s">
        <v>159</v>
      </c>
      <c r="D28" s="6" t="s">
        <v>160</v>
      </c>
      <c r="E28" s="7">
        <v>1.0</v>
      </c>
      <c r="F28" s="5">
        <v>1.0</v>
      </c>
      <c r="G28" s="5">
        <v>1.0</v>
      </c>
      <c r="H28" s="5">
        <v>67.0</v>
      </c>
      <c r="I28" s="6" t="s">
        <v>161</v>
      </c>
      <c r="J28" s="11" t="s">
        <v>162</v>
      </c>
      <c r="K28" s="5" t="s">
        <v>163</v>
      </c>
      <c r="L28" s="5" t="s">
        <v>92</v>
      </c>
      <c r="M28" s="5">
        <v>1.1</v>
      </c>
      <c r="N28" s="5"/>
      <c r="O28" s="14"/>
      <c r="P28" s="14"/>
      <c r="Q28" s="14"/>
      <c r="R28" s="14"/>
      <c r="S28" s="14"/>
      <c r="T28" s="14"/>
      <c r="U28" s="14"/>
      <c r="V28" s="14"/>
      <c r="W28" s="14"/>
      <c r="X28" s="14"/>
      <c r="Y28" s="14"/>
      <c r="Z28" s="14"/>
      <c r="AA28" s="14"/>
      <c r="AB28" s="14"/>
      <c r="AC28" s="14"/>
      <c r="AD28" s="14"/>
      <c r="AE28" s="14"/>
      <c r="AF28" s="14"/>
      <c r="AG28" s="14"/>
    </row>
    <row r="29">
      <c r="A29" s="4" t="s">
        <v>164</v>
      </c>
      <c r="B29" s="5" t="s">
        <v>28</v>
      </c>
      <c r="C29" s="6" t="s">
        <v>159</v>
      </c>
      <c r="D29" s="16" t="s">
        <v>165</v>
      </c>
      <c r="E29" s="7">
        <v>-0.1</v>
      </c>
      <c r="F29" s="5">
        <v>-0.15</v>
      </c>
      <c r="G29" s="5" t="s">
        <v>36</v>
      </c>
      <c r="H29" s="5">
        <v>76.0</v>
      </c>
      <c r="I29" s="6" t="s">
        <v>166</v>
      </c>
      <c r="J29" s="8" t="s">
        <v>167</v>
      </c>
      <c r="K29" s="5" t="s">
        <v>168</v>
      </c>
      <c r="L29" s="5" t="s">
        <v>19</v>
      </c>
      <c r="M29" s="5">
        <v>1.1</v>
      </c>
      <c r="N29" s="5"/>
      <c r="O29" s="14"/>
      <c r="P29" s="14"/>
      <c r="Q29" s="14"/>
      <c r="R29" s="14"/>
      <c r="S29" s="14"/>
      <c r="T29" s="14"/>
      <c r="U29" s="14"/>
      <c r="V29" s="14"/>
      <c r="W29" s="14"/>
      <c r="X29" s="14"/>
      <c r="Y29" s="14"/>
      <c r="Z29" s="14"/>
      <c r="AA29" s="14"/>
      <c r="AB29" s="14"/>
      <c r="AC29" s="14"/>
      <c r="AD29" s="14"/>
      <c r="AE29" s="14"/>
      <c r="AF29" s="14"/>
      <c r="AG29" s="14"/>
    </row>
    <row r="30">
      <c r="A30" s="4" t="s">
        <v>169</v>
      </c>
      <c r="B30" s="5" t="s">
        <v>28</v>
      </c>
      <c r="C30" s="6" t="s">
        <v>159</v>
      </c>
      <c r="D30" s="6" t="s">
        <v>170</v>
      </c>
      <c r="E30" s="7">
        <v>-0.1</v>
      </c>
      <c r="F30" s="5" t="s">
        <v>36</v>
      </c>
      <c r="G30" s="5" t="s">
        <v>36</v>
      </c>
      <c r="H30" s="5">
        <v>0.0</v>
      </c>
      <c r="I30" s="6" t="s">
        <v>166</v>
      </c>
      <c r="J30" s="8" t="s">
        <v>171</v>
      </c>
      <c r="K30" s="5" t="s">
        <v>172</v>
      </c>
      <c r="L30" s="5" t="s">
        <v>19</v>
      </c>
      <c r="M30" s="5">
        <v>1.35</v>
      </c>
      <c r="N30" s="5"/>
      <c r="O30" s="14"/>
      <c r="P30" s="14"/>
      <c r="Q30" s="14"/>
      <c r="R30" s="14"/>
      <c r="S30" s="14"/>
      <c r="T30" s="14"/>
      <c r="U30" s="14"/>
      <c r="V30" s="14"/>
      <c r="W30" s="14"/>
      <c r="X30" s="14"/>
      <c r="Y30" s="14"/>
      <c r="Z30" s="14"/>
      <c r="AA30" s="14"/>
      <c r="AB30" s="14"/>
      <c r="AC30" s="14"/>
      <c r="AD30" s="14"/>
      <c r="AE30" s="14"/>
      <c r="AF30" s="14"/>
      <c r="AG30" s="14"/>
    </row>
    <row r="31">
      <c r="A31" s="4" t="s">
        <v>173</v>
      </c>
      <c r="B31" s="5" t="s">
        <v>28</v>
      </c>
      <c r="C31" s="6" t="s">
        <v>159</v>
      </c>
      <c r="D31" s="16" t="s">
        <v>174</v>
      </c>
      <c r="E31" s="7">
        <v>1.0</v>
      </c>
      <c r="F31" s="5" t="s">
        <v>36</v>
      </c>
      <c r="G31" s="5" t="s">
        <v>36</v>
      </c>
      <c r="H31" s="5">
        <v>39.0</v>
      </c>
      <c r="I31" s="6" t="s">
        <v>166</v>
      </c>
      <c r="J31" s="8" t="s">
        <v>175</v>
      </c>
      <c r="K31" s="5" t="s">
        <v>176</v>
      </c>
      <c r="L31" s="5" t="s">
        <v>92</v>
      </c>
      <c r="M31" s="5">
        <v>1.2</v>
      </c>
      <c r="N31" s="5"/>
      <c r="O31" s="14"/>
      <c r="P31" s="14"/>
      <c r="Q31" s="14"/>
      <c r="R31" s="14"/>
      <c r="S31" s="14"/>
      <c r="T31" s="14"/>
      <c r="U31" s="14"/>
      <c r="V31" s="14"/>
      <c r="W31" s="14"/>
      <c r="X31" s="14"/>
      <c r="Y31" s="14"/>
      <c r="Z31" s="14"/>
      <c r="AA31" s="14"/>
      <c r="AB31" s="14"/>
      <c r="AC31" s="14"/>
      <c r="AD31" s="14"/>
      <c r="AE31" s="14"/>
      <c r="AF31" s="14"/>
      <c r="AG31" s="14"/>
    </row>
    <row r="32">
      <c r="A32" s="4" t="s">
        <v>177</v>
      </c>
      <c r="B32" s="5" t="s">
        <v>28</v>
      </c>
      <c r="C32" s="6" t="s">
        <v>159</v>
      </c>
      <c r="D32" s="6" t="s">
        <v>178</v>
      </c>
      <c r="E32" s="7">
        <v>-0.15</v>
      </c>
      <c r="F32" s="5" t="s">
        <v>23</v>
      </c>
      <c r="G32" s="5">
        <v>-0.25</v>
      </c>
      <c r="H32" s="5">
        <v>35.0</v>
      </c>
      <c r="I32" s="6" t="s">
        <v>179</v>
      </c>
      <c r="J32" s="8" t="s">
        <v>180</v>
      </c>
      <c r="K32" s="5" t="s">
        <v>181</v>
      </c>
      <c r="L32" s="5" t="s">
        <v>19</v>
      </c>
      <c r="M32" s="5">
        <v>1.23</v>
      </c>
      <c r="N32" s="5"/>
      <c r="O32" s="14"/>
      <c r="P32" s="14"/>
      <c r="Q32" s="14"/>
      <c r="R32" s="14"/>
      <c r="S32" s="14"/>
      <c r="T32" s="14"/>
      <c r="U32" s="14"/>
      <c r="V32" s="14"/>
      <c r="W32" s="14"/>
      <c r="X32" s="14"/>
      <c r="Y32" s="14"/>
      <c r="Z32" s="14"/>
      <c r="AA32" s="14"/>
      <c r="AB32" s="14"/>
      <c r="AC32" s="14"/>
      <c r="AD32" s="14"/>
      <c r="AE32" s="14"/>
      <c r="AF32" s="14"/>
      <c r="AG32" s="14"/>
    </row>
    <row r="33">
      <c r="A33" s="4" t="s">
        <v>182</v>
      </c>
      <c r="B33" s="5" t="s">
        <v>28</v>
      </c>
      <c r="C33" s="6" t="s">
        <v>159</v>
      </c>
      <c r="D33" s="16" t="s">
        <v>183</v>
      </c>
      <c r="E33" s="7">
        <v>0.2</v>
      </c>
      <c r="F33" s="5" t="s">
        <v>184</v>
      </c>
      <c r="G33" s="5">
        <v>0.33</v>
      </c>
      <c r="H33" s="5">
        <v>84.0</v>
      </c>
      <c r="I33" s="6" t="s">
        <v>24</v>
      </c>
      <c r="J33" s="8" t="s">
        <v>185</v>
      </c>
      <c r="K33" s="5" t="s">
        <v>186</v>
      </c>
      <c r="L33" s="5" t="s">
        <v>19</v>
      </c>
      <c r="M33" s="5">
        <v>1.18</v>
      </c>
      <c r="N33" s="5"/>
      <c r="O33" s="14"/>
      <c r="P33" s="14"/>
      <c r="Q33" s="14"/>
      <c r="R33" s="14"/>
      <c r="S33" s="14"/>
      <c r="T33" s="14"/>
      <c r="U33" s="14"/>
      <c r="V33" s="14"/>
      <c r="W33" s="14"/>
      <c r="X33" s="14"/>
      <c r="Y33" s="14"/>
      <c r="Z33" s="14"/>
      <c r="AA33" s="14"/>
      <c r="AB33" s="14"/>
      <c r="AC33" s="14"/>
      <c r="AD33" s="14"/>
      <c r="AE33" s="14"/>
      <c r="AF33" s="14"/>
      <c r="AG33" s="14"/>
    </row>
    <row r="34">
      <c r="A34" s="4" t="s">
        <v>187</v>
      </c>
      <c r="B34" s="5" t="s">
        <v>28</v>
      </c>
      <c r="C34" s="6" t="s">
        <v>159</v>
      </c>
      <c r="D34" s="16" t="s">
        <v>188</v>
      </c>
      <c r="E34" s="7">
        <v>-0.1</v>
      </c>
      <c r="F34" s="5">
        <v>-0.05</v>
      </c>
      <c r="G34" s="5">
        <v>-0.15</v>
      </c>
      <c r="H34" s="5">
        <v>35.0</v>
      </c>
      <c r="I34" s="6" t="s">
        <v>24</v>
      </c>
      <c r="J34" s="8" t="s">
        <v>189</v>
      </c>
      <c r="K34" s="5" t="s">
        <v>190</v>
      </c>
      <c r="L34" s="5" t="s">
        <v>19</v>
      </c>
      <c r="M34" s="5">
        <v>1.6</v>
      </c>
      <c r="N34" s="5"/>
      <c r="O34" s="14"/>
      <c r="P34" s="14"/>
      <c r="Q34" s="14"/>
      <c r="R34" s="14"/>
      <c r="S34" s="14"/>
      <c r="T34" s="14"/>
      <c r="U34" s="14"/>
      <c r="V34" s="14"/>
      <c r="W34" s="14"/>
      <c r="X34" s="14"/>
      <c r="Y34" s="14"/>
      <c r="Z34" s="14"/>
      <c r="AA34" s="14"/>
      <c r="AB34" s="14"/>
      <c r="AC34" s="14"/>
      <c r="AD34" s="14"/>
      <c r="AE34" s="14"/>
      <c r="AF34" s="14"/>
      <c r="AG34" s="14"/>
    </row>
    <row r="35">
      <c r="A35" s="4" t="s">
        <v>191</v>
      </c>
      <c r="B35" s="5" t="s">
        <v>28</v>
      </c>
      <c r="C35" s="6" t="s">
        <v>159</v>
      </c>
      <c r="D35" s="6" t="s">
        <v>192</v>
      </c>
      <c r="E35" s="7">
        <v>0.1</v>
      </c>
      <c r="F35" s="5">
        <v>0.15</v>
      </c>
      <c r="G35" s="5">
        <v>0.2</v>
      </c>
      <c r="H35" s="5">
        <v>161.0</v>
      </c>
      <c r="I35" s="6" t="s">
        <v>37</v>
      </c>
      <c r="J35" s="8" t="s">
        <v>193</v>
      </c>
      <c r="K35" s="5" t="s">
        <v>194</v>
      </c>
      <c r="L35" s="5" t="s">
        <v>19</v>
      </c>
      <c r="M35" s="5">
        <v>1.1</v>
      </c>
      <c r="N35" s="5"/>
      <c r="O35" s="14"/>
      <c r="P35" s="14"/>
      <c r="Q35" s="14"/>
      <c r="R35" s="14"/>
      <c r="S35" s="14"/>
      <c r="T35" s="14"/>
      <c r="U35" s="14"/>
      <c r="V35" s="14"/>
      <c r="W35" s="14"/>
      <c r="X35" s="14"/>
      <c r="Y35" s="14"/>
      <c r="Z35" s="14"/>
      <c r="AA35" s="14"/>
      <c r="AB35" s="14"/>
      <c r="AC35" s="14"/>
      <c r="AD35" s="14"/>
      <c r="AE35" s="14"/>
      <c r="AF35" s="14"/>
      <c r="AG35" s="14"/>
    </row>
    <row r="36">
      <c r="A36" s="4" t="s">
        <v>195</v>
      </c>
      <c r="B36" s="5" t="s">
        <v>28</v>
      </c>
      <c r="C36" s="6" t="s">
        <v>159</v>
      </c>
      <c r="D36" s="6" t="s">
        <v>196</v>
      </c>
      <c r="E36" s="7">
        <v>-0.1</v>
      </c>
      <c r="F36" s="5">
        <v>-0.15</v>
      </c>
      <c r="G36" s="5">
        <v>-0.2</v>
      </c>
      <c r="H36" s="5">
        <v>111.0</v>
      </c>
      <c r="I36" s="6" t="s">
        <v>37</v>
      </c>
      <c r="J36" s="11" t="s">
        <v>197</v>
      </c>
      <c r="K36" s="5" t="s">
        <v>198</v>
      </c>
      <c r="L36" s="5" t="s">
        <v>19</v>
      </c>
      <c r="M36" s="5">
        <v>1.1</v>
      </c>
      <c r="N36" s="5"/>
      <c r="O36" s="14"/>
      <c r="P36" s="14"/>
      <c r="Q36" s="14"/>
      <c r="R36" s="14"/>
      <c r="S36" s="14"/>
      <c r="T36" s="14"/>
      <c r="U36" s="14"/>
      <c r="V36" s="14"/>
      <c r="W36" s="14"/>
      <c r="X36" s="14"/>
      <c r="Y36" s="14"/>
      <c r="Z36" s="14"/>
      <c r="AA36" s="14"/>
      <c r="AB36" s="14"/>
      <c r="AC36" s="14"/>
      <c r="AD36" s="14"/>
      <c r="AE36" s="14"/>
      <c r="AF36" s="14"/>
      <c r="AG36" s="14"/>
    </row>
    <row r="37">
      <c r="A37" s="4" t="s">
        <v>199</v>
      </c>
      <c r="B37" s="5" t="s">
        <v>28</v>
      </c>
      <c r="C37" s="6" t="s">
        <v>159</v>
      </c>
      <c r="D37" s="6" t="s">
        <v>200</v>
      </c>
      <c r="E37" s="7">
        <v>0.3</v>
      </c>
      <c r="F37" s="5" t="s">
        <v>36</v>
      </c>
      <c r="G37" s="5" t="s">
        <v>36</v>
      </c>
      <c r="H37" s="5">
        <v>99.0</v>
      </c>
      <c r="I37" s="6" t="s">
        <v>53</v>
      </c>
      <c r="J37" s="8" t="s">
        <v>201</v>
      </c>
      <c r="K37" s="5" t="s">
        <v>202</v>
      </c>
      <c r="L37" s="5" t="s">
        <v>92</v>
      </c>
      <c r="M37" s="5">
        <v>1.1</v>
      </c>
      <c r="N37" s="5"/>
      <c r="O37" s="14"/>
      <c r="P37" s="14"/>
      <c r="Q37" s="14"/>
      <c r="R37" s="14"/>
      <c r="S37" s="14"/>
      <c r="T37" s="14"/>
      <c r="U37" s="14"/>
      <c r="V37" s="14"/>
      <c r="W37" s="14"/>
      <c r="X37" s="14"/>
      <c r="Y37" s="14"/>
      <c r="Z37" s="14"/>
      <c r="AA37" s="14"/>
      <c r="AB37" s="14"/>
      <c r="AC37" s="14"/>
      <c r="AD37" s="14"/>
      <c r="AE37" s="14"/>
      <c r="AF37" s="14"/>
      <c r="AG37" s="14"/>
    </row>
    <row r="38">
      <c r="A38" s="4" t="s">
        <v>203</v>
      </c>
      <c r="B38" s="5" t="s">
        <v>14</v>
      </c>
      <c r="C38" s="6" t="s">
        <v>159</v>
      </c>
      <c r="D38" s="17" t="s">
        <v>204</v>
      </c>
      <c r="E38" s="7">
        <v>0.1</v>
      </c>
      <c r="F38" s="5">
        <v>0.2</v>
      </c>
      <c r="G38" s="5" t="s">
        <v>36</v>
      </c>
      <c r="H38" s="5">
        <v>19.0</v>
      </c>
      <c r="I38" s="6" t="s">
        <v>53</v>
      </c>
      <c r="J38" s="8" t="s">
        <v>205</v>
      </c>
      <c r="K38" s="5" t="s">
        <v>206</v>
      </c>
      <c r="L38" s="5" t="s">
        <v>19</v>
      </c>
      <c r="M38" s="5">
        <v>1.3</v>
      </c>
      <c r="N38" s="5"/>
      <c r="O38" s="14"/>
      <c r="P38" s="14"/>
      <c r="Q38" s="14"/>
      <c r="R38" s="14"/>
      <c r="S38" s="14"/>
      <c r="T38" s="14"/>
      <c r="U38" s="14"/>
      <c r="V38" s="14"/>
      <c r="W38" s="14"/>
      <c r="X38" s="14"/>
      <c r="Y38" s="14"/>
      <c r="Z38" s="14"/>
      <c r="AA38" s="14"/>
      <c r="AB38" s="14"/>
      <c r="AC38" s="14"/>
      <c r="AD38" s="14"/>
      <c r="AE38" s="14"/>
      <c r="AF38" s="14"/>
      <c r="AG38" s="14"/>
    </row>
    <row r="39">
      <c r="A39" s="4" t="s">
        <v>207</v>
      </c>
      <c r="B39" s="5" t="s">
        <v>28</v>
      </c>
      <c r="C39" s="6" t="s">
        <v>159</v>
      </c>
      <c r="D39" s="18" t="s">
        <v>208</v>
      </c>
      <c r="E39" s="7">
        <v>0.15</v>
      </c>
      <c r="F39" s="5" t="s">
        <v>36</v>
      </c>
      <c r="G39" s="5" t="s">
        <v>36</v>
      </c>
      <c r="H39" s="5">
        <v>13.0</v>
      </c>
      <c r="I39" s="6" t="s">
        <v>53</v>
      </c>
      <c r="J39" s="8" t="s">
        <v>209</v>
      </c>
      <c r="K39" s="5" t="s">
        <v>210</v>
      </c>
      <c r="L39" s="5" t="s">
        <v>19</v>
      </c>
      <c r="M39" s="5">
        <v>1.26</v>
      </c>
      <c r="N39" s="5"/>
      <c r="O39" s="14"/>
      <c r="P39" s="14"/>
      <c r="Q39" s="14"/>
      <c r="R39" s="14"/>
      <c r="S39" s="14"/>
      <c r="T39" s="14"/>
      <c r="U39" s="14"/>
      <c r="V39" s="14"/>
      <c r="W39" s="14"/>
      <c r="X39" s="14"/>
      <c r="Y39" s="14"/>
      <c r="Z39" s="14"/>
      <c r="AA39" s="14"/>
      <c r="AB39" s="14"/>
      <c r="AC39" s="14"/>
      <c r="AD39" s="14"/>
      <c r="AE39" s="14"/>
      <c r="AF39" s="14"/>
      <c r="AG39" s="14"/>
    </row>
    <row r="40">
      <c r="A40" s="4" t="s">
        <v>211</v>
      </c>
      <c r="B40" s="5" t="s">
        <v>28</v>
      </c>
      <c r="C40" s="6" t="s">
        <v>159</v>
      </c>
      <c r="D40" s="19" t="s">
        <v>212</v>
      </c>
      <c r="E40" s="7">
        <v>-0.15</v>
      </c>
      <c r="F40" s="5">
        <v>-0.15</v>
      </c>
      <c r="G40" s="5">
        <v>-0.3</v>
      </c>
      <c r="H40" s="5">
        <v>8.0</v>
      </c>
      <c r="I40" s="6" t="s">
        <v>53</v>
      </c>
      <c r="J40" s="8" t="s">
        <v>213</v>
      </c>
      <c r="K40" s="5" t="s">
        <v>214</v>
      </c>
      <c r="L40" s="5" t="s">
        <v>19</v>
      </c>
      <c r="M40" s="5">
        <v>1.26</v>
      </c>
      <c r="N40" s="5"/>
      <c r="O40" s="14"/>
      <c r="P40" s="14"/>
      <c r="Q40" s="14"/>
      <c r="R40" s="14"/>
      <c r="S40" s="14"/>
      <c r="T40" s="14"/>
      <c r="U40" s="14"/>
      <c r="V40" s="14"/>
      <c r="W40" s="14"/>
      <c r="X40" s="14"/>
      <c r="Y40" s="14"/>
      <c r="Z40" s="14"/>
      <c r="AA40" s="14"/>
      <c r="AB40" s="14"/>
      <c r="AC40" s="14"/>
      <c r="AD40" s="14"/>
      <c r="AE40" s="14"/>
      <c r="AF40" s="14"/>
      <c r="AG40" s="14"/>
    </row>
    <row r="41">
      <c r="A41" s="4" t="s">
        <v>215</v>
      </c>
      <c r="B41" s="5" t="s">
        <v>28</v>
      </c>
      <c r="C41" s="6" t="s">
        <v>159</v>
      </c>
      <c r="D41" s="6" t="s">
        <v>216</v>
      </c>
      <c r="E41" s="7">
        <v>0.1</v>
      </c>
      <c r="F41" s="5">
        <v>0.15</v>
      </c>
      <c r="G41" s="5">
        <v>0.2</v>
      </c>
      <c r="H41" s="5">
        <v>131.0</v>
      </c>
      <c r="I41" s="6" t="s">
        <v>59</v>
      </c>
      <c r="J41" s="8" t="s">
        <v>217</v>
      </c>
      <c r="K41" s="5" t="s">
        <v>218</v>
      </c>
      <c r="L41" s="5" t="s">
        <v>19</v>
      </c>
      <c r="M41" s="5">
        <v>1.1</v>
      </c>
      <c r="N41" s="5"/>
      <c r="O41" s="14"/>
      <c r="P41" s="14"/>
      <c r="Q41" s="14"/>
      <c r="R41" s="14"/>
      <c r="S41" s="14"/>
      <c r="T41" s="14"/>
      <c r="U41" s="14"/>
      <c r="V41" s="14"/>
      <c r="W41" s="14"/>
      <c r="X41" s="14"/>
      <c r="Y41" s="14"/>
      <c r="Z41" s="14"/>
      <c r="AA41" s="14"/>
      <c r="AB41" s="14"/>
      <c r="AC41" s="14"/>
      <c r="AD41" s="14"/>
      <c r="AE41" s="14"/>
      <c r="AF41" s="14"/>
      <c r="AG41" s="14"/>
    </row>
    <row r="42">
      <c r="A42" s="4" t="s">
        <v>219</v>
      </c>
      <c r="B42" s="5" t="s">
        <v>28</v>
      </c>
      <c r="C42" s="6" t="s">
        <v>159</v>
      </c>
      <c r="D42" s="6" t="s">
        <v>220</v>
      </c>
      <c r="E42" s="7">
        <v>0.15</v>
      </c>
      <c r="F42" s="5" t="s">
        <v>36</v>
      </c>
      <c r="G42" s="5">
        <v>0.33</v>
      </c>
      <c r="H42" s="5">
        <v>100.0</v>
      </c>
      <c r="I42" s="6" t="s">
        <v>59</v>
      </c>
      <c r="J42" s="8" t="s">
        <v>221</v>
      </c>
      <c r="K42" s="5" t="s">
        <v>222</v>
      </c>
      <c r="L42" s="5" t="s">
        <v>19</v>
      </c>
      <c r="M42" s="5">
        <v>1.1</v>
      </c>
      <c r="N42" s="5"/>
      <c r="O42" s="14"/>
      <c r="P42" s="14"/>
      <c r="Q42" s="14"/>
      <c r="R42" s="14"/>
      <c r="S42" s="14"/>
      <c r="T42" s="14"/>
      <c r="U42" s="14"/>
      <c r="V42" s="14"/>
      <c r="W42" s="14"/>
      <c r="X42" s="14"/>
      <c r="Y42" s="14"/>
      <c r="Z42" s="14"/>
      <c r="AA42" s="14"/>
      <c r="AB42" s="14"/>
      <c r="AC42" s="14"/>
      <c r="AD42" s="14"/>
      <c r="AE42" s="14"/>
      <c r="AF42" s="14"/>
      <c r="AG42" s="14"/>
    </row>
    <row r="43">
      <c r="A43" s="4" t="s">
        <v>223</v>
      </c>
      <c r="B43" s="5" t="s">
        <v>28</v>
      </c>
      <c r="C43" s="6" t="s">
        <v>159</v>
      </c>
      <c r="D43" s="6" t="s">
        <v>224</v>
      </c>
      <c r="E43" s="7">
        <v>0.15</v>
      </c>
      <c r="F43" s="5" t="s">
        <v>225</v>
      </c>
      <c r="G43" s="5" t="s">
        <v>226</v>
      </c>
      <c r="H43" s="5">
        <v>79.0</v>
      </c>
      <c r="I43" s="6" t="s">
        <v>59</v>
      </c>
      <c r="J43" s="8" t="s">
        <v>227</v>
      </c>
      <c r="K43" s="5" t="s">
        <v>228</v>
      </c>
      <c r="L43" s="5" t="s">
        <v>19</v>
      </c>
      <c r="M43" s="5">
        <v>1.1</v>
      </c>
      <c r="N43" s="5"/>
      <c r="O43" s="14"/>
      <c r="P43" s="14"/>
      <c r="Q43" s="14"/>
      <c r="R43" s="14"/>
      <c r="S43" s="14"/>
      <c r="T43" s="14"/>
      <c r="U43" s="14"/>
      <c r="V43" s="14"/>
      <c r="W43" s="14"/>
      <c r="X43" s="14"/>
      <c r="Y43" s="14"/>
      <c r="Z43" s="14"/>
      <c r="AA43" s="14"/>
      <c r="AB43" s="14"/>
      <c r="AC43" s="14"/>
      <c r="AD43" s="14"/>
      <c r="AE43" s="14"/>
      <c r="AF43" s="14"/>
      <c r="AG43" s="14"/>
    </row>
    <row r="44">
      <c r="A44" s="20" t="s">
        <v>229</v>
      </c>
      <c r="B44" s="5" t="s">
        <v>28</v>
      </c>
      <c r="C44" s="6" t="s">
        <v>159</v>
      </c>
      <c r="D44" s="6" t="s">
        <v>230</v>
      </c>
      <c r="E44" s="7">
        <v>0.1</v>
      </c>
      <c r="F44" s="5" t="s">
        <v>36</v>
      </c>
      <c r="G44" s="5">
        <v>0.2</v>
      </c>
      <c r="H44" s="5">
        <v>73.0</v>
      </c>
      <c r="I44" s="6" t="s">
        <v>59</v>
      </c>
      <c r="J44" s="8" t="s">
        <v>231</v>
      </c>
      <c r="K44" s="5" t="s">
        <v>232</v>
      </c>
      <c r="L44" s="5" t="s">
        <v>19</v>
      </c>
      <c r="M44" s="5">
        <v>1.18</v>
      </c>
      <c r="N44" s="5"/>
      <c r="O44" s="14"/>
      <c r="P44" s="14"/>
      <c r="Q44" s="14"/>
      <c r="R44" s="14"/>
      <c r="S44" s="14"/>
      <c r="T44" s="14"/>
      <c r="U44" s="14"/>
      <c r="V44" s="14"/>
      <c r="W44" s="14"/>
      <c r="X44" s="14"/>
      <c r="Y44" s="14"/>
      <c r="Z44" s="14"/>
      <c r="AA44" s="14"/>
      <c r="AB44" s="14"/>
      <c r="AC44" s="14"/>
      <c r="AD44" s="14"/>
      <c r="AE44" s="14"/>
      <c r="AF44" s="14"/>
      <c r="AG44" s="14"/>
    </row>
    <row r="45">
      <c r="A45" s="4" t="s">
        <v>233</v>
      </c>
      <c r="B45" s="5" t="s">
        <v>28</v>
      </c>
      <c r="C45" s="6" t="s">
        <v>159</v>
      </c>
      <c r="D45" s="6" t="s">
        <v>234</v>
      </c>
      <c r="E45" s="7">
        <v>0.1</v>
      </c>
      <c r="F45" s="5">
        <v>0.15</v>
      </c>
      <c r="G45" s="5">
        <v>0.2</v>
      </c>
      <c r="H45" s="5">
        <v>72.0</v>
      </c>
      <c r="I45" s="6" t="s">
        <v>59</v>
      </c>
      <c r="J45" s="8" t="s">
        <v>235</v>
      </c>
      <c r="K45" s="5" t="s">
        <v>236</v>
      </c>
      <c r="L45" s="5" t="s">
        <v>19</v>
      </c>
      <c r="M45" s="5">
        <v>1.1</v>
      </c>
      <c r="N45" s="5"/>
      <c r="O45" s="14"/>
      <c r="P45" s="14"/>
      <c r="Q45" s="14"/>
      <c r="R45" s="14"/>
      <c r="S45" s="14"/>
      <c r="T45" s="14"/>
      <c r="U45" s="14"/>
      <c r="V45" s="14"/>
      <c r="W45" s="14"/>
      <c r="X45" s="14"/>
      <c r="Y45" s="14"/>
      <c r="Z45" s="14"/>
      <c r="AA45" s="14"/>
      <c r="AB45" s="14"/>
      <c r="AC45" s="14"/>
      <c r="AD45" s="14"/>
      <c r="AE45" s="14"/>
      <c r="AF45" s="14"/>
      <c r="AG45" s="14"/>
    </row>
    <row r="46">
      <c r="A46" s="4" t="s">
        <v>237</v>
      </c>
      <c r="B46" s="5" t="s">
        <v>28</v>
      </c>
      <c r="C46" s="6" t="s">
        <v>159</v>
      </c>
      <c r="D46" s="6" t="s">
        <v>238</v>
      </c>
      <c r="E46" s="7">
        <v>0.15</v>
      </c>
      <c r="F46" s="5">
        <v>0.2</v>
      </c>
      <c r="G46" s="5">
        <v>0.33</v>
      </c>
      <c r="H46" s="5">
        <v>59.0</v>
      </c>
      <c r="I46" s="6" t="s">
        <v>59</v>
      </c>
      <c r="J46" s="8" t="s">
        <v>239</v>
      </c>
      <c r="K46" s="5" t="s">
        <v>240</v>
      </c>
      <c r="L46" s="5" t="s">
        <v>19</v>
      </c>
      <c r="M46" s="5">
        <v>1.1</v>
      </c>
      <c r="N46" s="5"/>
      <c r="O46" s="14"/>
      <c r="P46" s="14"/>
      <c r="Q46" s="14"/>
      <c r="R46" s="14"/>
      <c r="S46" s="14"/>
      <c r="T46" s="14"/>
      <c r="U46" s="14"/>
      <c r="V46" s="14"/>
      <c r="W46" s="14"/>
      <c r="X46" s="14"/>
      <c r="Y46" s="14"/>
      <c r="Z46" s="14"/>
      <c r="AA46" s="14"/>
      <c r="AB46" s="14"/>
      <c r="AC46" s="14"/>
      <c r="AD46" s="14"/>
      <c r="AE46" s="14"/>
      <c r="AF46" s="14"/>
      <c r="AG46" s="14"/>
    </row>
    <row r="47">
      <c r="A47" s="4" t="s">
        <v>241</v>
      </c>
      <c r="B47" s="5" t="s">
        <v>28</v>
      </c>
      <c r="C47" s="6" t="s">
        <v>159</v>
      </c>
      <c r="D47" s="6" t="s">
        <v>242</v>
      </c>
      <c r="E47" s="7">
        <v>-0.01</v>
      </c>
      <c r="F47" s="5" t="s">
        <v>36</v>
      </c>
      <c r="G47" s="5" t="s">
        <v>36</v>
      </c>
      <c r="H47" s="5">
        <v>31.0</v>
      </c>
      <c r="I47" s="6" t="s">
        <v>59</v>
      </c>
      <c r="J47" s="8" t="s">
        <v>243</v>
      </c>
      <c r="K47" s="5" t="s">
        <v>244</v>
      </c>
      <c r="L47" s="5" t="s">
        <v>92</v>
      </c>
      <c r="M47" s="5">
        <v>1.1</v>
      </c>
      <c r="N47" s="5"/>
      <c r="O47" s="14"/>
      <c r="P47" s="14"/>
      <c r="Q47" s="14"/>
      <c r="R47" s="14"/>
      <c r="S47" s="14"/>
      <c r="T47" s="14"/>
      <c r="U47" s="14"/>
      <c r="V47" s="14"/>
      <c r="W47" s="14"/>
      <c r="X47" s="14"/>
      <c r="Y47" s="14"/>
      <c r="Z47" s="14"/>
      <c r="AA47" s="14"/>
      <c r="AB47" s="14"/>
      <c r="AC47" s="14"/>
      <c r="AD47" s="14"/>
      <c r="AE47" s="14"/>
      <c r="AF47" s="14"/>
      <c r="AG47" s="14"/>
    </row>
    <row r="48">
      <c r="A48" s="4" t="s">
        <v>245</v>
      </c>
      <c r="B48" s="5" t="s">
        <v>28</v>
      </c>
      <c r="C48" s="6" t="s">
        <v>159</v>
      </c>
      <c r="D48" s="6" t="s">
        <v>246</v>
      </c>
      <c r="E48" s="7">
        <v>0.15</v>
      </c>
      <c r="F48" s="5">
        <v>0.15</v>
      </c>
      <c r="G48" s="5">
        <v>0.25</v>
      </c>
      <c r="H48" s="5">
        <v>24.0</v>
      </c>
      <c r="I48" s="6" t="s">
        <v>59</v>
      </c>
      <c r="J48" s="8" t="s">
        <v>247</v>
      </c>
      <c r="K48" s="5" t="s">
        <v>248</v>
      </c>
      <c r="L48" s="5" t="s">
        <v>92</v>
      </c>
      <c r="M48" s="5">
        <v>1.28</v>
      </c>
      <c r="N48" s="5"/>
      <c r="O48" s="14"/>
      <c r="P48" s="14"/>
      <c r="Q48" s="14"/>
      <c r="R48" s="14"/>
      <c r="S48" s="14"/>
      <c r="T48" s="14"/>
      <c r="U48" s="14"/>
      <c r="V48" s="14"/>
      <c r="W48" s="14"/>
      <c r="X48" s="14"/>
      <c r="Y48" s="14"/>
      <c r="Z48" s="14"/>
      <c r="AA48" s="14"/>
      <c r="AB48" s="14"/>
      <c r="AC48" s="14"/>
      <c r="AD48" s="14"/>
      <c r="AE48" s="14"/>
      <c r="AF48" s="14"/>
      <c r="AG48" s="14"/>
    </row>
    <row r="49">
      <c r="A49" s="4" t="s">
        <v>249</v>
      </c>
      <c r="B49" s="5" t="s">
        <v>28</v>
      </c>
      <c r="C49" s="6" t="s">
        <v>159</v>
      </c>
      <c r="D49" s="6" t="s">
        <v>250</v>
      </c>
      <c r="E49" s="7">
        <v>0.25</v>
      </c>
      <c r="F49" s="5">
        <v>0.15</v>
      </c>
      <c r="G49" s="5" t="s">
        <v>36</v>
      </c>
      <c r="H49" s="5">
        <v>24.0</v>
      </c>
      <c r="I49" s="6" t="s">
        <v>59</v>
      </c>
      <c r="J49" s="8" t="s">
        <v>251</v>
      </c>
      <c r="K49" s="5" t="s">
        <v>252</v>
      </c>
      <c r="L49" s="5" t="s">
        <v>92</v>
      </c>
      <c r="M49" s="5">
        <v>1.28</v>
      </c>
      <c r="N49" s="5"/>
      <c r="O49" s="14"/>
      <c r="P49" s="14"/>
      <c r="Q49" s="14"/>
      <c r="R49" s="14"/>
      <c r="S49" s="14"/>
      <c r="T49" s="14"/>
      <c r="U49" s="14"/>
      <c r="V49" s="14"/>
      <c r="W49" s="14"/>
      <c r="X49" s="14"/>
      <c r="Y49" s="14"/>
      <c r="Z49" s="14"/>
      <c r="AA49" s="14"/>
      <c r="AB49" s="14"/>
      <c r="AC49" s="14"/>
      <c r="AD49" s="14"/>
      <c r="AE49" s="14"/>
      <c r="AF49" s="14"/>
      <c r="AG49" s="14"/>
    </row>
    <row r="50">
      <c r="A50" s="4" t="s">
        <v>253</v>
      </c>
      <c r="B50" s="5" t="s">
        <v>28</v>
      </c>
      <c r="C50" s="6" t="s">
        <v>159</v>
      </c>
      <c r="D50" s="6" t="s">
        <v>254</v>
      </c>
      <c r="E50" s="7">
        <v>1.0</v>
      </c>
      <c r="F50" s="5" t="s">
        <v>36</v>
      </c>
      <c r="G50" s="5" t="s">
        <v>36</v>
      </c>
      <c r="H50" s="5">
        <v>18.0</v>
      </c>
      <c r="I50" s="6" t="s">
        <v>59</v>
      </c>
      <c r="J50" s="8" t="s">
        <v>255</v>
      </c>
      <c r="K50" s="5" t="s">
        <v>256</v>
      </c>
      <c r="L50" s="5" t="s">
        <v>92</v>
      </c>
      <c r="M50" s="5">
        <v>1.6</v>
      </c>
      <c r="N50" s="5"/>
      <c r="O50" s="14"/>
      <c r="P50" s="14"/>
      <c r="Q50" s="14"/>
      <c r="R50" s="14"/>
      <c r="S50" s="14"/>
      <c r="T50" s="14"/>
      <c r="U50" s="14"/>
      <c r="V50" s="14"/>
      <c r="W50" s="14"/>
      <c r="X50" s="14"/>
      <c r="Y50" s="14"/>
      <c r="Z50" s="14"/>
      <c r="AA50" s="14"/>
      <c r="AB50" s="14"/>
      <c r="AC50" s="14"/>
      <c r="AD50" s="14"/>
      <c r="AE50" s="14"/>
      <c r="AF50" s="14"/>
      <c r="AG50" s="14"/>
    </row>
    <row r="51">
      <c r="A51" s="4" t="s">
        <v>257</v>
      </c>
      <c r="B51" s="5" t="s">
        <v>28</v>
      </c>
      <c r="C51" s="6" t="s">
        <v>159</v>
      </c>
      <c r="D51" s="6" t="s">
        <v>258</v>
      </c>
      <c r="E51" s="7">
        <v>0.003</v>
      </c>
      <c r="F51" s="5" t="s">
        <v>36</v>
      </c>
      <c r="G51" s="5">
        <v>0.2</v>
      </c>
      <c r="H51" s="5">
        <v>13.0</v>
      </c>
      <c r="I51" s="6" t="s">
        <v>59</v>
      </c>
      <c r="J51" s="8" t="s">
        <v>259</v>
      </c>
      <c r="K51" s="5" t="s">
        <v>260</v>
      </c>
      <c r="L51" s="5" t="s">
        <v>19</v>
      </c>
      <c r="M51" s="5">
        <v>1.23</v>
      </c>
      <c r="N51" s="5"/>
      <c r="O51" s="14"/>
      <c r="P51" s="14"/>
      <c r="Q51" s="14"/>
      <c r="R51" s="14"/>
      <c r="S51" s="14"/>
      <c r="T51" s="14"/>
      <c r="U51" s="14"/>
      <c r="V51" s="14"/>
      <c r="W51" s="14"/>
      <c r="X51" s="14"/>
      <c r="Y51" s="14"/>
      <c r="Z51" s="14"/>
      <c r="AA51" s="14"/>
      <c r="AB51" s="14"/>
      <c r="AC51" s="14"/>
      <c r="AD51" s="14"/>
      <c r="AE51" s="14"/>
      <c r="AF51" s="14"/>
      <c r="AG51" s="14"/>
    </row>
    <row r="52">
      <c r="A52" s="4" t="s">
        <v>261</v>
      </c>
      <c r="B52" s="5" t="s">
        <v>28</v>
      </c>
      <c r="C52" s="6" t="s">
        <v>159</v>
      </c>
      <c r="D52" s="6" t="s">
        <v>246</v>
      </c>
      <c r="E52" s="7">
        <v>0.15</v>
      </c>
      <c r="F52" s="5">
        <v>0.15</v>
      </c>
      <c r="G52" s="5" t="s">
        <v>36</v>
      </c>
      <c r="H52" s="5">
        <v>12.0</v>
      </c>
      <c r="I52" s="6" t="s">
        <v>59</v>
      </c>
      <c r="J52" s="8" t="s">
        <v>262</v>
      </c>
      <c r="K52" s="5" t="s">
        <v>263</v>
      </c>
      <c r="L52" s="5" t="s">
        <v>92</v>
      </c>
      <c r="M52" s="5">
        <v>1.28</v>
      </c>
      <c r="N52" s="5"/>
      <c r="O52" s="14"/>
      <c r="P52" s="14"/>
      <c r="Q52" s="14"/>
      <c r="R52" s="14"/>
      <c r="S52" s="14"/>
      <c r="T52" s="14"/>
      <c r="U52" s="14"/>
      <c r="V52" s="14"/>
      <c r="W52" s="14"/>
      <c r="X52" s="14"/>
      <c r="Y52" s="14"/>
      <c r="Z52" s="14"/>
      <c r="AA52" s="14"/>
      <c r="AB52" s="14"/>
      <c r="AC52" s="14"/>
      <c r="AD52" s="14"/>
      <c r="AE52" s="14"/>
      <c r="AF52" s="14"/>
      <c r="AG52" s="14"/>
    </row>
    <row r="53">
      <c r="A53" s="4" t="s">
        <v>264</v>
      </c>
      <c r="B53" s="5" t="s">
        <v>28</v>
      </c>
      <c r="C53" s="6" t="s">
        <v>159</v>
      </c>
      <c r="D53" s="6" t="s">
        <v>265</v>
      </c>
      <c r="E53" s="7">
        <v>0.1</v>
      </c>
      <c r="F53" s="5" t="s">
        <v>36</v>
      </c>
      <c r="G53" s="5">
        <v>0.5</v>
      </c>
      <c r="H53" s="5">
        <v>11.0</v>
      </c>
      <c r="I53" s="6" t="s">
        <v>59</v>
      </c>
      <c r="J53" s="8" t="s">
        <v>266</v>
      </c>
      <c r="K53" s="5" t="s">
        <v>267</v>
      </c>
      <c r="L53" s="5" t="s">
        <v>19</v>
      </c>
      <c r="M53" s="5">
        <v>1.23</v>
      </c>
      <c r="N53" s="5"/>
      <c r="O53" s="14"/>
      <c r="P53" s="14"/>
      <c r="Q53" s="14"/>
      <c r="R53" s="14"/>
      <c r="S53" s="14"/>
      <c r="T53" s="14"/>
      <c r="U53" s="14"/>
      <c r="V53" s="14"/>
      <c r="W53" s="14"/>
      <c r="X53" s="14"/>
      <c r="Y53" s="14"/>
      <c r="Z53" s="14"/>
      <c r="AA53" s="14"/>
      <c r="AB53" s="14"/>
      <c r="AC53" s="14"/>
      <c r="AD53" s="14"/>
      <c r="AE53" s="14"/>
      <c r="AF53" s="14"/>
      <c r="AG53" s="14"/>
    </row>
    <row r="54">
      <c r="A54" s="4" t="s">
        <v>268</v>
      </c>
      <c r="B54" s="5" t="s">
        <v>28</v>
      </c>
      <c r="C54" s="6" t="s">
        <v>159</v>
      </c>
      <c r="D54" s="6" t="s">
        <v>269</v>
      </c>
      <c r="E54" s="7">
        <v>-0.25</v>
      </c>
      <c r="F54" s="5">
        <v>-0.25</v>
      </c>
      <c r="G54" s="5">
        <v>-0.5</v>
      </c>
      <c r="H54" s="5">
        <v>10.0</v>
      </c>
      <c r="I54" s="6" t="s">
        <v>59</v>
      </c>
      <c r="J54" s="8" t="s">
        <v>270</v>
      </c>
      <c r="K54" s="5" t="s">
        <v>271</v>
      </c>
      <c r="L54" s="5" t="s">
        <v>19</v>
      </c>
      <c r="M54" s="5">
        <v>1.24</v>
      </c>
      <c r="N54" s="5"/>
      <c r="O54" s="14"/>
      <c r="P54" s="14"/>
      <c r="Q54" s="14"/>
      <c r="R54" s="14"/>
      <c r="S54" s="14"/>
      <c r="T54" s="14"/>
      <c r="U54" s="14"/>
      <c r="V54" s="14"/>
      <c r="W54" s="14"/>
      <c r="X54" s="14"/>
      <c r="Y54" s="14"/>
      <c r="Z54" s="14"/>
      <c r="AA54" s="14"/>
      <c r="AB54" s="14"/>
      <c r="AC54" s="14"/>
      <c r="AD54" s="14"/>
      <c r="AE54" s="14"/>
      <c r="AF54" s="14"/>
      <c r="AG54" s="14"/>
    </row>
    <row r="55">
      <c r="A55" s="4" t="s">
        <v>272</v>
      </c>
      <c r="B55" s="5" t="s">
        <v>28</v>
      </c>
      <c r="C55" s="6" t="s">
        <v>159</v>
      </c>
      <c r="D55" s="6" t="s">
        <v>273</v>
      </c>
      <c r="E55" s="7">
        <v>-0.1</v>
      </c>
      <c r="F55" s="5" t="s">
        <v>36</v>
      </c>
      <c r="G55" s="5" t="s">
        <v>36</v>
      </c>
      <c r="H55" s="5">
        <v>10.0</v>
      </c>
      <c r="I55" s="6" t="s">
        <v>59</v>
      </c>
      <c r="J55" s="8" t="s">
        <v>274</v>
      </c>
      <c r="K55" s="5" t="s">
        <v>275</v>
      </c>
      <c r="L55" s="5" t="s">
        <v>19</v>
      </c>
      <c r="M55" s="5">
        <v>1.1</v>
      </c>
      <c r="N55" s="5"/>
      <c r="O55" s="14"/>
      <c r="P55" s="14"/>
      <c r="Q55" s="14"/>
      <c r="R55" s="14"/>
      <c r="S55" s="14"/>
      <c r="T55" s="14"/>
      <c r="U55" s="14"/>
      <c r="V55" s="14"/>
      <c r="W55" s="14"/>
      <c r="X55" s="14"/>
      <c r="Y55" s="14"/>
      <c r="Z55" s="14"/>
      <c r="AA55" s="14"/>
      <c r="AB55" s="14"/>
      <c r="AC55" s="14"/>
      <c r="AD55" s="14"/>
      <c r="AE55" s="14"/>
      <c r="AF55" s="14"/>
      <c r="AG55" s="14"/>
    </row>
    <row r="56">
      <c r="A56" s="4" t="s">
        <v>276</v>
      </c>
      <c r="B56" s="5" t="s">
        <v>28</v>
      </c>
      <c r="C56" s="6" t="s">
        <v>159</v>
      </c>
      <c r="D56" s="6" t="s">
        <v>277</v>
      </c>
      <c r="E56" s="7">
        <v>0.5</v>
      </c>
      <c r="F56" s="5">
        <v>0.25</v>
      </c>
      <c r="G56" s="5">
        <v>0.5</v>
      </c>
      <c r="H56" s="5">
        <v>6.0</v>
      </c>
      <c r="I56" s="6" t="s">
        <v>59</v>
      </c>
      <c r="J56" s="8" t="s">
        <v>278</v>
      </c>
      <c r="K56" s="5" t="s">
        <v>279</v>
      </c>
      <c r="L56" s="5" t="s">
        <v>92</v>
      </c>
      <c r="M56" s="5">
        <v>1.28</v>
      </c>
      <c r="N56" s="5"/>
      <c r="O56" s="14"/>
      <c r="P56" s="14"/>
      <c r="Q56" s="14"/>
      <c r="R56" s="14"/>
      <c r="S56" s="14"/>
      <c r="T56" s="14"/>
      <c r="U56" s="14"/>
      <c r="V56" s="14"/>
      <c r="W56" s="14"/>
      <c r="X56" s="14"/>
      <c r="Y56" s="14"/>
      <c r="Z56" s="14"/>
      <c r="AA56" s="14"/>
      <c r="AB56" s="14"/>
      <c r="AC56" s="14"/>
      <c r="AD56" s="14"/>
      <c r="AE56" s="14"/>
      <c r="AF56" s="14"/>
      <c r="AG56" s="14"/>
    </row>
    <row r="57">
      <c r="A57" s="4" t="s">
        <v>280</v>
      </c>
      <c r="B57" s="5" t="s">
        <v>28</v>
      </c>
      <c r="C57" s="6" t="s">
        <v>159</v>
      </c>
      <c r="D57" s="6" t="s">
        <v>281</v>
      </c>
      <c r="E57" s="7">
        <v>0.1</v>
      </c>
      <c r="F57" s="5" t="s">
        <v>36</v>
      </c>
      <c r="G57" s="5" t="s">
        <v>36</v>
      </c>
      <c r="H57" s="5">
        <v>6.0</v>
      </c>
      <c r="I57" s="6" t="s">
        <v>59</v>
      </c>
      <c r="J57" s="8" t="s">
        <v>282</v>
      </c>
      <c r="K57" s="5" t="s">
        <v>283</v>
      </c>
      <c r="L57" s="5" t="s">
        <v>19</v>
      </c>
      <c r="M57" s="5">
        <v>1.2</v>
      </c>
      <c r="N57" s="5"/>
      <c r="O57" s="14"/>
      <c r="P57" s="14"/>
      <c r="Q57" s="14"/>
      <c r="R57" s="14"/>
      <c r="S57" s="14"/>
      <c r="T57" s="14"/>
      <c r="U57" s="14"/>
      <c r="V57" s="14"/>
      <c r="W57" s="14"/>
      <c r="X57" s="14"/>
      <c r="Y57" s="14"/>
      <c r="Z57" s="14"/>
      <c r="AA57" s="14"/>
      <c r="AB57" s="14"/>
      <c r="AC57" s="14"/>
      <c r="AD57" s="14"/>
      <c r="AE57" s="14"/>
      <c r="AF57" s="14"/>
      <c r="AG57" s="14"/>
    </row>
    <row r="58">
      <c r="A58" s="4" t="s">
        <v>284</v>
      </c>
      <c r="B58" s="5" t="s">
        <v>28</v>
      </c>
      <c r="C58" s="6" t="s">
        <v>159</v>
      </c>
      <c r="D58" s="6" t="s">
        <v>285</v>
      </c>
      <c r="E58" s="7">
        <v>0.15</v>
      </c>
      <c r="F58" s="5">
        <v>0.2</v>
      </c>
      <c r="G58" s="5" t="s">
        <v>36</v>
      </c>
      <c r="H58" s="5">
        <v>6.0</v>
      </c>
      <c r="I58" s="6" t="s">
        <v>59</v>
      </c>
      <c r="J58" s="15" t="s">
        <v>286</v>
      </c>
      <c r="K58" s="5" t="s">
        <v>287</v>
      </c>
      <c r="L58" s="5" t="s">
        <v>19</v>
      </c>
      <c r="M58" s="5">
        <v>1.3</v>
      </c>
      <c r="N58" s="5"/>
      <c r="O58" s="14"/>
      <c r="P58" s="14"/>
      <c r="Q58" s="14"/>
      <c r="R58" s="14"/>
      <c r="S58" s="14"/>
      <c r="T58" s="14"/>
      <c r="U58" s="14"/>
      <c r="V58" s="14"/>
      <c r="W58" s="14"/>
      <c r="X58" s="14"/>
      <c r="Y58" s="14"/>
      <c r="Z58" s="14"/>
      <c r="AA58" s="14"/>
      <c r="AB58" s="14"/>
      <c r="AC58" s="14"/>
      <c r="AD58" s="14"/>
      <c r="AE58" s="14"/>
      <c r="AF58" s="14"/>
      <c r="AG58" s="14"/>
    </row>
    <row r="59">
      <c r="A59" s="4" t="s">
        <v>288</v>
      </c>
      <c r="B59" s="5" t="s">
        <v>28</v>
      </c>
      <c r="C59" s="6" t="s">
        <v>159</v>
      </c>
      <c r="D59" s="6" t="s">
        <v>289</v>
      </c>
      <c r="E59" s="7">
        <v>0.1</v>
      </c>
      <c r="F59" s="5" t="s">
        <v>36</v>
      </c>
      <c r="G59" s="5" t="s">
        <v>36</v>
      </c>
      <c r="H59" s="5">
        <v>0.0</v>
      </c>
      <c r="I59" s="6" t="s">
        <v>106</v>
      </c>
      <c r="J59" s="8" t="s">
        <v>290</v>
      </c>
      <c r="K59" s="5" t="s">
        <v>291</v>
      </c>
      <c r="L59" s="5" t="s">
        <v>19</v>
      </c>
      <c r="M59" s="5">
        <v>1.35</v>
      </c>
      <c r="N59" s="5"/>
      <c r="O59" s="14"/>
      <c r="P59" s="14"/>
      <c r="Q59" s="14"/>
      <c r="R59" s="14"/>
      <c r="S59" s="14"/>
      <c r="T59" s="14"/>
      <c r="U59" s="14"/>
      <c r="V59" s="14"/>
      <c r="W59" s="14"/>
      <c r="X59" s="14"/>
      <c r="Y59" s="14"/>
      <c r="Z59" s="14"/>
      <c r="AA59" s="14"/>
      <c r="AB59" s="14"/>
      <c r="AC59" s="14"/>
      <c r="AD59" s="14"/>
      <c r="AE59" s="14"/>
      <c r="AF59" s="14"/>
      <c r="AG59" s="14"/>
    </row>
    <row r="60">
      <c r="A60" s="4" t="s">
        <v>292</v>
      </c>
      <c r="B60" s="5" t="s">
        <v>28</v>
      </c>
      <c r="C60" s="6" t="s">
        <v>159</v>
      </c>
      <c r="D60" s="6" t="s">
        <v>289</v>
      </c>
      <c r="E60" s="7">
        <v>0.1</v>
      </c>
      <c r="F60" s="5" t="s">
        <v>36</v>
      </c>
      <c r="G60" s="5" t="s">
        <v>36</v>
      </c>
      <c r="H60" s="5">
        <v>0.0</v>
      </c>
      <c r="I60" s="6" t="s">
        <v>106</v>
      </c>
      <c r="J60" s="8" t="s">
        <v>293</v>
      </c>
      <c r="K60" s="5" t="s">
        <v>294</v>
      </c>
      <c r="L60" s="5" t="s">
        <v>19</v>
      </c>
      <c r="M60" s="5">
        <v>1.35</v>
      </c>
      <c r="N60" s="5"/>
      <c r="O60" s="9"/>
      <c r="P60" s="9"/>
      <c r="Q60" s="9"/>
      <c r="R60" s="9"/>
      <c r="S60" s="9"/>
      <c r="T60" s="9"/>
      <c r="U60" s="9"/>
      <c r="V60" s="9"/>
      <c r="W60" s="9"/>
      <c r="X60" s="9"/>
      <c r="Y60" s="9"/>
      <c r="Z60" s="9"/>
      <c r="AA60" s="9"/>
      <c r="AB60" s="9"/>
      <c r="AC60" s="9"/>
      <c r="AD60" s="9"/>
      <c r="AE60" s="9"/>
      <c r="AF60" s="9"/>
      <c r="AG60" s="9"/>
    </row>
    <row r="61">
      <c r="A61" s="4" t="s">
        <v>295</v>
      </c>
      <c r="B61" s="5" t="s">
        <v>28</v>
      </c>
      <c r="C61" s="6" t="s">
        <v>159</v>
      </c>
      <c r="D61" s="6" t="s">
        <v>296</v>
      </c>
      <c r="E61" s="7">
        <v>0.1</v>
      </c>
      <c r="F61" s="5" t="s">
        <v>36</v>
      </c>
      <c r="G61" s="5" t="s">
        <v>36</v>
      </c>
      <c r="H61" s="5">
        <v>0.0</v>
      </c>
      <c r="I61" s="6" t="s">
        <v>106</v>
      </c>
      <c r="J61" s="8" t="s">
        <v>297</v>
      </c>
      <c r="K61" s="5" t="s">
        <v>298</v>
      </c>
      <c r="L61" s="5" t="s">
        <v>19</v>
      </c>
      <c r="M61" s="5">
        <v>1.35</v>
      </c>
      <c r="N61" s="5"/>
      <c r="O61" s="9"/>
      <c r="P61" s="9"/>
      <c r="Q61" s="9"/>
      <c r="R61" s="9"/>
      <c r="S61" s="9"/>
      <c r="T61" s="9"/>
      <c r="U61" s="9"/>
      <c r="V61" s="9"/>
      <c r="W61" s="9"/>
      <c r="X61" s="9"/>
      <c r="Y61" s="9"/>
      <c r="Z61" s="9"/>
      <c r="AA61" s="9"/>
      <c r="AB61" s="9"/>
      <c r="AC61" s="9"/>
      <c r="AD61" s="9"/>
      <c r="AE61" s="9"/>
      <c r="AF61" s="9"/>
      <c r="AG61" s="9"/>
    </row>
    <row r="62">
      <c r="A62" s="4" t="s">
        <v>299</v>
      </c>
      <c r="B62" s="5" t="s">
        <v>28</v>
      </c>
      <c r="C62" s="6" t="s">
        <v>159</v>
      </c>
      <c r="D62" s="6" t="s">
        <v>289</v>
      </c>
      <c r="E62" s="7">
        <v>0.1</v>
      </c>
      <c r="F62" s="5">
        <v>0.15</v>
      </c>
      <c r="G62" s="5">
        <v>0.2</v>
      </c>
      <c r="H62" s="5">
        <v>43.0</v>
      </c>
      <c r="I62" s="6" t="s">
        <v>106</v>
      </c>
      <c r="J62" s="8" t="s">
        <v>300</v>
      </c>
      <c r="K62" s="5" t="s">
        <v>301</v>
      </c>
      <c r="L62" s="5" t="s">
        <v>19</v>
      </c>
      <c r="M62" s="5">
        <v>1.1</v>
      </c>
      <c r="N62" s="5"/>
      <c r="O62" s="9"/>
      <c r="P62" s="9"/>
      <c r="Q62" s="9"/>
      <c r="R62" s="9"/>
      <c r="S62" s="9"/>
      <c r="T62" s="9"/>
      <c r="U62" s="9"/>
      <c r="V62" s="9"/>
      <c r="W62" s="9"/>
      <c r="X62" s="9"/>
      <c r="Y62" s="9"/>
      <c r="Z62" s="9"/>
      <c r="AA62" s="9"/>
      <c r="AB62" s="9"/>
      <c r="AC62" s="9"/>
      <c r="AD62" s="9"/>
      <c r="AE62" s="9"/>
      <c r="AF62" s="9"/>
      <c r="AG62" s="9"/>
    </row>
    <row r="63">
      <c r="A63" s="4" t="s">
        <v>302</v>
      </c>
      <c r="B63" s="5" t="s">
        <v>28</v>
      </c>
      <c r="C63" s="6" t="s">
        <v>159</v>
      </c>
      <c r="D63" s="6" t="s">
        <v>303</v>
      </c>
      <c r="E63" s="7">
        <v>0.2</v>
      </c>
      <c r="F63" s="5" t="s">
        <v>304</v>
      </c>
      <c r="G63" s="5">
        <v>0.33</v>
      </c>
      <c r="H63" s="5">
        <v>41.0</v>
      </c>
      <c r="I63" s="6" t="s">
        <v>106</v>
      </c>
      <c r="J63" s="8" t="s">
        <v>305</v>
      </c>
      <c r="K63" s="5" t="s">
        <v>306</v>
      </c>
      <c r="L63" s="5" t="s">
        <v>19</v>
      </c>
      <c r="M63" s="5">
        <v>1.1</v>
      </c>
      <c r="N63" s="5"/>
      <c r="O63" s="9"/>
      <c r="P63" s="9"/>
      <c r="Q63" s="9"/>
      <c r="R63" s="9"/>
      <c r="S63" s="9"/>
      <c r="T63" s="9"/>
      <c r="U63" s="9"/>
      <c r="V63" s="9"/>
      <c r="W63" s="9"/>
      <c r="X63" s="9"/>
      <c r="Y63" s="9"/>
      <c r="Z63" s="9"/>
      <c r="AA63" s="9"/>
      <c r="AB63" s="9"/>
      <c r="AC63" s="9"/>
      <c r="AD63" s="9"/>
      <c r="AE63" s="9"/>
      <c r="AF63" s="9"/>
      <c r="AG63" s="9"/>
    </row>
    <row r="64">
      <c r="A64" s="4" t="s">
        <v>307</v>
      </c>
      <c r="B64" s="5" t="s">
        <v>28</v>
      </c>
      <c r="C64" s="6" t="s">
        <v>159</v>
      </c>
      <c r="D64" s="6" t="s">
        <v>308</v>
      </c>
      <c r="E64" s="7">
        <v>-0.1</v>
      </c>
      <c r="F64" s="5" t="s">
        <v>36</v>
      </c>
      <c r="G64" s="5" t="s">
        <v>36</v>
      </c>
      <c r="H64" s="5">
        <v>19.0</v>
      </c>
      <c r="I64" s="6" t="s">
        <v>106</v>
      </c>
      <c r="J64" s="8" t="s">
        <v>309</v>
      </c>
      <c r="K64" s="5" t="s">
        <v>310</v>
      </c>
      <c r="L64" s="5" t="s">
        <v>19</v>
      </c>
      <c r="M64" s="5">
        <v>1.1</v>
      </c>
      <c r="N64" s="5"/>
      <c r="O64" s="9"/>
      <c r="P64" s="9"/>
      <c r="Q64" s="9"/>
      <c r="R64" s="9"/>
      <c r="S64" s="9"/>
      <c r="T64" s="9"/>
      <c r="U64" s="9"/>
      <c r="V64" s="9"/>
      <c r="W64" s="9"/>
      <c r="X64" s="9"/>
      <c r="Y64" s="9"/>
      <c r="Z64" s="9"/>
      <c r="AA64" s="9"/>
      <c r="AB64" s="9"/>
      <c r="AC64" s="9"/>
      <c r="AD64" s="9"/>
      <c r="AE64" s="9"/>
      <c r="AF64" s="9"/>
      <c r="AG64" s="9"/>
    </row>
    <row r="65">
      <c r="A65" s="4" t="s">
        <v>311</v>
      </c>
      <c r="B65" s="5" t="s">
        <v>28</v>
      </c>
      <c r="C65" s="6" t="s">
        <v>159</v>
      </c>
      <c r="D65" s="6" t="s">
        <v>312</v>
      </c>
      <c r="E65" s="7">
        <v>1.0</v>
      </c>
      <c r="F65" s="5" t="s">
        <v>36</v>
      </c>
      <c r="G65" s="5">
        <v>2.0</v>
      </c>
      <c r="H65" s="5">
        <v>17.0</v>
      </c>
      <c r="I65" s="6" t="s">
        <v>106</v>
      </c>
      <c r="J65" s="8" t="s">
        <v>313</v>
      </c>
      <c r="K65" s="5" t="s">
        <v>314</v>
      </c>
      <c r="L65" s="5" t="s">
        <v>92</v>
      </c>
      <c r="M65" s="5">
        <v>1.6</v>
      </c>
      <c r="N65" s="5"/>
      <c r="O65" s="9"/>
      <c r="P65" s="9"/>
      <c r="Q65" s="9"/>
      <c r="R65" s="9"/>
      <c r="S65" s="9"/>
      <c r="T65" s="9"/>
      <c r="U65" s="9"/>
      <c r="V65" s="9"/>
      <c r="W65" s="9"/>
      <c r="X65" s="9"/>
      <c r="Y65" s="9"/>
      <c r="Z65" s="9"/>
      <c r="AA65" s="9"/>
      <c r="AB65" s="9"/>
      <c r="AC65" s="9"/>
      <c r="AD65" s="9"/>
      <c r="AE65" s="9"/>
      <c r="AF65" s="9"/>
      <c r="AG65" s="9"/>
    </row>
    <row r="66">
      <c r="A66" s="4" t="s">
        <v>315</v>
      </c>
      <c r="B66" s="5" t="s">
        <v>28</v>
      </c>
      <c r="C66" s="6" t="s">
        <v>159</v>
      </c>
      <c r="D66" s="6" t="s">
        <v>316</v>
      </c>
      <c r="E66" s="7">
        <v>0.1</v>
      </c>
      <c r="F66" s="5">
        <v>0.15</v>
      </c>
      <c r="G66" s="5">
        <v>0.2</v>
      </c>
      <c r="H66" s="5">
        <v>15.0</v>
      </c>
      <c r="I66" s="6" t="s">
        <v>106</v>
      </c>
      <c r="J66" s="8" t="s">
        <v>317</v>
      </c>
      <c r="K66" s="5" t="s">
        <v>318</v>
      </c>
      <c r="L66" s="5" t="s">
        <v>19</v>
      </c>
      <c r="M66" s="5">
        <v>1.1</v>
      </c>
      <c r="N66" s="5"/>
      <c r="O66" s="9"/>
      <c r="P66" s="9"/>
      <c r="Q66" s="9"/>
      <c r="R66" s="9"/>
      <c r="S66" s="9"/>
      <c r="T66" s="9"/>
      <c r="U66" s="9"/>
      <c r="V66" s="9"/>
      <c r="W66" s="9"/>
      <c r="X66" s="9"/>
      <c r="Y66" s="9"/>
      <c r="Z66" s="9"/>
      <c r="AA66" s="9"/>
      <c r="AB66" s="9"/>
      <c r="AC66" s="9"/>
      <c r="AD66" s="9"/>
      <c r="AE66" s="9"/>
      <c r="AF66" s="9"/>
      <c r="AG66" s="9"/>
    </row>
    <row r="67">
      <c r="A67" s="4" t="s">
        <v>319</v>
      </c>
      <c r="B67" s="5" t="s">
        <v>28</v>
      </c>
      <c r="C67" s="6" t="s">
        <v>159</v>
      </c>
      <c r="D67" s="21" t="s">
        <v>320</v>
      </c>
      <c r="E67" s="7">
        <v>1.0</v>
      </c>
      <c r="F67" s="5" t="s">
        <v>36</v>
      </c>
      <c r="G67" s="5" t="s">
        <v>36</v>
      </c>
      <c r="H67" s="5">
        <v>10.0</v>
      </c>
      <c r="I67" s="6" t="s">
        <v>106</v>
      </c>
      <c r="J67" s="8" t="s">
        <v>321</v>
      </c>
      <c r="K67" s="5" t="s">
        <v>322</v>
      </c>
      <c r="L67" s="5" t="s">
        <v>19</v>
      </c>
      <c r="M67" s="5">
        <v>1.26</v>
      </c>
      <c r="N67" s="5"/>
      <c r="O67" s="9"/>
      <c r="P67" s="9"/>
      <c r="Q67" s="9"/>
      <c r="R67" s="9"/>
      <c r="S67" s="9"/>
      <c r="T67" s="9"/>
      <c r="U67" s="9"/>
      <c r="V67" s="9"/>
      <c r="W67" s="9"/>
      <c r="X67" s="9"/>
      <c r="Y67" s="9"/>
      <c r="Z67" s="9"/>
      <c r="AA67" s="9"/>
      <c r="AB67" s="9"/>
      <c r="AC67" s="9"/>
      <c r="AD67" s="9"/>
      <c r="AE67" s="9"/>
      <c r="AF67" s="9"/>
      <c r="AG67" s="9"/>
    </row>
    <row r="68">
      <c r="A68" s="4" t="s">
        <v>323</v>
      </c>
      <c r="B68" s="5" t="s">
        <v>28</v>
      </c>
      <c r="C68" s="6" t="s">
        <v>159</v>
      </c>
      <c r="D68" s="6" t="s">
        <v>324</v>
      </c>
      <c r="E68" s="7">
        <v>0.02</v>
      </c>
      <c r="F68" s="5">
        <v>0.03</v>
      </c>
      <c r="G68" s="5" t="s">
        <v>36</v>
      </c>
      <c r="H68" s="5">
        <v>41.0</v>
      </c>
      <c r="I68" s="6" t="s">
        <v>116</v>
      </c>
      <c r="J68" s="8" t="s">
        <v>325</v>
      </c>
      <c r="K68" s="5" t="s">
        <v>326</v>
      </c>
      <c r="L68" s="5" t="s">
        <v>92</v>
      </c>
      <c r="M68" s="5">
        <v>1.1</v>
      </c>
      <c r="N68" s="5"/>
      <c r="O68" s="9"/>
      <c r="P68" s="9"/>
      <c r="Q68" s="9"/>
      <c r="R68" s="9"/>
      <c r="S68" s="9"/>
      <c r="T68" s="9"/>
      <c r="U68" s="9"/>
      <c r="V68" s="9"/>
      <c r="W68" s="9"/>
      <c r="X68" s="9"/>
      <c r="Y68" s="9"/>
      <c r="Z68" s="9"/>
      <c r="AA68" s="9"/>
      <c r="AB68" s="9"/>
      <c r="AC68" s="9"/>
      <c r="AD68" s="9"/>
      <c r="AE68" s="9"/>
      <c r="AF68" s="9"/>
      <c r="AG68" s="9"/>
    </row>
    <row r="69" ht="30.0" customHeight="1">
      <c r="A69" s="4" t="s">
        <v>327</v>
      </c>
      <c r="B69" s="5" t="s">
        <v>28</v>
      </c>
      <c r="C69" s="6" t="s">
        <v>159</v>
      </c>
      <c r="D69" s="6" t="s">
        <v>328</v>
      </c>
      <c r="E69" s="7">
        <v>1.0</v>
      </c>
      <c r="F69" s="5" t="s">
        <v>36</v>
      </c>
      <c r="G69" s="5" t="s">
        <v>36</v>
      </c>
      <c r="H69" s="5">
        <v>26.0</v>
      </c>
      <c r="I69" s="6" t="s">
        <v>116</v>
      </c>
      <c r="J69" s="11" t="s">
        <v>329</v>
      </c>
      <c r="K69" s="5" t="s">
        <v>330</v>
      </c>
      <c r="L69" s="5" t="s">
        <v>92</v>
      </c>
      <c r="M69" s="5">
        <v>1.1</v>
      </c>
      <c r="N69" s="5"/>
      <c r="O69" s="9"/>
      <c r="P69" s="9"/>
      <c r="Q69" s="9"/>
      <c r="R69" s="9"/>
      <c r="S69" s="9"/>
      <c r="T69" s="9"/>
      <c r="U69" s="9"/>
      <c r="V69" s="9"/>
      <c r="W69" s="9"/>
      <c r="X69" s="9"/>
      <c r="Y69" s="9"/>
      <c r="Z69" s="9"/>
      <c r="AA69" s="9"/>
      <c r="AB69" s="9"/>
      <c r="AC69" s="9"/>
      <c r="AD69" s="9"/>
      <c r="AE69" s="9"/>
      <c r="AF69" s="9"/>
      <c r="AG69" s="9"/>
    </row>
    <row r="70" ht="43.5" customHeight="1">
      <c r="A70" s="4" t="s">
        <v>331</v>
      </c>
      <c r="B70" s="5" t="s">
        <v>28</v>
      </c>
      <c r="C70" s="6" t="s">
        <v>159</v>
      </c>
      <c r="D70" s="6" t="s">
        <v>332</v>
      </c>
      <c r="E70" s="7">
        <v>0.02</v>
      </c>
      <c r="F70" s="5">
        <v>0.03</v>
      </c>
      <c r="G70" s="5" t="s">
        <v>36</v>
      </c>
      <c r="H70" s="5">
        <v>0.0</v>
      </c>
      <c r="I70" s="6" t="s">
        <v>116</v>
      </c>
      <c r="J70" s="8" t="s">
        <v>333</v>
      </c>
      <c r="K70" s="5" t="s">
        <v>334</v>
      </c>
      <c r="L70" s="5" t="s">
        <v>92</v>
      </c>
      <c r="M70" s="5">
        <v>1.3</v>
      </c>
      <c r="N70" s="5"/>
      <c r="O70" s="9"/>
      <c r="P70" s="9"/>
      <c r="Q70" s="9"/>
      <c r="R70" s="9"/>
      <c r="S70" s="9"/>
      <c r="T70" s="9"/>
      <c r="U70" s="9"/>
      <c r="V70" s="9"/>
      <c r="W70" s="9"/>
      <c r="X70" s="9"/>
      <c r="Y70" s="9"/>
      <c r="Z70" s="9"/>
      <c r="AA70" s="9"/>
      <c r="AB70" s="9"/>
      <c r="AC70" s="9"/>
      <c r="AD70" s="9"/>
      <c r="AE70" s="9"/>
      <c r="AF70" s="9"/>
      <c r="AG70" s="9"/>
    </row>
    <row r="71" ht="43.5" customHeight="1">
      <c r="A71" s="4" t="s">
        <v>335</v>
      </c>
      <c r="B71" s="5" t="s">
        <v>28</v>
      </c>
      <c r="C71" s="6" t="s">
        <v>159</v>
      </c>
      <c r="D71" s="6" t="s">
        <v>336</v>
      </c>
      <c r="E71" s="7">
        <v>-0.1</v>
      </c>
      <c r="F71" s="5">
        <v>0.05</v>
      </c>
      <c r="G71" s="5" t="s">
        <v>36</v>
      </c>
      <c r="H71" s="5">
        <v>80.0</v>
      </c>
      <c r="I71" s="6" t="s">
        <v>128</v>
      </c>
      <c r="J71" s="11" t="s">
        <v>337</v>
      </c>
      <c r="K71" s="5" t="s">
        <v>338</v>
      </c>
      <c r="L71" s="5" t="s">
        <v>19</v>
      </c>
      <c r="M71" s="5">
        <v>1.1</v>
      </c>
      <c r="N71" s="5"/>
      <c r="O71" s="9"/>
      <c r="P71" s="9"/>
      <c r="Q71" s="9"/>
      <c r="R71" s="9"/>
      <c r="S71" s="9"/>
      <c r="T71" s="9"/>
      <c r="U71" s="9"/>
      <c r="V71" s="9"/>
      <c r="W71" s="9"/>
      <c r="X71" s="9"/>
      <c r="Y71" s="9"/>
      <c r="Z71" s="9"/>
      <c r="AA71" s="9"/>
      <c r="AB71" s="9"/>
      <c r="AC71" s="9"/>
      <c r="AD71" s="9"/>
      <c r="AE71" s="9"/>
      <c r="AF71" s="9"/>
      <c r="AG71" s="9"/>
    </row>
    <row r="72">
      <c r="A72" s="4" t="s">
        <v>339</v>
      </c>
      <c r="B72" s="5" t="s">
        <v>28</v>
      </c>
      <c r="C72" s="6" t="s">
        <v>159</v>
      </c>
      <c r="D72" s="6" t="s">
        <v>340</v>
      </c>
      <c r="E72" s="7">
        <v>-0.1</v>
      </c>
      <c r="F72" s="5">
        <v>0.05</v>
      </c>
      <c r="G72" s="5" t="s">
        <v>36</v>
      </c>
      <c r="H72" s="5">
        <v>36.0</v>
      </c>
      <c r="I72" s="6" t="s">
        <v>128</v>
      </c>
      <c r="J72" s="8" t="s">
        <v>341</v>
      </c>
      <c r="K72" s="5" t="s">
        <v>342</v>
      </c>
      <c r="L72" s="5" t="s">
        <v>19</v>
      </c>
      <c r="M72" s="5">
        <v>1.1</v>
      </c>
      <c r="N72" s="5"/>
      <c r="O72" s="9"/>
      <c r="P72" s="9"/>
      <c r="Q72" s="9"/>
      <c r="R72" s="9"/>
      <c r="S72" s="9"/>
      <c r="T72" s="9"/>
      <c r="U72" s="9"/>
      <c r="V72" s="9"/>
      <c r="W72" s="9"/>
      <c r="X72" s="9"/>
      <c r="Y72" s="9"/>
      <c r="Z72" s="9"/>
      <c r="AA72" s="9"/>
      <c r="AB72" s="9"/>
      <c r="AC72" s="9"/>
      <c r="AD72" s="9"/>
      <c r="AE72" s="9"/>
      <c r="AF72" s="9"/>
      <c r="AG72" s="9"/>
    </row>
    <row r="73">
      <c r="A73" s="4" t="s">
        <v>343</v>
      </c>
      <c r="B73" s="5" t="s">
        <v>28</v>
      </c>
      <c r="C73" s="6" t="s">
        <v>159</v>
      </c>
      <c r="D73" s="6" t="s">
        <v>344</v>
      </c>
      <c r="E73" s="7">
        <v>1.0</v>
      </c>
      <c r="F73" s="5" t="s">
        <v>36</v>
      </c>
      <c r="G73" s="5" t="s">
        <v>36</v>
      </c>
      <c r="H73" s="5">
        <v>36.0</v>
      </c>
      <c r="I73" s="6" t="s">
        <v>128</v>
      </c>
      <c r="J73" s="8" t="s">
        <v>345</v>
      </c>
      <c r="K73" s="5" t="s">
        <v>346</v>
      </c>
      <c r="L73" s="5" t="s">
        <v>92</v>
      </c>
      <c r="M73" s="5">
        <v>1.26</v>
      </c>
      <c r="N73" s="5"/>
      <c r="O73" s="9"/>
      <c r="P73" s="9"/>
      <c r="Q73" s="9"/>
      <c r="R73" s="9"/>
      <c r="S73" s="9"/>
      <c r="T73" s="9"/>
      <c r="U73" s="9"/>
      <c r="V73" s="9"/>
      <c r="W73" s="9"/>
      <c r="X73" s="9"/>
      <c r="Y73" s="9"/>
      <c r="Z73" s="9"/>
      <c r="AA73" s="9"/>
      <c r="AB73" s="9"/>
      <c r="AC73" s="9"/>
      <c r="AD73" s="9"/>
      <c r="AE73" s="9"/>
      <c r="AF73" s="9"/>
      <c r="AG73" s="9"/>
    </row>
    <row r="74">
      <c r="A74" s="4" t="s">
        <v>347</v>
      </c>
      <c r="B74" s="5" t="s">
        <v>28</v>
      </c>
      <c r="C74" s="6" t="s">
        <v>159</v>
      </c>
      <c r="D74" s="6" t="s">
        <v>348</v>
      </c>
      <c r="E74" s="7">
        <v>1.0</v>
      </c>
      <c r="F74" s="5" t="s">
        <v>36</v>
      </c>
      <c r="G74" s="5" t="s">
        <v>36</v>
      </c>
      <c r="H74" s="5">
        <v>8.0</v>
      </c>
      <c r="I74" s="6" t="s">
        <v>128</v>
      </c>
      <c r="J74" s="8" t="s">
        <v>349</v>
      </c>
      <c r="K74" s="5" t="s">
        <v>350</v>
      </c>
      <c r="L74" s="5" t="s">
        <v>92</v>
      </c>
      <c r="M74" s="5">
        <v>1.26</v>
      </c>
      <c r="N74" s="5"/>
      <c r="O74" s="9"/>
      <c r="P74" s="9"/>
      <c r="Q74" s="9"/>
      <c r="R74" s="9"/>
      <c r="S74" s="9"/>
      <c r="T74" s="9"/>
      <c r="U74" s="9"/>
      <c r="V74" s="9"/>
      <c r="W74" s="9"/>
      <c r="X74" s="9"/>
      <c r="Y74" s="9"/>
      <c r="Z74" s="9"/>
      <c r="AA74" s="9"/>
      <c r="AB74" s="9"/>
      <c r="AC74" s="9"/>
      <c r="AD74" s="9"/>
      <c r="AE74" s="9"/>
      <c r="AF74" s="9"/>
      <c r="AG74" s="9"/>
    </row>
    <row r="75">
      <c r="A75" s="4" t="s">
        <v>351</v>
      </c>
      <c r="B75" s="5" t="s">
        <v>28</v>
      </c>
      <c r="C75" s="6" t="s">
        <v>159</v>
      </c>
      <c r="D75" s="6" t="s">
        <v>352</v>
      </c>
      <c r="E75" s="7">
        <v>0.1</v>
      </c>
      <c r="F75" s="5" t="s">
        <v>353</v>
      </c>
      <c r="G75" s="5">
        <v>0.2</v>
      </c>
      <c r="H75" s="5">
        <v>118.0</v>
      </c>
      <c r="I75" s="6" t="s">
        <v>150</v>
      </c>
      <c r="J75" s="8" t="s">
        <v>354</v>
      </c>
      <c r="K75" s="5" t="s">
        <v>355</v>
      </c>
      <c r="L75" s="5" t="s">
        <v>19</v>
      </c>
      <c r="M75" s="5">
        <v>1.1</v>
      </c>
      <c r="N75" s="5"/>
      <c r="O75" s="9"/>
      <c r="P75" s="9"/>
      <c r="Q75" s="9"/>
      <c r="R75" s="9"/>
      <c r="S75" s="9"/>
      <c r="T75" s="9"/>
      <c r="U75" s="9"/>
      <c r="V75" s="9"/>
      <c r="W75" s="9"/>
      <c r="X75" s="9"/>
      <c r="Y75" s="9"/>
      <c r="Z75" s="9"/>
      <c r="AA75" s="9"/>
      <c r="AB75" s="9"/>
      <c r="AC75" s="9"/>
      <c r="AD75" s="9"/>
      <c r="AE75" s="9"/>
      <c r="AF75" s="9"/>
      <c r="AG75" s="9"/>
    </row>
    <row r="76">
      <c r="A76" s="4" t="s">
        <v>356</v>
      </c>
      <c r="B76" s="5" t="s">
        <v>28</v>
      </c>
      <c r="C76" s="6" t="s">
        <v>159</v>
      </c>
      <c r="D76" s="6" t="s">
        <v>357</v>
      </c>
      <c r="E76" s="7">
        <v>-0.1</v>
      </c>
      <c r="F76" s="5"/>
      <c r="G76" s="5"/>
      <c r="H76" s="5">
        <v>0.0</v>
      </c>
      <c r="I76" s="6" t="s">
        <v>150</v>
      </c>
      <c r="J76" s="8" t="s">
        <v>358</v>
      </c>
      <c r="K76" s="5" t="s">
        <v>359</v>
      </c>
      <c r="L76" s="5" t="s">
        <v>19</v>
      </c>
      <c r="M76" s="5">
        <v>1.27</v>
      </c>
      <c r="N76" s="5"/>
      <c r="O76" s="9"/>
      <c r="P76" s="9"/>
      <c r="Q76" s="9"/>
      <c r="R76" s="9"/>
      <c r="S76" s="9"/>
      <c r="T76" s="9"/>
      <c r="U76" s="9"/>
      <c r="V76" s="9"/>
      <c r="W76" s="9"/>
      <c r="X76" s="9"/>
      <c r="Y76" s="9"/>
      <c r="Z76" s="9"/>
      <c r="AA76" s="9"/>
      <c r="AB76" s="9"/>
      <c r="AC76" s="9"/>
      <c r="AD76" s="9"/>
      <c r="AE76" s="9"/>
      <c r="AF76" s="9"/>
      <c r="AG76" s="9"/>
    </row>
    <row r="77">
      <c r="A77" s="4" t="s">
        <v>360</v>
      </c>
      <c r="B77" s="5" t="s">
        <v>28</v>
      </c>
      <c r="C77" s="6" t="s">
        <v>361</v>
      </c>
      <c r="D77" s="10" t="s">
        <v>362</v>
      </c>
      <c r="E77" s="7">
        <v>15.0</v>
      </c>
      <c r="F77" s="5" t="s">
        <v>363</v>
      </c>
      <c r="G77" s="5">
        <v>30.0</v>
      </c>
      <c r="H77" s="5">
        <v>44.0</v>
      </c>
      <c r="I77" s="6" t="s">
        <v>161</v>
      </c>
      <c r="J77" s="8" t="s">
        <v>364</v>
      </c>
      <c r="K77" s="5" t="s">
        <v>365</v>
      </c>
      <c r="L77" s="5" t="s">
        <v>92</v>
      </c>
      <c r="M77" s="5">
        <v>1.1</v>
      </c>
      <c r="N77" s="5"/>
      <c r="O77" s="9"/>
      <c r="P77" s="9"/>
      <c r="Q77" s="9"/>
      <c r="R77" s="9"/>
      <c r="S77" s="9"/>
      <c r="T77" s="9"/>
      <c r="U77" s="9"/>
      <c r="V77" s="9"/>
      <c r="W77" s="9"/>
      <c r="X77" s="9"/>
      <c r="Y77" s="9"/>
      <c r="Z77" s="9"/>
      <c r="AA77" s="9"/>
      <c r="AB77" s="9"/>
      <c r="AC77" s="9"/>
      <c r="AD77" s="9"/>
      <c r="AE77" s="9"/>
      <c r="AF77" s="9"/>
      <c r="AG77" s="9"/>
    </row>
    <row r="78">
      <c r="A78" s="4" t="s">
        <v>366</v>
      </c>
      <c r="B78" s="5" t="s">
        <v>28</v>
      </c>
      <c r="C78" s="6" t="s">
        <v>361</v>
      </c>
      <c r="D78" s="10" t="s">
        <v>367</v>
      </c>
      <c r="E78" s="7">
        <v>0.05</v>
      </c>
      <c r="F78" s="5" t="s">
        <v>368</v>
      </c>
      <c r="G78" s="5">
        <v>0.1</v>
      </c>
      <c r="H78" s="5">
        <v>13.0</v>
      </c>
      <c r="I78" s="6" t="s">
        <v>161</v>
      </c>
      <c r="J78" s="8" t="s">
        <v>369</v>
      </c>
      <c r="K78" s="5" t="s">
        <v>370</v>
      </c>
      <c r="L78" s="5" t="s">
        <v>92</v>
      </c>
      <c r="M78" s="5">
        <v>1.1</v>
      </c>
      <c r="N78" s="5"/>
      <c r="O78" s="9"/>
      <c r="P78" s="9"/>
      <c r="Q78" s="9"/>
      <c r="R78" s="9"/>
      <c r="S78" s="9"/>
      <c r="T78" s="9"/>
      <c r="U78" s="9"/>
      <c r="V78" s="9"/>
      <c r="W78" s="9"/>
      <c r="X78" s="9"/>
      <c r="Y78" s="9"/>
      <c r="Z78" s="9"/>
      <c r="AA78" s="9"/>
      <c r="AB78" s="9"/>
      <c r="AC78" s="9"/>
      <c r="AD78" s="9"/>
      <c r="AE78" s="9"/>
      <c r="AF78" s="9"/>
      <c r="AG78" s="9"/>
    </row>
    <row r="79">
      <c r="A79" s="4" t="s">
        <v>371</v>
      </c>
      <c r="B79" s="5" t="s">
        <v>28</v>
      </c>
      <c r="C79" s="6" t="s">
        <v>361</v>
      </c>
      <c r="D79" s="10" t="s">
        <v>372</v>
      </c>
      <c r="E79" s="7">
        <v>-0.1</v>
      </c>
      <c r="F79" s="5">
        <v>-0.05</v>
      </c>
      <c r="G79" s="5" t="s">
        <v>36</v>
      </c>
      <c r="H79" s="5">
        <v>41.0</v>
      </c>
      <c r="I79" s="6" t="s">
        <v>166</v>
      </c>
      <c r="J79" s="8" t="s">
        <v>373</v>
      </c>
      <c r="K79" s="5" t="s">
        <v>374</v>
      </c>
      <c r="L79" s="5" t="s">
        <v>92</v>
      </c>
      <c r="M79" s="5">
        <v>1.16</v>
      </c>
      <c r="N79" s="5"/>
      <c r="O79" s="9"/>
      <c r="P79" s="9"/>
      <c r="Q79" s="9"/>
      <c r="R79" s="9"/>
      <c r="S79" s="9"/>
      <c r="T79" s="9"/>
      <c r="U79" s="9"/>
      <c r="V79" s="9"/>
      <c r="W79" s="9"/>
      <c r="X79" s="9"/>
      <c r="Y79" s="9"/>
      <c r="Z79" s="9"/>
      <c r="AA79" s="9"/>
      <c r="AB79" s="9"/>
      <c r="AC79" s="9"/>
      <c r="AD79" s="9"/>
      <c r="AE79" s="9"/>
      <c r="AF79" s="9"/>
      <c r="AG79" s="9"/>
    </row>
    <row r="80">
      <c r="A80" s="4" t="s">
        <v>375</v>
      </c>
      <c r="B80" s="5" t="s">
        <v>28</v>
      </c>
      <c r="C80" s="6" t="s">
        <v>361</v>
      </c>
      <c r="D80" s="10" t="s">
        <v>376</v>
      </c>
      <c r="E80" s="7">
        <v>-0.25</v>
      </c>
      <c r="F80" s="5">
        <v>-0.15</v>
      </c>
      <c r="G80" s="5">
        <v>-0.5</v>
      </c>
      <c r="H80" s="5">
        <v>12.0</v>
      </c>
      <c r="I80" s="6" t="s">
        <v>166</v>
      </c>
      <c r="J80" s="8" t="s">
        <v>377</v>
      </c>
      <c r="K80" s="5" t="s">
        <v>378</v>
      </c>
      <c r="L80" s="5" t="s">
        <v>19</v>
      </c>
      <c r="M80" s="5">
        <v>1.26</v>
      </c>
      <c r="N80" s="5"/>
      <c r="O80" s="9"/>
      <c r="P80" s="9"/>
      <c r="Q80" s="9"/>
      <c r="R80" s="9"/>
      <c r="S80" s="9"/>
      <c r="T80" s="9"/>
      <c r="U80" s="9"/>
      <c r="V80" s="9"/>
      <c r="W80" s="9"/>
      <c r="X80" s="9"/>
      <c r="Y80" s="9"/>
      <c r="Z80" s="9"/>
      <c r="AA80" s="9"/>
      <c r="AB80" s="9"/>
      <c r="AC80" s="9"/>
      <c r="AD80" s="9"/>
      <c r="AE80" s="9"/>
      <c r="AF80" s="9"/>
      <c r="AG80" s="9"/>
    </row>
    <row r="81">
      <c r="A81" s="4" t="s">
        <v>379</v>
      </c>
      <c r="B81" s="5" t="s">
        <v>28</v>
      </c>
      <c r="C81" s="6" t="s">
        <v>361</v>
      </c>
      <c r="D81" s="10" t="s">
        <v>380</v>
      </c>
      <c r="E81" s="7">
        <v>-0.2</v>
      </c>
      <c r="F81" s="5" t="s">
        <v>381</v>
      </c>
      <c r="G81" s="5">
        <v>0.3</v>
      </c>
      <c r="H81" s="5">
        <v>27.0</v>
      </c>
      <c r="I81" s="6" t="s">
        <v>179</v>
      </c>
      <c r="J81" s="8" t="s">
        <v>382</v>
      </c>
      <c r="K81" s="5" t="s">
        <v>383</v>
      </c>
      <c r="L81" s="5" t="s">
        <v>19</v>
      </c>
      <c r="M81" s="5">
        <v>1.7</v>
      </c>
      <c r="N81" s="5"/>
      <c r="O81" s="9"/>
      <c r="P81" s="9"/>
      <c r="Q81" s="9"/>
      <c r="R81" s="9"/>
      <c r="S81" s="9"/>
      <c r="T81" s="9"/>
      <c r="U81" s="9"/>
      <c r="V81" s="9"/>
      <c r="W81" s="9"/>
      <c r="X81" s="9"/>
      <c r="Y81" s="9"/>
      <c r="Z81" s="9"/>
      <c r="AA81" s="9"/>
      <c r="AB81" s="9"/>
      <c r="AC81" s="9"/>
      <c r="AD81" s="9"/>
      <c r="AE81" s="9"/>
      <c r="AF81" s="9"/>
      <c r="AG81" s="9"/>
    </row>
    <row r="82">
      <c r="A82" s="4" t="s">
        <v>384</v>
      </c>
      <c r="B82" s="5" t="s">
        <v>28</v>
      </c>
      <c r="C82" s="6" t="s">
        <v>361</v>
      </c>
      <c r="D82" s="10" t="s">
        <v>385</v>
      </c>
      <c r="E82" s="7">
        <v>-0.2</v>
      </c>
      <c r="F82" s="5">
        <v>-0.1</v>
      </c>
      <c r="G82" s="5">
        <v>-0.25</v>
      </c>
      <c r="H82" s="5">
        <v>16.0</v>
      </c>
      <c r="I82" s="6" t="s">
        <v>24</v>
      </c>
      <c r="J82" s="8" t="s">
        <v>386</v>
      </c>
      <c r="K82" s="5" t="s">
        <v>387</v>
      </c>
      <c r="L82" s="5" t="s">
        <v>19</v>
      </c>
      <c r="M82" s="5">
        <v>1.1</v>
      </c>
      <c r="N82" s="5"/>
      <c r="O82" s="9"/>
      <c r="P82" s="9"/>
      <c r="Q82" s="9"/>
      <c r="R82" s="9"/>
      <c r="S82" s="9"/>
      <c r="T82" s="9"/>
      <c r="U82" s="9"/>
      <c r="V82" s="9"/>
      <c r="W82" s="9"/>
      <c r="X82" s="9"/>
      <c r="Y82" s="9"/>
      <c r="Z82" s="9"/>
      <c r="AA82" s="9"/>
      <c r="AB82" s="9"/>
      <c r="AC82" s="9"/>
      <c r="AD82" s="9"/>
      <c r="AE82" s="9"/>
      <c r="AF82" s="9"/>
      <c r="AG82" s="9"/>
    </row>
    <row r="83">
      <c r="A83" s="4" t="s">
        <v>388</v>
      </c>
      <c r="B83" s="5" t="s">
        <v>28</v>
      </c>
      <c r="C83" s="6" t="s">
        <v>361</v>
      </c>
      <c r="D83" s="10" t="s">
        <v>389</v>
      </c>
      <c r="E83" s="7">
        <v>1.0</v>
      </c>
      <c r="F83" s="5">
        <v>0.75</v>
      </c>
      <c r="G83" s="5" t="s">
        <v>390</v>
      </c>
      <c r="H83" s="5">
        <v>14.0</v>
      </c>
      <c r="I83" s="6" t="s">
        <v>24</v>
      </c>
      <c r="J83" s="8" t="s">
        <v>391</v>
      </c>
      <c r="K83" s="5" t="s">
        <v>392</v>
      </c>
      <c r="L83" s="5" t="s">
        <v>19</v>
      </c>
      <c r="M83" s="5">
        <v>1.7</v>
      </c>
      <c r="N83" s="5"/>
      <c r="O83" s="9"/>
      <c r="P83" s="9"/>
      <c r="Q83" s="9"/>
      <c r="R83" s="9"/>
      <c r="S83" s="9"/>
      <c r="T83" s="9"/>
      <c r="U83" s="9"/>
      <c r="V83" s="9"/>
      <c r="W83" s="9"/>
      <c r="X83" s="9"/>
      <c r="Y83" s="9"/>
      <c r="Z83" s="9"/>
      <c r="AA83" s="9"/>
      <c r="AB83" s="9"/>
      <c r="AC83" s="9"/>
      <c r="AD83" s="9"/>
      <c r="AE83" s="9"/>
      <c r="AF83" s="9"/>
      <c r="AG83" s="9"/>
    </row>
    <row r="84">
      <c r="A84" s="4" t="s">
        <v>393</v>
      </c>
      <c r="B84" s="5" t="s">
        <v>28</v>
      </c>
      <c r="C84" s="6" t="s">
        <v>361</v>
      </c>
      <c r="D84" s="10" t="s">
        <v>394</v>
      </c>
      <c r="E84" s="7">
        <v>0.25</v>
      </c>
      <c r="F84" s="5">
        <v>0.33</v>
      </c>
      <c r="G84" s="5">
        <v>0.33</v>
      </c>
      <c r="H84" s="5">
        <v>13.0</v>
      </c>
      <c r="I84" s="6" t="s">
        <v>24</v>
      </c>
      <c r="J84" s="8" t="s">
        <v>395</v>
      </c>
      <c r="K84" s="5" t="s">
        <v>396</v>
      </c>
      <c r="L84" s="5" t="s">
        <v>19</v>
      </c>
      <c r="M84" s="5">
        <v>1.1</v>
      </c>
      <c r="N84" s="5"/>
      <c r="O84" s="9"/>
      <c r="P84" s="9"/>
      <c r="Q84" s="9"/>
      <c r="R84" s="9"/>
      <c r="S84" s="9"/>
      <c r="T84" s="9"/>
      <c r="U84" s="9"/>
      <c r="V84" s="9"/>
      <c r="W84" s="9"/>
      <c r="X84" s="9"/>
      <c r="Y84" s="9"/>
      <c r="Z84" s="9"/>
      <c r="AA84" s="9"/>
      <c r="AB84" s="9"/>
      <c r="AC84" s="9"/>
      <c r="AD84" s="9"/>
      <c r="AE84" s="9"/>
      <c r="AF84" s="9"/>
      <c r="AG84" s="9"/>
    </row>
    <row r="85">
      <c r="A85" s="4" t="s">
        <v>397</v>
      </c>
      <c r="B85" s="5" t="s">
        <v>28</v>
      </c>
      <c r="C85" s="6" t="s">
        <v>361</v>
      </c>
      <c r="D85" s="6" t="s">
        <v>398</v>
      </c>
      <c r="E85" s="7">
        <v>0.1</v>
      </c>
      <c r="F85" s="5">
        <v>0.15</v>
      </c>
      <c r="G85" s="5">
        <v>0.2</v>
      </c>
      <c r="H85" s="5">
        <v>132.0</v>
      </c>
      <c r="I85" s="6" t="s">
        <v>37</v>
      </c>
      <c r="J85" s="8" t="s">
        <v>399</v>
      </c>
      <c r="K85" s="5" t="s">
        <v>400</v>
      </c>
      <c r="L85" s="5" t="s">
        <v>19</v>
      </c>
      <c r="M85" s="5">
        <v>1.1</v>
      </c>
      <c r="N85" s="5"/>
      <c r="O85" s="9"/>
      <c r="P85" s="9"/>
      <c r="Q85" s="9"/>
      <c r="R85" s="9"/>
      <c r="S85" s="9"/>
      <c r="T85" s="9"/>
      <c r="U85" s="9"/>
      <c r="V85" s="9"/>
      <c r="W85" s="9"/>
      <c r="X85" s="9"/>
      <c r="Y85" s="9"/>
      <c r="Z85" s="9"/>
      <c r="AA85" s="9"/>
      <c r="AB85" s="9"/>
      <c r="AC85" s="9"/>
      <c r="AD85" s="9"/>
      <c r="AE85" s="9"/>
      <c r="AF85" s="9"/>
      <c r="AG85" s="9"/>
    </row>
    <row r="86">
      <c r="A86" s="4" t="s">
        <v>401</v>
      </c>
      <c r="B86" s="5" t="s">
        <v>28</v>
      </c>
      <c r="C86" s="6" t="s">
        <v>361</v>
      </c>
      <c r="D86" s="6" t="s">
        <v>402</v>
      </c>
      <c r="E86" s="7">
        <v>1.0</v>
      </c>
      <c r="F86" s="5" t="s">
        <v>36</v>
      </c>
      <c r="G86" s="5">
        <v>2.0</v>
      </c>
      <c r="H86" s="5">
        <v>18.0</v>
      </c>
      <c r="I86" s="6" t="s">
        <v>53</v>
      </c>
      <c r="J86" s="8" t="s">
        <v>403</v>
      </c>
      <c r="K86" s="5" t="s">
        <v>404</v>
      </c>
      <c r="L86" s="5" t="s">
        <v>92</v>
      </c>
      <c r="M86" s="5">
        <v>1.26</v>
      </c>
      <c r="N86" s="5"/>
      <c r="O86" s="9"/>
      <c r="P86" s="9"/>
      <c r="Q86" s="9"/>
      <c r="R86" s="9"/>
      <c r="S86" s="9"/>
      <c r="T86" s="9"/>
      <c r="U86" s="9"/>
      <c r="V86" s="9"/>
      <c r="W86" s="9"/>
      <c r="X86" s="9"/>
      <c r="Y86" s="9"/>
      <c r="Z86" s="9"/>
      <c r="AA86" s="9"/>
      <c r="AB86" s="9"/>
      <c r="AC86" s="9"/>
      <c r="AD86" s="9"/>
      <c r="AE86" s="9"/>
      <c r="AF86" s="9"/>
      <c r="AG86" s="9"/>
    </row>
    <row r="87">
      <c r="A87" s="4" t="s">
        <v>405</v>
      </c>
      <c r="B87" s="5" t="s">
        <v>28</v>
      </c>
      <c r="C87" s="6" t="s">
        <v>361</v>
      </c>
      <c r="D87" s="6" t="s">
        <v>406</v>
      </c>
      <c r="E87" s="7">
        <v>-0.25</v>
      </c>
      <c r="F87" s="5" t="s">
        <v>36</v>
      </c>
      <c r="G87" s="5" t="s">
        <v>36</v>
      </c>
      <c r="H87" s="5">
        <v>0.0</v>
      </c>
      <c r="I87" s="6" t="s">
        <v>59</v>
      </c>
      <c r="J87" s="8" t="s">
        <v>407</v>
      </c>
      <c r="K87" s="5" t="s">
        <v>408</v>
      </c>
      <c r="L87" s="5" t="s">
        <v>19</v>
      </c>
      <c r="M87" s="5">
        <v>1.35</v>
      </c>
      <c r="N87" s="5"/>
      <c r="O87" s="9"/>
      <c r="P87" s="9"/>
      <c r="Q87" s="9"/>
      <c r="R87" s="9"/>
      <c r="S87" s="9"/>
      <c r="T87" s="9"/>
      <c r="U87" s="9"/>
      <c r="V87" s="9"/>
      <c r="W87" s="9"/>
      <c r="X87" s="9"/>
      <c r="Y87" s="9"/>
      <c r="Z87" s="9"/>
      <c r="AA87" s="9"/>
      <c r="AB87" s="9"/>
      <c r="AC87" s="9"/>
      <c r="AD87" s="9"/>
      <c r="AE87" s="9"/>
      <c r="AF87" s="9"/>
      <c r="AG87" s="9"/>
    </row>
    <row r="88">
      <c r="A88" s="4" t="s">
        <v>409</v>
      </c>
      <c r="B88" s="5" t="s">
        <v>28</v>
      </c>
      <c r="C88" s="6" t="s">
        <v>361</v>
      </c>
      <c r="D88" s="6" t="s">
        <v>410</v>
      </c>
      <c r="E88" s="7">
        <v>1.0</v>
      </c>
      <c r="F88" s="5" t="s">
        <v>36</v>
      </c>
      <c r="G88" s="5">
        <v>2.0</v>
      </c>
      <c r="H88" s="5">
        <v>98.0</v>
      </c>
      <c r="I88" s="6" t="s">
        <v>59</v>
      </c>
      <c r="J88" s="8" t="s">
        <v>411</v>
      </c>
      <c r="K88" s="5" t="s">
        <v>412</v>
      </c>
      <c r="L88" s="5" t="s">
        <v>92</v>
      </c>
      <c r="M88" s="5">
        <v>1.1</v>
      </c>
      <c r="N88" s="5"/>
      <c r="O88" s="9"/>
      <c r="P88" s="9"/>
      <c r="Q88" s="9"/>
      <c r="R88" s="9"/>
      <c r="S88" s="9"/>
      <c r="T88" s="9"/>
      <c r="U88" s="9"/>
      <c r="V88" s="9"/>
      <c r="W88" s="9"/>
      <c r="X88" s="9"/>
      <c r="Y88" s="9"/>
      <c r="Z88" s="9"/>
      <c r="AA88" s="9"/>
      <c r="AB88" s="9"/>
      <c r="AC88" s="9"/>
      <c r="AD88" s="9"/>
      <c r="AE88" s="9"/>
      <c r="AF88" s="9"/>
      <c r="AG88" s="9"/>
    </row>
    <row r="89">
      <c r="A89" s="4" t="s">
        <v>413</v>
      </c>
      <c r="B89" s="5" t="s">
        <v>28</v>
      </c>
      <c r="C89" s="6" t="s">
        <v>361</v>
      </c>
      <c r="D89" s="6" t="s">
        <v>414</v>
      </c>
      <c r="E89" s="7">
        <v>0.15</v>
      </c>
      <c r="F89" s="5">
        <v>0.15</v>
      </c>
      <c r="G89" s="5">
        <v>0.2</v>
      </c>
      <c r="H89" s="5">
        <v>88.0</v>
      </c>
      <c r="I89" s="6" t="s">
        <v>59</v>
      </c>
      <c r="J89" s="8" t="s">
        <v>415</v>
      </c>
      <c r="K89" s="5" t="s">
        <v>416</v>
      </c>
      <c r="L89" s="5" t="s">
        <v>19</v>
      </c>
      <c r="M89" s="5">
        <v>1.18</v>
      </c>
      <c r="N89" s="5"/>
      <c r="O89" s="9"/>
      <c r="P89" s="9"/>
      <c r="Q89" s="9"/>
      <c r="R89" s="9"/>
      <c r="S89" s="9"/>
      <c r="T89" s="9"/>
      <c r="U89" s="9"/>
      <c r="V89" s="9"/>
      <c r="W89" s="9"/>
      <c r="X89" s="9"/>
      <c r="Y89" s="9"/>
      <c r="Z89" s="9"/>
      <c r="AA89" s="9"/>
      <c r="AB89" s="9"/>
      <c r="AC89" s="9"/>
      <c r="AD89" s="9"/>
      <c r="AE89" s="9"/>
      <c r="AF89" s="9"/>
      <c r="AG89" s="9"/>
    </row>
    <row r="90">
      <c r="A90" s="4" t="s">
        <v>417</v>
      </c>
      <c r="B90" s="5" t="s">
        <v>28</v>
      </c>
      <c r="C90" s="6" t="s">
        <v>361</v>
      </c>
      <c r="D90" s="6" t="s">
        <v>418</v>
      </c>
      <c r="E90" s="7">
        <v>-0.1</v>
      </c>
      <c r="F90" s="5">
        <v>-0.15</v>
      </c>
      <c r="G90" s="5">
        <v>-0.2</v>
      </c>
      <c r="H90" s="5">
        <v>69.0</v>
      </c>
      <c r="I90" s="6" t="s">
        <v>59</v>
      </c>
      <c r="J90" s="8" t="s">
        <v>419</v>
      </c>
      <c r="K90" s="5" t="s">
        <v>420</v>
      </c>
      <c r="L90" s="5" t="s">
        <v>19</v>
      </c>
      <c r="M90" s="5">
        <v>1.18</v>
      </c>
      <c r="N90" s="5"/>
      <c r="O90" s="9"/>
      <c r="P90" s="9"/>
      <c r="Q90" s="9"/>
      <c r="R90" s="9"/>
      <c r="S90" s="9"/>
      <c r="T90" s="9"/>
      <c r="U90" s="9"/>
      <c r="V90" s="9"/>
      <c r="W90" s="9"/>
      <c r="X90" s="9"/>
      <c r="Y90" s="9"/>
      <c r="Z90" s="9"/>
      <c r="AA90" s="9"/>
      <c r="AB90" s="9"/>
      <c r="AC90" s="9"/>
      <c r="AD90" s="9"/>
      <c r="AE90" s="9"/>
      <c r="AF90" s="9"/>
      <c r="AG90" s="9"/>
    </row>
    <row r="91">
      <c r="A91" s="4" t="s">
        <v>421</v>
      </c>
      <c r="B91" s="5" t="s">
        <v>28</v>
      </c>
      <c r="C91" s="6" t="s">
        <v>361</v>
      </c>
      <c r="D91" s="6" t="s">
        <v>422</v>
      </c>
      <c r="E91" s="7">
        <v>-0.15</v>
      </c>
      <c r="F91" s="5" t="s">
        <v>423</v>
      </c>
      <c r="G91" s="5" t="s">
        <v>36</v>
      </c>
      <c r="H91" s="5">
        <v>69.0</v>
      </c>
      <c r="I91" s="6" t="s">
        <v>59</v>
      </c>
      <c r="J91" s="8" t="s">
        <v>424</v>
      </c>
      <c r="K91" s="5" t="s">
        <v>425</v>
      </c>
      <c r="L91" s="5" t="s">
        <v>19</v>
      </c>
      <c r="M91" s="5">
        <v>1.1</v>
      </c>
      <c r="N91" s="5"/>
      <c r="O91" s="9"/>
      <c r="P91" s="9"/>
      <c r="Q91" s="9"/>
      <c r="R91" s="9"/>
      <c r="S91" s="9"/>
      <c r="T91" s="9"/>
      <c r="U91" s="9"/>
      <c r="V91" s="9"/>
      <c r="W91" s="9"/>
      <c r="X91" s="9"/>
      <c r="Y91" s="9"/>
      <c r="Z91" s="9"/>
      <c r="AA91" s="9"/>
      <c r="AB91" s="9"/>
      <c r="AC91" s="9"/>
      <c r="AD91" s="9"/>
      <c r="AE91" s="9"/>
      <c r="AF91" s="9"/>
      <c r="AG91" s="9"/>
    </row>
    <row r="92">
      <c r="A92" s="4" t="s">
        <v>426</v>
      </c>
      <c r="B92" s="5" t="s">
        <v>28</v>
      </c>
      <c r="C92" s="6" t="s">
        <v>361</v>
      </c>
      <c r="D92" s="6" t="s">
        <v>427</v>
      </c>
      <c r="E92" s="7">
        <v>1.0</v>
      </c>
      <c r="F92" s="5" t="s">
        <v>36</v>
      </c>
      <c r="G92" s="5">
        <v>2.0</v>
      </c>
      <c r="H92" s="5">
        <v>66.0</v>
      </c>
      <c r="I92" s="6" t="s">
        <v>59</v>
      </c>
      <c r="J92" s="8" t="s">
        <v>428</v>
      </c>
      <c r="K92" s="5" t="s">
        <v>429</v>
      </c>
      <c r="L92" s="5" t="s">
        <v>92</v>
      </c>
      <c r="M92" s="5">
        <v>1.6</v>
      </c>
      <c r="N92" s="5"/>
      <c r="O92" s="9"/>
      <c r="P92" s="9"/>
      <c r="Q92" s="9"/>
      <c r="R92" s="9"/>
      <c r="S92" s="9"/>
      <c r="T92" s="9"/>
      <c r="U92" s="9"/>
      <c r="V92" s="9"/>
      <c r="W92" s="9"/>
      <c r="X92" s="9"/>
      <c r="Y92" s="9"/>
      <c r="Z92" s="9"/>
      <c r="AA92" s="9"/>
      <c r="AB92" s="9"/>
      <c r="AC92" s="9"/>
      <c r="AD92" s="9"/>
      <c r="AE92" s="9"/>
      <c r="AF92" s="9"/>
      <c r="AG92" s="9"/>
    </row>
    <row r="93">
      <c r="A93" s="4" t="s">
        <v>430</v>
      </c>
      <c r="B93" s="5" t="s">
        <v>28</v>
      </c>
      <c r="C93" s="6" t="s">
        <v>361</v>
      </c>
      <c r="D93" s="6" t="s">
        <v>242</v>
      </c>
      <c r="E93" s="7">
        <v>0.5</v>
      </c>
      <c r="F93" s="5">
        <v>0.5</v>
      </c>
      <c r="G93" s="5" t="s">
        <v>36</v>
      </c>
      <c r="H93" s="5">
        <v>65.0</v>
      </c>
      <c r="I93" s="6" t="s">
        <v>59</v>
      </c>
      <c r="J93" s="8" t="s">
        <v>431</v>
      </c>
      <c r="K93" s="5" t="s">
        <v>432</v>
      </c>
      <c r="L93" s="5" t="s">
        <v>92</v>
      </c>
      <c r="M93" s="5">
        <v>1.1</v>
      </c>
      <c r="N93" s="5"/>
      <c r="O93" s="9"/>
      <c r="P93" s="9"/>
      <c r="Q93" s="9"/>
      <c r="R93" s="9"/>
      <c r="S93" s="9"/>
      <c r="T93" s="9"/>
      <c r="U93" s="9"/>
      <c r="V93" s="9"/>
      <c r="W93" s="9"/>
      <c r="X93" s="9"/>
      <c r="Y93" s="9"/>
      <c r="Z93" s="9"/>
      <c r="AA93" s="9"/>
      <c r="AB93" s="9"/>
      <c r="AC93" s="9"/>
      <c r="AD93" s="9"/>
      <c r="AE93" s="9"/>
      <c r="AF93" s="9"/>
      <c r="AG93" s="9"/>
    </row>
    <row r="94">
      <c r="A94" s="4" t="s">
        <v>433</v>
      </c>
      <c r="B94" s="5" t="s">
        <v>28</v>
      </c>
      <c r="C94" s="6" t="s">
        <v>361</v>
      </c>
      <c r="D94" s="6" t="s">
        <v>434</v>
      </c>
      <c r="E94" s="7">
        <v>1.0</v>
      </c>
      <c r="F94" s="5" t="s">
        <v>36</v>
      </c>
      <c r="G94" s="5">
        <v>2.0</v>
      </c>
      <c r="H94" s="5">
        <v>60.0</v>
      </c>
      <c r="I94" s="6" t="s">
        <v>59</v>
      </c>
      <c r="J94" s="8" t="s">
        <v>435</v>
      </c>
      <c r="K94" s="5" t="s">
        <v>314</v>
      </c>
      <c r="L94" s="5" t="s">
        <v>92</v>
      </c>
      <c r="M94" s="5">
        <v>1.6</v>
      </c>
      <c r="N94" s="5"/>
      <c r="O94" s="9"/>
      <c r="P94" s="9"/>
      <c r="Q94" s="9"/>
      <c r="R94" s="9"/>
      <c r="S94" s="9"/>
      <c r="T94" s="9"/>
      <c r="U94" s="9"/>
      <c r="V94" s="9"/>
      <c r="W94" s="9"/>
      <c r="X94" s="9"/>
      <c r="Y94" s="9"/>
      <c r="Z94" s="9"/>
      <c r="AA94" s="9"/>
      <c r="AB94" s="9"/>
      <c r="AC94" s="9"/>
      <c r="AD94" s="9"/>
      <c r="AE94" s="9"/>
      <c r="AF94" s="9"/>
      <c r="AG94" s="9"/>
    </row>
    <row r="95">
      <c r="A95" s="4" t="s">
        <v>436</v>
      </c>
      <c r="B95" s="5" t="s">
        <v>28</v>
      </c>
      <c r="C95" s="6" t="s">
        <v>361</v>
      </c>
      <c r="D95" s="6" t="s">
        <v>437</v>
      </c>
      <c r="E95" s="7">
        <v>-0.03</v>
      </c>
      <c r="F95" s="5">
        <v>-0.02</v>
      </c>
      <c r="G95" s="5" t="s">
        <v>36</v>
      </c>
      <c r="H95" s="5">
        <v>53.0</v>
      </c>
      <c r="I95" s="6" t="s">
        <v>59</v>
      </c>
      <c r="J95" s="8" t="s">
        <v>438</v>
      </c>
      <c r="K95" s="5" t="s">
        <v>439</v>
      </c>
      <c r="L95" s="5" t="s">
        <v>92</v>
      </c>
      <c r="M95" s="5">
        <v>1.1</v>
      </c>
      <c r="N95" s="5"/>
      <c r="O95" s="9"/>
      <c r="P95" s="9"/>
      <c r="Q95" s="9"/>
      <c r="R95" s="9"/>
      <c r="S95" s="9"/>
      <c r="T95" s="9"/>
      <c r="U95" s="9"/>
      <c r="V95" s="9"/>
      <c r="W95" s="9"/>
      <c r="X95" s="9"/>
      <c r="Y95" s="9"/>
      <c r="Z95" s="9"/>
      <c r="AA95" s="9"/>
      <c r="AB95" s="9"/>
      <c r="AC95" s="9"/>
      <c r="AD95" s="9"/>
      <c r="AE95" s="9"/>
      <c r="AF95" s="9"/>
      <c r="AG95" s="9"/>
    </row>
    <row r="96">
      <c r="A96" s="4" t="s">
        <v>440</v>
      </c>
      <c r="B96" s="5" t="s">
        <v>28</v>
      </c>
      <c r="C96" s="6" t="s">
        <v>361</v>
      </c>
      <c r="D96" s="6" t="s">
        <v>441</v>
      </c>
      <c r="E96" s="7">
        <v>0.2</v>
      </c>
      <c r="F96" s="5">
        <v>0.3</v>
      </c>
      <c r="G96" s="5" t="s">
        <v>36</v>
      </c>
      <c r="H96" s="5">
        <v>46.0</v>
      </c>
      <c r="I96" s="6" t="s">
        <v>59</v>
      </c>
      <c r="J96" s="8" t="s">
        <v>442</v>
      </c>
      <c r="K96" s="5" t="s">
        <v>443</v>
      </c>
      <c r="L96" s="5" t="s">
        <v>19</v>
      </c>
      <c r="M96" s="5">
        <v>1.12</v>
      </c>
      <c r="N96" s="5"/>
      <c r="O96" s="9"/>
      <c r="P96" s="9"/>
      <c r="Q96" s="9"/>
      <c r="R96" s="9"/>
      <c r="S96" s="9"/>
      <c r="T96" s="9"/>
      <c r="U96" s="9"/>
      <c r="V96" s="9"/>
      <c r="W96" s="9"/>
      <c r="X96" s="9"/>
      <c r="Y96" s="9"/>
      <c r="Z96" s="9"/>
      <c r="AA96" s="9"/>
      <c r="AB96" s="9"/>
      <c r="AC96" s="9"/>
      <c r="AD96" s="9"/>
      <c r="AE96" s="9"/>
      <c r="AF96" s="9"/>
      <c r="AG96" s="9"/>
    </row>
    <row r="97">
      <c r="A97" s="4" t="s">
        <v>444</v>
      </c>
      <c r="B97" s="5" t="s">
        <v>28</v>
      </c>
      <c r="C97" s="6" t="s">
        <v>361</v>
      </c>
      <c r="D97" s="6" t="s">
        <v>445</v>
      </c>
      <c r="E97" s="7">
        <v>-0.15</v>
      </c>
      <c r="F97" s="5">
        <v>-0.15</v>
      </c>
      <c r="G97" s="5" t="s">
        <v>36</v>
      </c>
      <c r="H97" s="5">
        <v>28.0</v>
      </c>
      <c r="I97" s="6" t="s">
        <v>59</v>
      </c>
      <c r="J97" s="8" t="s">
        <v>446</v>
      </c>
      <c r="K97" s="5" t="s">
        <v>447</v>
      </c>
      <c r="L97" s="5" t="s">
        <v>19</v>
      </c>
      <c r="M97" s="5">
        <v>1.1</v>
      </c>
      <c r="N97" s="5"/>
      <c r="O97" s="9"/>
      <c r="P97" s="9"/>
      <c r="Q97" s="9"/>
      <c r="R97" s="9"/>
      <c r="S97" s="9"/>
      <c r="T97" s="9"/>
      <c r="U97" s="9"/>
      <c r="V97" s="9"/>
      <c r="W97" s="9"/>
      <c r="X97" s="9"/>
      <c r="Y97" s="9"/>
      <c r="Z97" s="9"/>
      <c r="AA97" s="9"/>
      <c r="AB97" s="9"/>
      <c r="AC97" s="9"/>
      <c r="AD97" s="9"/>
      <c r="AE97" s="9"/>
      <c r="AF97" s="9"/>
      <c r="AG97" s="9"/>
    </row>
    <row r="98">
      <c r="A98" s="4" t="s">
        <v>448</v>
      </c>
      <c r="B98" s="5" t="s">
        <v>28</v>
      </c>
      <c r="C98" s="6" t="s">
        <v>361</v>
      </c>
      <c r="D98" s="6" t="s">
        <v>449</v>
      </c>
      <c r="E98" s="7">
        <v>-0.1</v>
      </c>
      <c r="F98" s="5">
        <v>-0.15</v>
      </c>
      <c r="G98" s="5" t="s">
        <v>36</v>
      </c>
      <c r="H98" s="5">
        <v>27.0</v>
      </c>
      <c r="I98" s="6" t="s">
        <v>59</v>
      </c>
      <c r="J98" s="8" t="s">
        <v>450</v>
      </c>
      <c r="K98" s="5" t="s">
        <v>451</v>
      </c>
      <c r="L98" s="5" t="s">
        <v>19</v>
      </c>
      <c r="M98" s="5">
        <v>1.1</v>
      </c>
      <c r="N98" s="5"/>
      <c r="O98" s="9"/>
      <c r="P98" s="9"/>
      <c r="Q98" s="9"/>
      <c r="R98" s="9"/>
      <c r="S98" s="9"/>
      <c r="T98" s="9"/>
      <c r="U98" s="9"/>
      <c r="V98" s="9"/>
      <c r="W98" s="9"/>
      <c r="X98" s="9"/>
      <c r="Y98" s="9"/>
      <c r="Z98" s="9"/>
      <c r="AA98" s="9"/>
      <c r="AB98" s="9"/>
      <c r="AC98" s="9"/>
      <c r="AD98" s="9"/>
      <c r="AE98" s="9"/>
      <c r="AF98" s="9"/>
      <c r="AG98" s="9"/>
    </row>
    <row r="99">
      <c r="A99" s="4" t="s">
        <v>452</v>
      </c>
      <c r="B99" s="5" t="s">
        <v>28</v>
      </c>
      <c r="C99" s="6" t="s">
        <v>361</v>
      </c>
      <c r="D99" s="6" t="s">
        <v>453</v>
      </c>
      <c r="E99" s="7">
        <v>0.15</v>
      </c>
      <c r="F99" s="5">
        <v>0.15</v>
      </c>
      <c r="G99" s="5" t="s">
        <v>36</v>
      </c>
      <c r="H99" s="5">
        <v>25.0</v>
      </c>
      <c r="I99" s="6" t="s">
        <v>59</v>
      </c>
      <c r="J99" s="8" t="s">
        <v>454</v>
      </c>
      <c r="K99" s="5" t="s">
        <v>455</v>
      </c>
      <c r="L99" s="5" t="s">
        <v>19</v>
      </c>
      <c r="M99" s="5">
        <v>1.1</v>
      </c>
      <c r="N99" s="5"/>
      <c r="O99" s="9"/>
      <c r="P99" s="9"/>
      <c r="Q99" s="9"/>
      <c r="R99" s="9"/>
      <c r="S99" s="9"/>
      <c r="T99" s="9"/>
      <c r="U99" s="9"/>
      <c r="V99" s="9"/>
      <c r="W99" s="9"/>
      <c r="X99" s="9"/>
      <c r="Y99" s="9"/>
      <c r="Z99" s="9"/>
      <c r="AA99" s="9"/>
      <c r="AB99" s="9"/>
      <c r="AC99" s="9"/>
      <c r="AD99" s="9"/>
      <c r="AE99" s="9"/>
      <c r="AF99" s="9"/>
      <c r="AG99" s="9"/>
    </row>
    <row r="100">
      <c r="A100" s="4" t="s">
        <v>456</v>
      </c>
      <c r="B100" s="5" t="s">
        <v>28</v>
      </c>
      <c r="C100" s="6" t="s">
        <v>361</v>
      </c>
      <c r="D100" s="6" t="s">
        <v>457</v>
      </c>
      <c r="E100" s="7">
        <v>-0.1</v>
      </c>
      <c r="F100" s="5" t="s">
        <v>36</v>
      </c>
      <c r="G100" s="5">
        <v>-0.2</v>
      </c>
      <c r="H100" s="5">
        <v>21.0</v>
      </c>
      <c r="I100" s="6" t="s">
        <v>59</v>
      </c>
      <c r="J100" s="8" t="s">
        <v>458</v>
      </c>
      <c r="K100" s="5" t="s">
        <v>459</v>
      </c>
      <c r="L100" s="5" t="s">
        <v>19</v>
      </c>
      <c r="M100" s="5">
        <v>1.1</v>
      </c>
      <c r="N100" s="5"/>
      <c r="O100" s="9"/>
      <c r="P100" s="9"/>
      <c r="Q100" s="9"/>
      <c r="R100" s="9"/>
      <c r="S100" s="9"/>
      <c r="T100" s="9"/>
      <c r="U100" s="9"/>
      <c r="V100" s="9"/>
      <c r="W100" s="9"/>
      <c r="X100" s="9"/>
      <c r="Y100" s="9"/>
      <c r="Z100" s="9"/>
      <c r="AA100" s="9"/>
      <c r="AB100" s="9"/>
      <c r="AC100" s="9"/>
      <c r="AD100" s="9"/>
      <c r="AE100" s="9"/>
      <c r="AF100" s="9"/>
      <c r="AG100" s="9"/>
    </row>
    <row r="101">
      <c r="A101" s="4" t="s">
        <v>460</v>
      </c>
      <c r="B101" s="5" t="s">
        <v>28</v>
      </c>
      <c r="C101" s="6" t="s">
        <v>361</v>
      </c>
      <c r="D101" s="6" t="s">
        <v>461</v>
      </c>
      <c r="E101" s="7">
        <v>1.0</v>
      </c>
      <c r="F101" s="5" t="s">
        <v>36</v>
      </c>
      <c r="G101" s="5" t="s">
        <v>36</v>
      </c>
      <c r="H101" s="5">
        <v>19.0</v>
      </c>
      <c r="I101" s="6" t="s">
        <v>59</v>
      </c>
      <c r="J101" s="8" t="s">
        <v>462</v>
      </c>
      <c r="K101" s="5" t="s">
        <v>463</v>
      </c>
      <c r="L101" s="5" t="s">
        <v>92</v>
      </c>
      <c r="M101" s="5">
        <v>1.6</v>
      </c>
      <c r="N101" s="5"/>
      <c r="O101" s="9"/>
      <c r="P101" s="9"/>
      <c r="Q101" s="9"/>
      <c r="R101" s="9"/>
      <c r="S101" s="9"/>
      <c r="T101" s="9"/>
      <c r="U101" s="9"/>
      <c r="V101" s="9"/>
      <c r="W101" s="9"/>
      <c r="X101" s="9"/>
      <c r="Y101" s="9"/>
      <c r="Z101" s="9"/>
      <c r="AA101" s="9"/>
      <c r="AB101" s="9"/>
      <c r="AC101" s="9"/>
      <c r="AD101" s="9"/>
      <c r="AE101" s="9"/>
      <c r="AF101" s="9"/>
      <c r="AG101" s="9"/>
    </row>
    <row r="102">
      <c r="A102" s="4" t="s">
        <v>464</v>
      </c>
      <c r="B102" s="5" t="s">
        <v>28</v>
      </c>
      <c r="C102" s="6" t="s">
        <v>361</v>
      </c>
      <c r="D102" s="6" t="s">
        <v>465</v>
      </c>
      <c r="E102" s="7">
        <v>0.25</v>
      </c>
      <c r="F102" s="5">
        <v>0.5</v>
      </c>
      <c r="G102" s="5" t="s">
        <v>36</v>
      </c>
      <c r="H102" s="5">
        <v>18.0</v>
      </c>
      <c r="I102" s="6" t="s">
        <v>59</v>
      </c>
      <c r="J102" s="8" t="s">
        <v>466</v>
      </c>
      <c r="K102" s="5" t="s">
        <v>467</v>
      </c>
      <c r="L102" s="5" t="s">
        <v>19</v>
      </c>
      <c r="M102" s="5">
        <v>1.3</v>
      </c>
      <c r="N102" s="5"/>
      <c r="O102" s="9"/>
      <c r="P102" s="9"/>
      <c r="Q102" s="9"/>
      <c r="R102" s="9"/>
      <c r="S102" s="9"/>
      <c r="T102" s="9"/>
      <c r="U102" s="9"/>
      <c r="V102" s="9"/>
      <c r="W102" s="9"/>
      <c r="X102" s="9"/>
      <c r="Y102" s="9"/>
      <c r="Z102" s="9"/>
      <c r="AA102" s="9"/>
      <c r="AB102" s="9"/>
      <c r="AC102" s="9"/>
      <c r="AD102" s="9"/>
      <c r="AE102" s="9"/>
      <c r="AF102" s="9"/>
      <c r="AG102" s="9"/>
    </row>
    <row r="103">
      <c r="A103" s="4" t="s">
        <v>468</v>
      </c>
      <c r="B103" s="5" t="s">
        <v>28</v>
      </c>
      <c r="C103" s="6" t="s">
        <v>361</v>
      </c>
      <c r="D103" s="6" t="s">
        <v>469</v>
      </c>
      <c r="E103" s="7">
        <v>0.15</v>
      </c>
      <c r="F103" s="5" t="s">
        <v>36</v>
      </c>
      <c r="G103" s="5" t="s">
        <v>36</v>
      </c>
      <c r="H103" s="5">
        <v>0.0</v>
      </c>
      <c r="I103" s="6" t="s">
        <v>59</v>
      </c>
      <c r="J103" s="8" t="s">
        <v>470</v>
      </c>
      <c r="K103" s="5" t="s">
        <v>471</v>
      </c>
      <c r="L103" s="5" t="s">
        <v>19</v>
      </c>
      <c r="M103" s="5">
        <v>1.34</v>
      </c>
      <c r="N103" s="5"/>
      <c r="O103" s="9"/>
      <c r="P103" s="9"/>
      <c r="Q103" s="9"/>
      <c r="R103" s="9"/>
      <c r="S103" s="9"/>
      <c r="T103" s="9"/>
      <c r="U103" s="9"/>
      <c r="V103" s="9"/>
      <c r="W103" s="9"/>
      <c r="X103" s="9"/>
      <c r="Y103" s="9"/>
      <c r="Z103" s="9"/>
      <c r="AA103" s="9"/>
      <c r="AB103" s="9"/>
      <c r="AC103" s="9"/>
      <c r="AD103" s="9"/>
      <c r="AE103" s="9"/>
      <c r="AF103" s="9"/>
      <c r="AG103" s="9"/>
    </row>
    <row r="104">
      <c r="A104" s="4" t="s">
        <v>472</v>
      </c>
      <c r="B104" s="5" t="s">
        <v>28</v>
      </c>
      <c r="C104" s="6" t="s">
        <v>361</v>
      </c>
      <c r="D104" s="6" t="s">
        <v>473</v>
      </c>
      <c r="E104" s="7">
        <v>0.2</v>
      </c>
      <c r="F104" s="5" t="s">
        <v>36</v>
      </c>
      <c r="G104" s="5" t="s">
        <v>36</v>
      </c>
      <c r="H104" s="5">
        <v>0.0</v>
      </c>
      <c r="I104" s="6" t="s">
        <v>59</v>
      </c>
      <c r="J104" s="8" t="s">
        <v>474</v>
      </c>
      <c r="K104" s="5" t="s">
        <v>475</v>
      </c>
      <c r="L104" s="5" t="s">
        <v>19</v>
      </c>
      <c r="M104" s="5">
        <v>1.34</v>
      </c>
      <c r="N104" s="5"/>
      <c r="O104" s="9"/>
      <c r="P104" s="9"/>
      <c r="Q104" s="9"/>
      <c r="R104" s="9"/>
      <c r="S104" s="9"/>
      <c r="T104" s="9"/>
      <c r="U104" s="9"/>
      <c r="V104" s="9"/>
      <c r="W104" s="9"/>
      <c r="X104" s="9"/>
      <c r="Y104" s="9"/>
      <c r="Z104" s="9"/>
      <c r="AA104" s="9"/>
      <c r="AB104" s="9"/>
      <c r="AC104" s="9"/>
      <c r="AD104" s="9"/>
      <c r="AE104" s="9"/>
      <c r="AF104" s="9"/>
      <c r="AG104" s="9"/>
    </row>
    <row r="105">
      <c r="A105" s="4" t="s">
        <v>476</v>
      </c>
      <c r="B105" s="5" t="s">
        <v>28</v>
      </c>
      <c r="C105" s="6" t="s">
        <v>361</v>
      </c>
      <c r="D105" s="6" t="s">
        <v>477</v>
      </c>
      <c r="E105" s="7">
        <v>1.0</v>
      </c>
      <c r="F105" s="5" t="s">
        <v>36</v>
      </c>
      <c r="G105" s="5" t="s">
        <v>36</v>
      </c>
      <c r="H105" s="5">
        <v>0.0</v>
      </c>
      <c r="I105" s="6" t="s">
        <v>106</v>
      </c>
      <c r="J105" s="8" t="s">
        <v>478</v>
      </c>
      <c r="K105" s="5" t="s">
        <v>479</v>
      </c>
      <c r="L105" s="22" t="s">
        <v>92</v>
      </c>
      <c r="M105" s="5">
        <v>1.35</v>
      </c>
      <c r="N105" s="5"/>
      <c r="O105" s="9"/>
      <c r="P105" s="9"/>
      <c r="Q105" s="9"/>
      <c r="R105" s="9"/>
      <c r="S105" s="9"/>
      <c r="T105" s="9"/>
      <c r="U105" s="9"/>
      <c r="V105" s="9"/>
      <c r="W105" s="9"/>
      <c r="X105" s="9"/>
      <c r="Y105" s="9"/>
      <c r="Z105" s="9"/>
      <c r="AA105" s="9"/>
      <c r="AB105" s="9"/>
      <c r="AC105" s="9"/>
      <c r="AD105" s="9"/>
      <c r="AE105" s="9"/>
      <c r="AF105" s="9"/>
      <c r="AG105" s="9"/>
    </row>
    <row r="106">
      <c r="A106" s="4" t="s">
        <v>480</v>
      </c>
      <c r="B106" s="5" t="s">
        <v>28</v>
      </c>
      <c r="C106" s="6" t="s">
        <v>361</v>
      </c>
      <c r="D106" s="6" t="s">
        <v>481</v>
      </c>
      <c r="E106" s="7">
        <v>-0.01</v>
      </c>
      <c r="F106" s="5" t="s">
        <v>36</v>
      </c>
      <c r="G106" s="5" t="s">
        <v>36</v>
      </c>
      <c r="H106" s="5">
        <v>4.0</v>
      </c>
      <c r="I106" s="6" t="s">
        <v>106</v>
      </c>
      <c r="J106" s="8" t="s">
        <v>482</v>
      </c>
      <c r="K106" s="5" t="s">
        <v>483</v>
      </c>
      <c r="L106" s="5" t="s">
        <v>92</v>
      </c>
      <c r="M106" s="5">
        <v>1.1</v>
      </c>
      <c r="N106" s="5"/>
      <c r="O106" s="9"/>
      <c r="P106" s="9"/>
      <c r="Q106" s="9"/>
      <c r="R106" s="9"/>
      <c r="S106" s="9"/>
      <c r="T106" s="9"/>
      <c r="U106" s="9"/>
      <c r="V106" s="9"/>
      <c r="W106" s="9"/>
      <c r="X106" s="9"/>
      <c r="Y106" s="9"/>
      <c r="Z106" s="9"/>
      <c r="AA106" s="9"/>
      <c r="AB106" s="9"/>
      <c r="AC106" s="9"/>
      <c r="AD106" s="9"/>
      <c r="AE106" s="9"/>
      <c r="AF106" s="9"/>
      <c r="AG106" s="9"/>
    </row>
    <row r="107">
      <c r="A107" s="4" t="s">
        <v>484</v>
      </c>
      <c r="B107" s="5" t="s">
        <v>28</v>
      </c>
      <c r="C107" s="6" t="s">
        <v>361</v>
      </c>
      <c r="D107" s="6" t="s">
        <v>485</v>
      </c>
      <c r="E107" s="7">
        <v>0.15</v>
      </c>
      <c r="F107" s="5" t="s">
        <v>225</v>
      </c>
      <c r="G107" s="5">
        <v>0.2</v>
      </c>
      <c r="H107" s="5">
        <v>39.0</v>
      </c>
      <c r="I107" s="6" t="s">
        <v>106</v>
      </c>
      <c r="J107" s="8" t="s">
        <v>486</v>
      </c>
      <c r="K107" s="5" t="s">
        <v>487</v>
      </c>
      <c r="L107" s="5" t="s">
        <v>19</v>
      </c>
      <c r="M107" s="5">
        <v>1.1</v>
      </c>
      <c r="N107" s="5"/>
      <c r="O107" s="9"/>
      <c r="P107" s="9"/>
      <c r="Q107" s="9"/>
      <c r="R107" s="9"/>
      <c r="S107" s="9"/>
      <c r="T107" s="9"/>
      <c r="U107" s="9"/>
      <c r="V107" s="9"/>
      <c r="W107" s="9"/>
      <c r="X107" s="9"/>
      <c r="Y107" s="9"/>
      <c r="Z107" s="9"/>
      <c r="AA107" s="9"/>
      <c r="AB107" s="9"/>
      <c r="AC107" s="9"/>
      <c r="AD107" s="9"/>
      <c r="AE107" s="9"/>
      <c r="AF107" s="9"/>
      <c r="AG107" s="9"/>
    </row>
    <row r="108">
      <c r="A108" s="4" t="s">
        <v>488</v>
      </c>
      <c r="B108" s="5" t="s">
        <v>28</v>
      </c>
      <c r="C108" s="6" t="s">
        <v>361</v>
      </c>
      <c r="D108" s="6" t="s">
        <v>489</v>
      </c>
      <c r="E108" s="7">
        <v>1.0</v>
      </c>
      <c r="F108" s="5">
        <v>0.5</v>
      </c>
      <c r="G108" s="5" t="s">
        <v>36</v>
      </c>
      <c r="H108" s="5">
        <v>36.0</v>
      </c>
      <c r="I108" s="6" t="s">
        <v>106</v>
      </c>
      <c r="J108" s="8" t="s">
        <v>490</v>
      </c>
      <c r="K108" s="5" t="s">
        <v>491</v>
      </c>
      <c r="L108" s="5" t="s">
        <v>92</v>
      </c>
      <c r="M108" s="5">
        <v>1.1</v>
      </c>
      <c r="N108" s="5"/>
      <c r="O108" s="9"/>
      <c r="P108" s="9"/>
      <c r="Q108" s="9"/>
      <c r="R108" s="9"/>
      <c r="S108" s="9"/>
      <c r="T108" s="9"/>
      <c r="U108" s="9"/>
      <c r="V108" s="9"/>
      <c r="W108" s="9"/>
      <c r="X108" s="9"/>
      <c r="Y108" s="9"/>
      <c r="Z108" s="9"/>
      <c r="AA108" s="9"/>
      <c r="AB108" s="9"/>
      <c r="AC108" s="9"/>
      <c r="AD108" s="9"/>
      <c r="AE108" s="9"/>
      <c r="AF108" s="9"/>
      <c r="AG108" s="9"/>
    </row>
    <row r="109">
      <c r="A109" s="4" t="s">
        <v>492</v>
      </c>
      <c r="B109" s="5" t="s">
        <v>28</v>
      </c>
      <c r="C109" s="6" t="s">
        <v>361</v>
      </c>
      <c r="D109" s="6" t="s">
        <v>493</v>
      </c>
      <c r="E109" s="7">
        <v>0.2</v>
      </c>
      <c r="F109" s="5">
        <v>0.1</v>
      </c>
      <c r="G109" s="5">
        <v>0.25</v>
      </c>
      <c r="H109" s="5">
        <v>30.0</v>
      </c>
      <c r="I109" s="6" t="s">
        <v>106</v>
      </c>
      <c r="J109" s="8" t="s">
        <v>494</v>
      </c>
      <c r="K109" s="5" t="s">
        <v>495</v>
      </c>
      <c r="L109" s="5" t="s">
        <v>19</v>
      </c>
      <c r="M109" s="5">
        <v>1.16</v>
      </c>
      <c r="N109" s="5"/>
      <c r="O109" s="9"/>
      <c r="P109" s="9"/>
      <c r="Q109" s="9"/>
      <c r="R109" s="9"/>
      <c r="S109" s="9"/>
      <c r="T109" s="9"/>
      <c r="U109" s="9"/>
      <c r="V109" s="9"/>
      <c r="W109" s="9"/>
      <c r="X109" s="9"/>
      <c r="Y109" s="9"/>
      <c r="Z109" s="9"/>
      <c r="AA109" s="9"/>
      <c r="AB109" s="9"/>
      <c r="AC109" s="9"/>
      <c r="AD109" s="9"/>
      <c r="AE109" s="9"/>
      <c r="AF109" s="9"/>
      <c r="AG109" s="9"/>
    </row>
    <row r="110">
      <c r="A110" s="4" t="s">
        <v>496</v>
      </c>
      <c r="B110" s="5" t="s">
        <v>28</v>
      </c>
      <c r="C110" s="6" t="s">
        <v>361</v>
      </c>
      <c r="D110" s="6" t="s">
        <v>497</v>
      </c>
      <c r="E110" s="7">
        <v>-0.2</v>
      </c>
      <c r="F110" s="5">
        <v>-0.1</v>
      </c>
      <c r="G110" s="5" t="s">
        <v>36</v>
      </c>
      <c r="H110" s="5">
        <v>12.0</v>
      </c>
      <c r="I110" s="6" t="s">
        <v>106</v>
      </c>
      <c r="J110" s="8" t="s">
        <v>498</v>
      </c>
      <c r="K110" s="5" t="s">
        <v>499</v>
      </c>
      <c r="L110" s="5" t="s">
        <v>19</v>
      </c>
      <c r="M110" s="5">
        <v>1.1</v>
      </c>
      <c r="N110" s="5"/>
      <c r="O110" s="9"/>
      <c r="P110" s="9"/>
      <c r="Q110" s="9"/>
      <c r="R110" s="9"/>
      <c r="S110" s="9"/>
      <c r="T110" s="9"/>
      <c r="U110" s="9"/>
      <c r="V110" s="9"/>
      <c r="W110" s="9"/>
      <c r="X110" s="9"/>
      <c r="Y110" s="9"/>
      <c r="Z110" s="9"/>
      <c r="AA110" s="9"/>
      <c r="AB110" s="9"/>
      <c r="AC110" s="9"/>
      <c r="AD110" s="9"/>
      <c r="AE110" s="9"/>
      <c r="AF110" s="9"/>
      <c r="AG110" s="9"/>
    </row>
    <row r="111">
      <c r="A111" s="4" t="s">
        <v>500</v>
      </c>
      <c r="B111" s="5" t="s">
        <v>28</v>
      </c>
      <c r="C111" s="6" t="s">
        <v>361</v>
      </c>
      <c r="D111" s="6" t="s">
        <v>501</v>
      </c>
      <c r="E111" s="7">
        <v>0.1</v>
      </c>
      <c r="F111" s="5">
        <v>0.15</v>
      </c>
      <c r="G111" s="5">
        <v>0.2</v>
      </c>
      <c r="H111" s="5">
        <v>11.0</v>
      </c>
      <c r="I111" s="6" t="s">
        <v>106</v>
      </c>
      <c r="J111" s="8" t="s">
        <v>502</v>
      </c>
      <c r="K111" s="5" t="s">
        <v>503</v>
      </c>
      <c r="L111" s="5" t="s">
        <v>19</v>
      </c>
      <c r="M111" s="5">
        <v>1.16</v>
      </c>
      <c r="N111" s="5"/>
      <c r="O111" s="9"/>
      <c r="P111" s="9"/>
      <c r="Q111" s="9"/>
      <c r="R111" s="9"/>
      <c r="S111" s="9"/>
      <c r="T111" s="9"/>
      <c r="U111" s="9"/>
      <c r="V111" s="9"/>
      <c r="W111" s="9"/>
      <c r="X111" s="9"/>
      <c r="Y111" s="9"/>
      <c r="Z111" s="9"/>
      <c r="AA111" s="9"/>
      <c r="AB111" s="9"/>
      <c r="AC111" s="9"/>
      <c r="AD111" s="9"/>
      <c r="AE111" s="9"/>
      <c r="AF111" s="9"/>
      <c r="AG111" s="9"/>
    </row>
    <row r="112">
      <c r="A112" s="4" t="s">
        <v>504</v>
      </c>
      <c r="B112" s="5" t="s">
        <v>28</v>
      </c>
      <c r="C112" s="6" t="s">
        <v>361</v>
      </c>
      <c r="D112" s="6" t="s">
        <v>505</v>
      </c>
      <c r="E112" s="7">
        <v>0.1</v>
      </c>
      <c r="F112" s="5">
        <v>0.33</v>
      </c>
      <c r="G112" s="5">
        <v>0.33</v>
      </c>
      <c r="H112" s="5">
        <v>11.0</v>
      </c>
      <c r="I112" s="6" t="s">
        <v>106</v>
      </c>
      <c r="J112" s="8" t="s">
        <v>506</v>
      </c>
      <c r="K112" s="5" t="s">
        <v>507</v>
      </c>
      <c r="L112" s="5" t="s">
        <v>92</v>
      </c>
      <c r="M112" s="5">
        <v>1.18</v>
      </c>
      <c r="N112" s="5"/>
      <c r="O112" s="9"/>
      <c r="P112" s="9"/>
      <c r="Q112" s="9"/>
      <c r="R112" s="9"/>
      <c r="S112" s="9"/>
      <c r="T112" s="9"/>
      <c r="U112" s="9"/>
      <c r="V112" s="9"/>
      <c r="W112" s="9"/>
      <c r="X112" s="9"/>
      <c r="Y112" s="9"/>
      <c r="Z112" s="9"/>
      <c r="AA112" s="9"/>
      <c r="AB112" s="9"/>
      <c r="AC112" s="9"/>
      <c r="AD112" s="9"/>
      <c r="AE112" s="9"/>
      <c r="AF112" s="9"/>
      <c r="AG112" s="9"/>
    </row>
    <row r="113">
      <c r="A113" s="4" t="s">
        <v>508</v>
      </c>
      <c r="B113" s="5" t="s">
        <v>14</v>
      </c>
      <c r="C113" s="6" t="s">
        <v>361</v>
      </c>
      <c r="D113" s="6" t="s">
        <v>509</v>
      </c>
      <c r="E113" s="7" t="s">
        <v>510</v>
      </c>
      <c r="F113" s="5" t="s">
        <v>36</v>
      </c>
      <c r="G113" s="5" t="s">
        <v>36</v>
      </c>
      <c r="H113" s="5">
        <v>11.0</v>
      </c>
      <c r="I113" s="6" t="s">
        <v>106</v>
      </c>
      <c r="J113" s="8" t="s">
        <v>511</v>
      </c>
      <c r="K113" s="5" t="s">
        <v>512</v>
      </c>
      <c r="L113" s="5" t="s">
        <v>513</v>
      </c>
      <c r="M113" s="5">
        <v>1.3</v>
      </c>
      <c r="N113" s="5"/>
      <c r="O113" s="9"/>
      <c r="P113" s="9"/>
      <c r="Q113" s="9"/>
      <c r="R113" s="9"/>
      <c r="S113" s="9"/>
      <c r="T113" s="9"/>
      <c r="U113" s="9"/>
      <c r="V113" s="9"/>
      <c r="W113" s="9"/>
      <c r="X113" s="9"/>
      <c r="Y113" s="9"/>
      <c r="Z113" s="9"/>
      <c r="AA113" s="9"/>
      <c r="AB113" s="9"/>
      <c r="AC113" s="9"/>
      <c r="AD113" s="9"/>
      <c r="AE113" s="9"/>
      <c r="AF113" s="9"/>
      <c r="AG113" s="9"/>
    </row>
    <row r="114">
      <c r="A114" s="4" t="s">
        <v>514</v>
      </c>
      <c r="B114" s="5" t="s">
        <v>28</v>
      </c>
      <c r="C114" s="6" t="s">
        <v>361</v>
      </c>
      <c r="D114" s="6" t="s">
        <v>515</v>
      </c>
      <c r="E114" s="7">
        <v>-0.1</v>
      </c>
      <c r="F114" s="5">
        <v>-0.15</v>
      </c>
      <c r="G114" s="5">
        <v>-0.2</v>
      </c>
      <c r="H114" s="5">
        <v>6.0</v>
      </c>
      <c r="I114" s="6" t="s">
        <v>106</v>
      </c>
      <c r="J114" s="8" t="s">
        <v>516</v>
      </c>
      <c r="K114" s="5" t="s">
        <v>517</v>
      </c>
      <c r="L114" s="5" t="s">
        <v>19</v>
      </c>
      <c r="M114" s="5">
        <v>1.1</v>
      </c>
      <c r="N114" s="5"/>
      <c r="O114" s="9"/>
      <c r="P114" s="9"/>
      <c r="Q114" s="9"/>
      <c r="R114" s="9"/>
      <c r="S114" s="9"/>
      <c r="T114" s="9"/>
      <c r="U114" s="9"/>
      <c r="V114" s="9"/>
      <c r="W114" s="9"/>
      <c r="X114" s="9"/>
      <c r="Y114" s="9"/>
      <c r="Z114" s="9"/>
      <c r="AA114" s="9"/>
      <c r="AB114" s="9"/>
      <c r="AC114" s="9"/>
      <c r="AD114" s="9"/>
      <c r="AE114" s="9"/>
      <c r="AF114" s="9"/>
      <c r="AG114" s="9"/>
    </row>
    <row r="115">
      <c r="A115" s="4" t="s">
        <v>518</v>
      </c>
      <c r="B115" s="5" t="s">
        <v>28</v>
      </c>
      <c r="C115" s="6" t="s">
        <v>361</v>
      </c>
      <c r="D115" s="6" t="s">
        <v>519</v>
      </c>
      <c r="E115" s="7">
        <v>1.0</v>
      </c>
      <c r="F115" s="5" t="s">
        <v>36</v>
      </c>
      <c r="G115" s="5" t="s">
        <v>36</v>
      </c>
      <c r="H115" s="5">
        <v>5.0</v>
      </c>
      <c r="I115" s="6" t="s">
        <v>106</v>
      </c>
      <c r="J115" s="8" t="s">
        <v>520</v>
      </c>
      <c r="K115" s="5" t="s">
        <v>429</v>
      </c>
      <c r="L115" s="5" t="s">
        <v>92</v>
      </c>
      <c r="M115" s="5">
        <v>1.6</v>
      </c>
      <c r="N115" s="5"/>
      <c r="O115" s="9"/>
      <c r="P115" s="9"/>
      <c r="Q115" s="9"/>
      <c r="R115" s="9"/>
      <c r="S115" s="9"/>
      <c r="T115" s="9"/>
      <c r="U115" s="9"/>
      <c r="V115" s="9"/>
      <c r="W115" s="9"/>
      <c r="X115" s="9"/>
      <c r="Y115" s="9"/>
      <c r="Z115" s="9"/>
      <c r="AA115" s="9"/>
      <c r="AB115" s="9"/>
      <c r="AC115" s="9"/>
      <c r="AD115" s="9"/>
      <c r="AE115" s="9"/>
      <c r="AF115" s="9"/>
      <c r="AG115" s="9"/>
    </row>
    <row r="116">
      <c r="A116" s="4" t="s">
        <v>521</v>
      </c>
      <c r="B116" s="5" t="s">
        <v>28</v>
      </c>
      <c r="C116" s="6" t="s">
        <v>361</v>
      </c>
      <c r="D116" s="6" t="s">
        <v>522</v>
      </c>
      <c r="E116" s="7">
        <v>1.0</v>
      </c>
      <c r="F116" s="5" t="s">
        <v>36</v>
      </c>
      <c r="G116" s="5" t="s">
        <v>36</v>
      </c>
      <c r="H116" s="5">
        <v>4.0</v>
      </c>
      <c r="I116" s="6" t="s">
        <v>106</v>
      </c>
      <c r="J116" s="8" t="s">
        <v>523</v>
      </c>
      <c r="K116" s="5" t="s">
        <v>463</v>
      </c>
      <c r="L116" s="5" t="s">
        <v>92</v>
      </c>
      <c r="M116" s="5">
        <v>1.6</v>
      </c>
      <c r="N116" s="5"/>
      <c r="O116" s="9"/>
      <c r="P116" s="9"/>
      <c r="Q116" s="9"/>
      <c r="R116" s="9"/>
      <c r="S116" s="9"/>
      <c r="T116" s="9"/>
      <c r="U116" s="9"/>
      <c r="V116" s="9"/>
      <c r="W116" s="9"/>
      <c r="X116" s="9"/>
      <c r="Y116" s="9"/>
      <c r="Z116" s="9"/>
      <c r="AA116" s="9"/>
      <c r="AB116" s="9"/>
      <c r="AC116" s="9"/>
      <c r="AD116" s="9"/>
      <c r="AE116" s="9"/>
      <c r="AF116" s="9"/>
      <c r="AG116" s="9"/>
    </row>
    <row r="117">
      <c r="A117" s="4" t="s">
        <v>524</v>
      </c>
      <c r="B117" s="5" t="s">
        <v>14</v>
      </c>
      <c r="C117" s="6" t="s">
        <v>361</v>
      </c>
      <c r="D117" s="6" t="s">
        <v>509</v>
      </c>
      <c r="E117" s="7" t="s">
        <v>510</v>
      </c>
      <c r="F117" s="5" t="s">
        <v>36</v>
      </c>
      <c r="G117" s="5" t="s">
        <v>36</v>
      </c>
      <c r="H117" s="5">
        <v>4.0</v>
      </c>
      <c r="I117" s="6" t="s">
        <v>106</v>
      </c>
      <c r="J117" s="8" t="s">
        <v>525</v>
      </c>
      <c r="K117" s="5" t="s">
        <v>526</v>
      </c>
      <c r="L117" s="5" t="s">
        <v>513</v>
      </c>
      <c r="M117" s="5">
        <v>1.3</v>
      </c>
      <c r="N117" s="5"/>
      <c r="O117" s="9"/>
      <c r="P117" s="9"/>
      <c r="Q117" s="9"/>
      <c r="R117" s="9"/>
      <c r="S117" s="9"/>
      <c r="T117" s="9"/>
      <c r="U117" s="9"/>
      <c r="V117" s="9"/>
      <c r="W117" s="9"/>
      <c r="X117" s="9"/>
      <c r="Y117" s="9"/>
      <c r="Z117" s="9"/>
      <c r="AA117" s="9"/>
      <c r="AB117" s="9"/>
      <c r="AC117" s="9"/>
      <c r="AD117" s="9"/>
      <c r="AE117" s="9"/>
      <c r="AF117" s="9"/>
      <c r="AG117" s="9"/>
    </row>
    <row r="118">
      <c r="A118" s="4" t="s">
        <v>527</v>
      </c>
      <c r="B118" s="5" t="s">
        <v>28</v>
      </c>
      <c r="C118" s="6" t="s">
        <v>361</v>
      </c>
      <c r="D118" s="6" t="s">
        <v>528</v>
      </c>
      <c r="E118" s="7">
        <v>-0.1</v>
      </c>
      <c r="F118" s="5" t="s">
        <v>36</v>
      </c>
      <c r="G118" s="5" t="s">
        <v>36</v>
      </c>
      <c r="H118" s="5">
        <v>4.0</v>
      </c>
      <c r="I118" s="6" t="s">
        <v>106</v>
      </c>
      <c r="J118" s="8" t="s">
        <v>529</v>
      </c>
      <c r="K118" s="5" t="s">
        <v>530</v>
      </c>
      <c r="L118" s="5" t="s">
        <v>19</v>
      </c>
      <c r="M118" s="5">
        <v>1.1</v>
      </c>
      <c r="N118" s="5"/>
      <c r="O118" s="9"/>
      <c r="P118" s="9"/>
      <c r="Q118" s="9"/>
      <c r="R118" s="9"/>
      <c r="S118" s="9"/>
      <c r="T118" s="9"/>
      <c r="U118" s="9"/>
      <c r="V118" s="9"/>
      <c r="W118" s="9"/>
      <c r="X118" s="9"/>
      <c r="Y118" s="9"/>
      <c r="Z118" s="9"/>
      <c r="AA118" s="9"/>
      <c r="AB118" s="9"/>
      <c r="AC118" s="9"/>
      <c r="AD118" s="9"/>
      <c r="AE118" s="9"/>
      <c r="AF118" s="9"/>
      <c r="AG118" s="9"/>
    </row>
    <row r="119">
      <c r="A119" s="4" t="s">
        <v>531</v>
      </c>
      <c r="B119" s="5" t="s">
        <v>28</v>
      </c>
      <c r="C119" s="6" t="s">
        <v>361</v>
      </c>
      <c r="D119" s="6" t="s">
        <v>532</v>
      </c>
      <c r="E119" s="7">
        <v>0.5</v>
      </c>
      <c r="F119" s="5" t="s">
        <v>36</v>
      </c>
      <c r="G119" s="5" t="s">
        <v>36</v>
      </c>
      <c r="H119" s="5">
        <v>2.0</v>
      </c>
      <c r="I119" s="6" t="s">
        <v>106</v>
      </c>
      <c r="J119" s="8" t="s">
        <v>533</v>
      </c>
      <c r="K119" s="5" t="s">
        <v>534</v>
      </c>
      <c r="L119" s="5" t="s">
        <v>19</v>
      </c>
      <c r="M119" s="5">
        <v>1.28</v>
      </c>
      <c r="N119" s="5"/>
      <c r="O119" s="9"/>
      <c r="P119" s="9"/>
      <c r="Q119" s="9"/>
      <c r="R119" s="9"/>
      <c r="S119" s="9"/>
      <c r="T119" s="9"/>
      <c r="U119" s="9"/>
      <c r="V119" s="9"/>
      <c r="W119" s="9"/>
      <c r="X119" s="9"/>
      <c r="Y119" s="9"/>
      <c r="Z119" s="9"/>
      <c r="AA119" s="9"/>
      <c r="AB119" s="9"/>
      <c r="AC119" s="9"/>
      <c r="AD119" s="9"/>
      <c r="AE119" s="9"/>
      <c r="AF119" s="9"/>
      <c r="AG119" s="9"/>
    </row>
    <row r="120">
      <c r="A120" s="4" t="s">
        <v>535</v>
      </c>
      <c r="B120" s="5" t="s">
        <v>28</v>
      </c>
      <c r="C120" s="6" t="s">
        <v>361</v>
      </c>
      <c r="D120" s="6" t="s">
        <v>536</v>
      </c>
      <c r="E120" s="7">
        <v>-0.1</v>
      </c>
      <c r="F120" s="5" t="s">
        <v>36</v>
      </c>
      <c r="G120" s="5">
        <v>-0.2</v>
      </c>
      <c r="H120" s="5">
        <v>2.0</v>
      </c>
      <c r="I120" s="6" t="s">
        <v>106</v>
      </c>
      <c r="J120" s="8" t="s">
        <v>537</v>
      </c>
      <c r="K120" s="5" t="s">
        <v>538</v>
      </c>
      <c r="L120" s="5" t="s">
        <v>19</v>
      </c>
      <c r="M120" s="5">
        <v>1.18</v>
      </c>
      <c r="N120" s="5"/>
      <c r="O120" s="9"/>
      <c r="P120" s="9"/>
      <c r="Q120" s="9"/>
      <c r="R120" s="9"/>
      <c r="S120" s="9"/>
      <c r="T120" s="9"/>
      <c r="U120" s="9"/>
      <c r="V120" s="9"/>
      <c r="W120" s="9"/>
      <c r="X120" s="9"/>
      <c r="Y120" s="9"/>
      <c r="Z120" s="9"/>
      <c r="AA120" s="9"/>
      <c r="AB120" s="9"/>
      <c r="AC120" s="9"/>
      <c r="AD120" s="9"/>
      <c r="AE120" s="9"/>
      <c r="AF120" s="9"/>
      <c r="AG120" s="9"/>
    </row>
    <row r="121">
      <c r="A121" s="4" t="s">
        <v>539</v>
      </c>
      <c r="B121" s="5" t="s">
        <v>28</v>
      </c>
      <c r="C121" s="6" t="s">
        <v>361</v>
      </c>
      <c r="D121" s="6" t="s">
        <v>540</v>
      </c>
      <c r="E121" s="7">
        <v>0.1</v>
      </c>
      <c r="F121" s="5" t="s">
        <v>36</v>
      </c>
      <c r="G121" s="5" t="s">
        <v>36</v>
      </c>
      <c r="H121" s="5">
        <v>1.0</v>
      </c>
      <c r="I121" s="6" t="s">
        <v>106</v>
      </c>
      <c r="J121" s="8" t="s">
        <v>541</v>
      </c>
      <c r="K121" s="23"/>
      <c r="L121" s="5" t="s">
        <v>19</v>
      </c>
      <c r="M121" s="5">
        <v>1.3</v>
      </c>
      <c r="N121" s="5"/>
      <c r="O121" s="9"/>
      <c r="P121" s="9"/>
      <c r="Q121" s="9"/>
      <c r="R121" s="9"/>
      <c r="S121" s="9"/>
      <c r="T121" s="9"/>
      <c r="U121" s="9"/>
      <c r="V121" s="9"/>
      <c r="W121" s="9"/>
      <c r="X121" s="9"/>
      <c r="Y121" s="9"/>
      <c r="Z121" s="9"/>
      <c r="AA121" s="9"/>
      <c r="AB121" s="9"/>
      <c r="AC121" s="9"/>
      <c r="AD121" s="9"/>
      <c r="AE121" s="9"/>
      <c r="AF121" s="9"/>
      <c r="AG121" s="9"/>
    </row>
    <row r="122">
      <c r="A122" s="4" t="s">
        <v>542</v>
      </c>
      <c r="B122" s="5" t="s">
        <v>28</v>
      </c>
      <c r="C122" s="6" t="s">
        <v>361</v>
      </c>
      <c r="D122" s="6" t="s">
        <v>543</v>
      </c>
      <c r="E122" s="7">
        <v>1.0</v>
      </c>
      <c r="F122" s="5" t="s">
        <v>36</v>
      </c>
      <c r="G122" s="5" t="s">
        <v>36</v>
      </c>
      <c r="H122" s="5">
        <v>1.0</v>
      </c>
      <c r="I122" s="6" t="s">
        <v>106</v>
      </c>
      <c r="J122" s="8" t="s">
        <v>544</v>
      </c>
      <c r="K122" s="5" t="s">
        <v>545</v>
      </c>
      <c r="L122" s="5" t="s">
        <v>92</v>
      </c>
      <c r="M122" s="5">
        <v>1.32</v>
      </c>
      <c r="N122" s="5"/>
      <c r="O122" s="9"/>
      <c r="P122" s="9"/>
      <c r="Q122" s="9"/>
      <c r="R122" s="9"/>
      <c r="S122" s="9"/>
      <c r="T122" s="9"/>
      <c r="U122" s="9"/>
      <c r="V122" s="9"/>
      <c r="W122" s="9"/>
      <c r="X122" s="9"/>
      <c r="Y122" s="9"/>
      <c r="Z122" s="9"/>
      <c r="AA122" s="9"/>
      <c r="AB122" s="9"/>
      <c r="AC122" s="9"/>
      <c r="AD122" s="9"/>
      <c r="AE122" s="9"/>
      <c r="AF122" s="9"/>
      <c r="AG122" s="9"/>
    </row>
    <row r="123">
      <c r="A123" s="4" t="s">
        <v>546</v>
      </c>
      <c r="B123" s="5" t="s">
        <v>28</v>
      </c>
      <c r="C123" s="6" t="s">
        <v>361</v>
      </c>
      <c r="D123" s="6" t="s">
        <v>547</v>
      </c>
      <c r="E123" s="7">
        <v>2.0</v>
      </c>
      <c r="F123" s="5">
        <v>1.0</v>
      </c>
      <c r="G123" s="5" t="s">
        <v>36</v>
      </c>
      <c r="H123" s="5">
        <v>95.0</v>
      </c>
      <c r="I123" s="6" t="s">
        <v>116</v>
      </c>
      <c r="J123" s="8" t="s">
        <v>548</v>
      </c>
      <c r="K123" s="5" t="s">
        <v>549</v>
      </c>
      <c r="L123" s="5" t="s">
        <v>92</v>
      </c>
      <c r="M123" s="5">
        <v>1.1</v>
      </c>
      <c r="N123" s="5"/>
      <c r="O123" s="9"/>
      <c r="P123" s="9"/>
      <c r="Q123" s="9"/>
      <c r="R123" s="9"/>
      <c r="S123" s="9"/>
      <c r="T123" s="9"/>
      <c r="U123" s="9"/>
      <c r="V123" s="9"/>
      <c r="W123" s="9"/>
      <c r="X123" s="9"/>
      <c r="Y123" s="9"/>
      <c r="Z123" s="9"/>
      <c r="AA123" s="9"/>
      <c r="AB123" s="9"/>
      <c r="AC123" s="9"/>
      <c r="AD123" s="9"/>
      <c r="AE123" s="9"/>
      <c r="AF123" s="9"/>
      <c r="AG123" s="9"/>
    </row>
    <row r="124">
      <c r="A124" s="4" t="s">
        <v>550</v>
      </c>
      <c r="B124" s="5" t="s">
        <v>28</v>
      </c>
      <c r="C124" s="6" t="s">
        <v>361</v>
      </c>
      <c r="D124" s="6" t="s">
        <v>551</v>
      </c>
      <c r="E124" s="7">
        <v>2.0</v>
      </c>
      <c r="F124" s="5">
        <v>1.0</v>
      </c>
      <c r="G124" s="5" t="s">
        <v>36</v>
      </c>
      <c r="H124" s="5">
        <v>25.0</v>
      </c>
      <c r="I124" s="6" t="s">
        <v>116</v>
      </c>
      <c r="J124" s="8" t="s">
        <v>552</v>
      </c>
      <c r="K124" s="5" t="s">
        <v>553</v>
      </c>
      <c r="L124" s="5" t="s">
        <v>92</v>
      </c>
      <c r="M124" s="5">
        <v>1.1</v>
      </c>
      <c r="N124" s="5"/>
      <c r="O124" s="9"/>
      <c r="P124" s="9"/>
      <c r="Q124" s="9"/>
      <c r="R124" s="9"/>
      <c r="S124" s="9"/>
      <c r="T124" s="9"/>
      <c r="U124" s="9"/>
      <c r="V124" s="9"/>
      <c r="W124" s="9"/>
      <c r="X124" s="9"/>
      <c r="Y124" s="9"/>
      <c r="Z124" s="9"/>
      <c r="AA124" s="9"/>
      <c r="AB124" s="9"/>
      <c r="AC124" s="9"/>
      <c r="AD124" s="9"/>
      <c r="AE124" s="9"/>
      <c r="AF124" s="9"/>
      <c r="AG124" s="9"/>
    </row>
    <row r="125">
      <c r="A125" s="4" t="s">
        <v>554</v>
      </c>
      <c r="B125" s="5" t="s">
        <v>28</v>
      </c>
      <c r="C125" s="6" t="s">
        <v>361</v>
      </c>
      <c r="D125" s="6" t="s">
        <v>555</v>
      </c>
      <c r="E125" s="7">
        <v>2.0</v>
      </c>
      <c r="F125" s="5">
        <v>1.0</v>
      </c>
      <c r="G125" s="5">
        <v>3.0</v>
      </c>
      <c r="H125" s="5">
        <v>18.0</v>
      </c>
      <c r="I125" s="6" t="s">
        <v>116</v>
      </c>
      <c r="J125" s="8" t="s">
        <v>556</v>
      </c>
      <c r="K125" s="5" t="s">
        <v>557</v>
      </c>
      <c r="L125" s="5" t="s">
        <v>92</v>
      </c>
      <c r="M125" s="5">
        <v>1.1</v>
      </c>
      <c r="N125" s="5"/>
      <c r="O125" s="9"/>
      <c r="P125" s="9"/>
      <c r="Q125" s="9"/>
      <c r="R125" s="9"/>
      <c r="S125" s="9"/>
      <c r="T125" s="9"/>
      <c r="U125" s="9"/>
      <c r="V125" s="9"/>
      <c r="W125" s="9"/>
      <c r="X125" s="9"/>
      <c r="Y125" s="9"/>
      <c r="Z125" s="9"/>
      <c r="AA125" s="9"/>
      <c r="AB125" s="9"/>
      <c r="AC125" s="9"/>
      <c r="AD125" s="9"/>
      <c r="AE125" s="9"/>
      <c r="AF125" s="9"/>
      <c r="AG125" s="9"/>
    </row>
    <row r="126">
      <c r="A126" s="4" t="s">
        <v>558</v>
      </c>
      <c r="B126" s="5" t="s">
        <v>28</v>
      </c>
      <c r="C126" s="6" t="s">
        <v>361</v>
      </c>
      <c r="D126" s="6" t="s">
        <v>559</v>
      </c>
      <c r="E126" s="7">
        <v>0.5</v>
      </c>
      <c r="F126" s="5" t="s">
        <v>36</v>
      </c>
      <c r="G126" s="5" t="s">
        <v>36</v>
      </c>
      <c r="H126" s="5">
        <v>1.0</v>
      </c>
      <c r="I126" s="6" t="s">
        <v>116</v>
      </c>
      <c r="J126" s="8" t="s">
        <v>560</v>
      </c>
      <c r="K126" s="5" t="s">
        <v>561</v>
      </c>
      <c r="L126" s="5" t="s">
        <v>92</v>
      </c>
      <c r="M126" s="5">
        <v>1.2</v>
      </c>
      <c r="N126" s="5"/>
      <c r="O126" s="9"/>
      <c r="P126" s="9"/>
      <c r="Q126" s="9"/>
      <c r="R126" s="9"/>
      <c r="S126" s="9"/>
      <c r="T126" s="9"/>
      <c r="U126" s="9"/>
      <c r="V126" s="9"/>
      <c r="W126" s="9"/>
      <c r="X126" s="9"/>
      <c r="Y126" s="9"/>
      <c r="Z126" s="9"/>
      <c r="AA126" s="9"/>
      <c r="AB126" s="9"/>
      <c r="AC126" s="9"/>
      <c r="AD126" s="9"/>
      <c r="AE126" s="9"/>
      <c r="AF126" s="9"/>
      <c r="AG126" s="9"/>
    </row>
    <row r="127">
      <c r="A127" s="4" t="s">
        <v>562</v>
      </c>
      <c r="B127" s="5" t="s">
        <v>28</v>
      </c>
      <c r="C127" s="6" t="s">
        <v>361</v>
      </c>
      <c r="D127" s="6" t="s">
        <v>563</v>
      </c>
      <c r="E127" s="7">
        <v>-2.0</v>
      </c>
      <c r="F127" s="5">
        <v>1.0</v>
      </c>
      <c r="G127" s="5" t="s">
        <v>36</v>
      </c>
      <c r="H127" s="5">
        <v>159.0</v>
      </c>
      <c r="I127" s="6" t="s">
        <v>564</v>
      </c>
      <c r="J127" s="8" t="s">
        <v>565</v>
      </c>
      <c r="K127" s="5" t="s">
        <v>566</v>
      </c>
      <c r="L127" s="5" t="s">
        <v>92</v>
      </c>
      <c r="M127" s="5">
        <v>1.8</v>
      </c>
      <c r="N127" s="5"/>
      <c r="O127" s="9"/>
      <c r="P127" s="9"/>
      <c r="Q127" s="9"/>
      <c r="R127" s="9"/>
      <c r="S127" s="9"/>
      <c r="T127" s="9"/>
      <c r="U127" s="9"/>
      <c r="V127" s="9"/>
      <c r="W127" s="9"/>
      <c r="X127" s="9"/>
      <c r="Y127" s="9"/>
      <c r="Z127" s="9"/>
      <c r="AA127" s="9"/>
      <c r="AB127" s="9"/>
      <c r="AC127" s="9"/>
      <c r="AD127" s="9"/>
      <c r="AE127" s="9"/>
      <c r="AF127" s="9"/>
      <c r="AG127" s="9"/>
    </row>
    <row r="128">
      <c r="A128" s="4" t="s">
        <v>567</v>
      </c>
      <c r="B128" s="5" t="s">
        <v>28</v>
      </c>
      <c r="C128" s="6" t="s">
        <v>361</v>
      </c>
      <c r="D128" s="6" t="s">
        <v>568</v>
      </c>
      <c r="E128" s="7">
        <v>-0.15</v>
      </c>
      <c r="F128" s="5" t="s">
        <v>225</v>
      </c>
      <c r="G128" s="5" t="s">
        <v>36</v>
      </c>
      <c r="H128" s="5">
        <v>112.0</v>
      </c>
      <c r="I128" s="6" t="s">
        <v>564</v>
      </c>
      <c r="J128" s="8" t="s">
        <v>569</v>
      </c>
      <c r="K128" s="5" t="s">
        <v>570</v>
      </c>
      <c r="L128" s="5" t="s">
        <v>19</v>
      </c>
      <c r="M128" s="5">
        <v>1.1</v>
      </c>
      <c r="N128" s="5"/>
      <c r="O128" s="9"/>
      <c r="P128" s="9"/>
      <c r="Q128" s="9"/>
      <c r="R128" s="9"/>
      <c r="S128" s="9"/>
      <c r="T128" s="9"/>
      <c r="U128" s="9"/>
      <c r="V128" s="9"/>
      <c r="W128" s="9"/>
      <c r="X128" s="9"/>
      <c r="Y128" s="9"/>
      <c r="Z128" s="9"/>
      <c r="AA128" s="9"/>
      <c r="AB128" s="9"/>
      <c r="AC128" s="9"/>
      <c r="AD128" s="9"/>
      <c r="AE128" s="9"/>
      <c r="AF128" s="9"/>
      <c r="AG128" s="9"/>
    </row>
    <row r="129">
      <c r="A129" s="4" t="s">
        <v>571</v>
      </c>
      <c r="B129" s="5" t="s">
        <v>28</v>
      </c>
      <c r="C129" s="6" t="s">
        <v>361</v>
      </c>
      <c r="D129" s="6" t="s">
        <v>572</v>
      </c>
      <c r="E129" s="7">
        <v>-5.0</v>
      </c>
      <c r="F129" s="5" t="s">
        <v>36</v>
      </c>
      <c r="G129" s="5" t="s">
        <v>36</v>
      </c>
      <c r="H129" s="5">
        <v>18.0</v>
      </c>
      <c r="I129" s="6" t="s">
        <v>564</v>
      </c>
      <c r="J129" s="8" t="s">
        <v>573</v>
      </c>
      <c r="K129" s="5" t="s">
        <v>574</v>
      </c>
      <c r="L129" s="5" t="s">
        <v>92</v>
      </c>
      <c r="M129" s="5">
        <v>1.7</v>
      </c>
      <c r="N129" s="5"/>
      <c r="O129" s="9"/>
      <c r="P129" s="9"/>
      <c r="Q129" s="9"/>
      <c r="R129" s="9"/>
      <c r="S129" s="9"/>
      <c r="T129" s="9"/>
      <c r="U129" s="9"/>
      <c r="V129" s="9"/>
      <c r="W129" s="9"/>
      <c r="X129" s="9"/>
      <c r="Y129" s="9"/>
      <c r="Z129" s="9"/>
      <c r="AA129" s="9"/>
      <c r="AB129" s="9"/>
      <c r="AC129" s="9"/>
      <c r="AD129" s="9"/>
      <c r="AE129" s="9"/>
      <c r="AF129" s="9"/>
      <c r="AG129" s="9"/>
    </row>
    <row r="130">
      <c r="A130" s="4" t="s">
        <v>575</v>
      </c>
      <c r="B130" s="5" t="s">
        <v>28</v>
      </c>
      <c r="C130" s="6" t="s">
        <v>361</v>
      </c>
      <c r="D130" s="6" t="s">
        <v>576</v>
      </c>
      <c r="E130" s="7">
        <v>-0.25</v>
      </c>
      <c r="F130" s="5" t="s">
        <v>36</v>
      </c>
      <c r="G130" s="5" t="s">
        <v>36</v>
      </c>
      <c r="H130" s="5">
        <v>3.0</v>
      </c>
      <c r="I130" s="6" t="s">
        <v>577</v>
      </c>
      <c r="J130" s="8" t="s">
        <v>578</v>
      </c>
      <c r="K130" s="5" t="s">
        <v>579</v>
      </c>
      <c r="L130" s="5" t="s">
        <v>19</v>
      </c>
      <c r="M130" s="5">
        <v>1.2</v>
      </c>
      <c r="N130" s="5"/>
      <c r="O130" s="9"/>
      <c r="P130" s="9"/>
      <c r="Q130" s="9"/>
      <c r="R130" s="9"/>
      <c r="S130" s="9"/>
      <c r="T130" s="9"/>
      <c r="U130" s="9"/>
      <c r="V130" s="9"/>
      <c r="W130" s="9"/>
      <c r="X130" s="9"/>
      <c r="Y130" s="9"/>
      <c r="Z130" s="9"/>
      <c r="AA130" s="9"/>
      <c r="AB130" s="9"/>
      <c r="AC130" s="9"/>
      <c r="AD130" s="9"/>
      <c r="AE130" s="9"/>
      <c r="AF130" s="9"/>
      <c r="AG130" s="9"/>
    </row>
    <row r="131">
      <c r="A131" s="4" t="s">
        <v>580</v>
      </c>
      <c r="B131" s="5" t="s">
        <v>28</v>
      </c>
      <c r="C131" s="6" t="s">
        <v>361</v>
      </c>
      <c r="D131" s="6" t="s">
        <v>581</v>
      </c>
      <c r="E131" s="7">
        <v>0.5</v>
      </c>
      <c r="F131" s="5" t="s">
        <v>582</v>
      </c>
      <c r="G131" s="5">
        <v>1.0</v>
      </c>
      <c r="H131" s="5">
        <v>35.0</v>
      </c>
      <c r="I131" s="6" t="s">
        <v>128</v>
      </c>
      <c r="J131" s="8" t="s">
        <v>583</v>
      </c>
      <c r="K131" s="5" t="s">
        <v>584</v>
      </c>
      <c r="L131" s="5" t="s">
        <v>19</v>
      </c>
      <c r="M131" s="5">
        <v>1.25</v>
      </c>
      <c r="N131" s="5"/>
      <c r="O131" s="9"/>
      <c r="P131" s="9"/>
      <c r="Q131" s="9"/>
      <c r="R131" s="9"/>
      <c r="S131" s="9"/>
      <c r="T131" s="9"/>
      <c r="U131" s="9"/>
      <c r="V131" s="9"/>
      <c r="W131" s="9"/>
      <c r="X131" s="9"/>
      <c r="Y131" s="9"/>
      <c r="Z131" s="9"/>
      <c r="AA131" s="9"/>
      <c r="AB131" s="9"/>
      <c r="AC131" s="9"/>
      <c r="AD131" s="9"/>
      <c r="AE131" s="9"/>
      <c r="AF131" s="9"/>
      <c r="AG131" s="9"/>
    </row>
    <row r="132">
      <c r="A132" s="4" t="s">
        <v>585</v>
      </c>
      <c r="B132" s="5" t="s">
        <v>28</v>
      </c>
      <c r="C132" s="6" t="s">
        <v>361</v>
      </c>
      <c r="D132" s="6" t="s">
        <v>586</v>
      </c>
      <c r="E132" s="7">
        <v>0.1</v>
      </c>
      <c r="F132" s="5" t="s">
        <v>149</v>
      </c>
      <c r="G132" s="5">
        <v>0.2</v>
      </c>
      <c r="H132" s="5">
        <v>83.0</v>
      </c>
      <c r="I132" s="6" t="s">
        <v>150</v>
      </c>
      <c r="J132" s="8" t="s">
        <v>587</v>
      </c>
      <c r="K132" s="5" t="s">
        <v>588</v>
      </c>
      <c r="L132" s="5" t="s">
        <v>19</v>
      </c>
      <c r="M132" s="5">
        <v>1.1</v>
      </c>
      <c r="N132" s="5"/>
      <c r="O132" s="9"/>
      <c r="P132" s="9"/>
      <c r="Q132" s="9"/>
      <c r="R132" s="9"/>
      <c r="S132" s="9"/>
      <c r="T132" s="9"/>
      <c r="U132" s="9"/>
      <c r="V132" s="9"/>
      <c r="W132" s="9"/>
      <c r="X132" s="9"/>
      <c r="Y132" s="9"/>
      <c r="Z132" s="9"/>
      <c r="AA132" s="9"/>
      <c r="AB132" s="9"/>
      <c r="AC132" s="9"/>
      <c r="AD132" s="9"/>
      <c r="AE132" s="9"/>
      <c r="AF132" s="9"/>
      <c r="AG132" s="9"/>
    </row>
    <row r="133">
      <c r="A133" s="4" t="s">
        <v>589</v>
      </c>
      <c r="B133" s="5" t="s">
        <v>28</v>
      </c>
      <c r="C133" s="6" t="s">
        <v>361</v>
      </c>
      <c r="D133" s="6" t="s">
        <v>590</v>
      </c>
      <c r="E133" s="7">
        <v>0.1</v>
      </c>
      <c r="F133" s="5" t="s">
        <v>353</v>
      </c>
      <c r="G133" s="5">
        <v>0.2</v>
      </c>
      <c r="H133" s="5">
        <v>58.0</v>
      </c>
      <c r="I133" s="6" t="s">
        <v>150</v>
      </c>
      <c r="J133" s="8" t="s">
        <v>591</v>
      </c>
      <c r="K133" s="5" t="s">
        <v>592</v>
      </c>
      <c r="L133" s="5" t="s">
        <v>19</v>
      </c>
      <c r="M133" s="5">
        <v>1.1</v>
      </c>
      <c r="N133" s="5"/>
      <c r="O133" s="9"/>
      <c r="P133" s="9"/>
      <c r="Q133" s="9"/>
      <c r="R133" s="9"/>
      <c r="S133" s="9"/>
      <c r="T133" s="9"/>
      <c r="U133" s="9"/>
      <c r="V133" s="9"/>
      <c r="W133" s="9"/>
      <c r="X133" s="9"/>
      <c r="Y133" s="9"/>
      <c r="Z133" s="9"/>
      <c r="AA133" s="9"/>
      <c r="AB133" s="9"/>
      <c r="AC133" s="9"/>
      <c r="AD133" s="9"/>
      <c r="AE133" s="9"/>
      <c r="AF133" s="9"/>
      <c r="AG133" s="9"/>
    </row>
    <row r="134">
      <c r="A134" s="4" t="s">
        <v>593</v>
      </c>
      <c r="B134" s="5" t="s">
        <v>28</v>
      </c>
      <c r="C134" s="6" t="s">
        <v>361</v>
      </c>
      <c r="D134" s="6" t="s">
        <v>594</v>
      </c>
      <c r="E134" s="7">
        <v>0.2</v>
      </c>
      <c r="F134" s="5" t="s">
        <v>595</v>
      </c>
      <c r="G134" s="5">
        <v>0.25</v>
      </c>
      <c r="H134" s="5">
        <v>41.0</v>
      </c>
      <c r="I134" s="6" t="s">
        <v>150</v>
      </c>
      <c r="J134" s="8" t="s">
        <v>596</v>
      </c>
      <c r="K134" s="5" t="s">
        <v>597</v>
      </c>
      <c r="L134" s="5" t="s">
        <v>19</v>
      </c>
      <c r="M134" s="5">
        <v>1.1</v>
      </c>
      <c r="N134" s="5"/>
      <c r="O134" s="9"/>
      <c r="P134" s="9"/>
      <c r="Q134" s="9"/>
      <c r="R134" s="9"/>
      <c r="S134" s="9"/>
      <c r="T134" s="9"/>
      <c r="U134" s="9"/>
      <c r="V134" s="9"/>
      <c r="W134" s="9"/>
      <c r="X134" s="9"/>
      <c r="Y134" s="9"/>
      <c r="Z134" s="9"/>
      <c r="AA134" s="9"/>
      <c r="AB134" s="9"/>
      <c r="AC134" s="9"/>
      <c r="AD134" s="9"/>
      <c r="AE134" s="9"/>
      <c r="AF134" s="9"/>
      <c r="AG134" s="9"/>
    </row>
    <row r="135">
      <c r="A135" s="4" t="s">
        <v>598</v>
      </c>
      <c r="B135" s="5" t="s">
        <v>28</v>
      </c>
      <c r="C135" s="6" t="s">
        <v>599</v>
      </c>
      <c r="D135" s="6" t="s">
        <v>600</v>
      </c>
      <c r="E135" s="7">
        <v>0.1</v>
      </c>
      <c r="F135" s="5" t="s">
        <v>601</v>
      </c>
      <c r="G135" s="5">
        <v>0.2</v>
      </c>
      <c r="H135" s="5">
        <v>3.0</v>
      </c>
      <c r="I135" s="6" t="s">
        <v>161</v>
      </c>
      <c r="J135" s="8" t="s">
        <v>602</v>
      </c>
      <c r="K135" s="5" t="s">
        <v>603</v>
      </c>
      <c r="L135" s="5" t="s">
        <v>19</v>
      </c>
      <c r="M135" s="5">
        <v>1.1</v>
      </c>
      <c r="N135" s="5"/>
      <c r="O135" s="9"/>
      <c r="P135" s="9"/>
      <c r="Q135" s="9"/>
      <c r="R135" s="9"/>
      <c r="S135" s="9"/>
      <c r="T135" s="9"/>
      <c r="U135" s="9"/>
      <c r="V135" s="9"/>
      <c r="W135" s="9"/>
      <c r="X135" s="9"/>
      <c r="Y135" s="9"/>
      <c r="Z135" s="9"/>
      <c r="AA135" s="9"/>
      <c r="AB135" s="9"/>
      <c r="AC135" s="9"/>
      <c r="AD135" s="9"/>
      <c r="AE135" s="9"/>
      <c r="AF135" s="9"/>
      <c r="AG135" s="9"/>
    </row>
    <row r="136">
      <c r="A136" s="4" t="s">
        <v>604</v>
      </c>
      <c r="B136" s="5" t="s">
        <v>28</v>
      </c>
      <c r="C136" s="6" t="s">
        <v>599</v>
      </c>
      <c r="D136" s="6" t="s">
        <v>605</v>
      </c>
      <c r="E136" s="7">
        <v>0.1</v>
      </c>
      <c r="F136" s="5" t="s">
        <v>36</v>
      </c>
      <c r="G136" s="5" t="s">
        <v>36</v>
      </c>
      <c r="H136" s="5">
        <v>0.0</v>
      </c>
      <c r="I136" s="6" t="s">
        <v>161</v>
      </c>
      <c r="J136" s="8" t="s">
        <v>606</v>
      </c>
      <c r="K136" s="5" t="s">
        <v>607</v>
      </c>
      <c r="L136" s="5" t="s">
        <v>19</v>
      </c>
      <c r="M136" s="5">
        <v>1.28</v>
      </c>
      <c r="N136" s="5"/>
      <c r="O136" s="9"/>
      <c r="P136" s="9"/>
      <c r="Q136" s="9"/>
      <c r="R136" s="9"/>
      <c r="S136" s="9"/>
      <c r="T136" s="9"/>
      <c r="U136" s="9"/>
      <c r="V136" s="9"/>
      <c r="W136" s="9"/>
      <c r="X136" s="9"/>
      <c r="Y136" s="9"/>
      <c r="Z136" s="9"/>
      <c r="AA136" s="9"/>
      <c r="AB136" s="9"/>
      <c r="AC136" s="9"/>
      <c r="AD136" s="9"/>
      <c r="AE136" s="9"/>
      <c r="AF136" s="9"/>
      <c r="AG136" s="9"/>
    </row>
    <row r="137">
      <c r="A137" s="4" t="s">
        <v>608</v>
      </c>
      <c r="B137" s="5" t="s">
        <v>28</v>
      </c>
      <c r="C137" s="6" t="s">
        <v>599</v>
      </c>
      <c r="D137" s="6" t="s">
        <v>609</v>
      </c>
      <c r="E137" s="7">
        <v>1.0</v>
      </c>
      <c r="F137" s="5">
        <v>2.0</v>
      </c>
      <c r="G137" s="5">
        <v>2.0</v>
      </c>
      <c r="H137" s="5">
        <v>158.0</v>
      </c>
      <c r="I137" s="6" t="s">
        <v>166</v>
      </c>
      <c r="J137" s="11" t="s">
        <v>610</v>
      </c>
      <c r="K137" s="5" t="s">
        <v>611</v>
      </c>
      <c r="L137" s="5" t="s">
        <v>92</v>
      </c>
      <c r="M137" s="5">
        <v>1.1</v>
      </c>
      <c r="N137" s="5"/>
      <c r="O137" s="9"/>
      <c r="P137" s="9"/>
      <c r="Q137" s="9"/>
      <c r="R137" s="9"/>
      <c r="S137" s="9"/>
      <c r="T137" s="9"/>
      <c r="U137" s="9"/>
      <c r="V137" s="9"/>
      <c r="W137" s="9"/>
      <c r="X137" s="9"/>
      <c r="Y137" s="9"/>
      <c r="Z137" s="9"/>
      <c r="AA137" s="9"/>
      <c r="AB137" s="9"/>
      <c r="AC137" s="9"/>
      <c r="AD137" s="9"/>
      <c r="AE137" s="9"/>
      <c r="AF137" s="9"/>
      <c r="AG137" s="9"/>
    </row>
    <row r="138">
      <c r="A138" s="4" t="s">
        <v>612</v>
      </c>
      <c r="B138" s="5" t="s">
        <v>28</v>
      </c>
      <c r="C138" s="6" t="s">
        <v>599</v>
      </c>
      <c r="D138" s="10" t="s">
        <v>613</v>
      </c>
      <c r="E138" s="7">
        <v>-0.01</v>
      </c>
      <c r="F138" s="5">
        <v>0.005</v>
      </c>
      <c r="G138" s="5" t="s">
        <v>36</v>
      </c>
      <c r="H138" s="5">
        <v>86.0</v>
      </c>
      <c r="I138" s="6" t="s">
        <v>166</v>
      </c>
      <c r="J138" s="8" t="s">
        <v>614</v>
      </c>
      <c r="K138" s="5" t="s">
        <v>615</v>
      </c>
      <c r="L138" s="5" t="s">
        <v>92</v>
      </c>
      <c r="M138" s="5">
        <v>1.1</v>
      </c>
      <c r="N138" s="5"/>
      <c r="O138" s="9"/>
      <c r="P138" s="9"/>
      <c r="Q138" s="9"/>
      <c r="R138" s="9"/>
      <c r="S138" s="9"/>
      <c r="T138" s="9"/>
      <c r="U138" s="9"/>
      <c r="V138" s="9"/>
      <c r="W138" s="9"/>
      <c r="X138" s="9"/>
      <c r="Y138" s="9"/>
      <c r="Z138" s="9"/>
      <c r="AA138" s="9"/>
      <c r="AB138" s="9"/>
      <c r="AC138" s="9"/>
      <c r="AD138" s="9"/>
      <c r="AE138" s="9"/>
      <c r="AF138" s="9"/>
      <c r="AG138" s="9"/>
    </row>
    <row r="139">
      <c r="A139" s="4" t="s">
        <v>616</v>
      </c>
      <c r="B139" s="5" t="s">
        <v>28</v>
      </c>
      <c r="C139" s="6" t="s">
        <v>599</v>
      </c>
      <c r="D139" s="6" t="s">
        <v>617</v>
      </c>
      <c r="E139" s="7">
        <v>-0.25</v>
      </c>
      <c r="F139" s="5" t="s">
        <v>36</v>
      </c>
      <c r="G139" s="5" t="s">
        <v>36</v>
      </c>
      <c r="H139" s="5">
        <v>0.0</v>
      </c>
      <c r="I139" s="6" t="s">
        <v>179</v>
      </c>
      <c r="J139" s="8" t="s">
        <v>618</v>
      </c>
      <c r="K139" s="5" t="s">
        <v>619</v>
      </c>
      <c r="L139" s="5" t="s">
        <v>19</v>
      </c>
      <c r="M139" s="5">
        <v>1.35</v>
      </c>
      <c r="N139" s="5"/>
      <c r="O139" s="9"/>
      <c r="P139" s="9"/>
      <c r="Q139" s="9"/>
      <c r="R139" s="9"/>
      <c r="S139" s="9"/>
      <c r="T139" s="9"/>
      <c r="U139" s="9"/>
      <c r="V139" s="9"/>
      <c r="W139" s="9"/>
      <c r="X139" s="9"/>
      <c r="Y139" s="9"/>
      <c r="Z139" s="9"/>
      <c r="AA139" s="9"/>
      <c r="AB139" s="9"/>
      <c r="AC139" s="9"/>
      <c r="AD139" s="9"/>
      <c r="AE139" s="9"/>
      <c r="AF139" s="9"/>
      <c r="AG139" s="9"/>
    </row>
    <row r="140">
      <c r="A140" s="4" t="s">
        <v>620</v>
      </c>
      <c r="B140" s="5" t="s">
        <v>28</v>
      </c>
      <c r="C140" s="6" t="s">
        <v>599</v>
      </c>
      <c r="D140" s="6" t="s">
        <v>621</v>
      </c>
      <c r="E140" s="7">
        <v>2.0</v>
      </c>
      <c r="F140" s="5">
        <v>2.0</v>
      </c>
      <c r="G140" s="5">
        <v>5.0</v>
      </c>
      <c r="H140" s="5">
        <v>49.0</v>
      </c>
      <c r="I140" s="6" t="s">
        <v>179</v>
      </c>
      <c r="J140" s="8" t="s">
        <v>622</v>
      </c>
      <c r="K140" s="5" t="s">
        <v>623</v>
      </c>
      <c r="L140" s="5" t="s">
        <v>92</v>
      </c>
      <c r="M140" s="5">
        <v>1.18</v>
      </c>
      <c r="N140" s="5"/>
      <c r="O140" s="9"/>
      <c r="P140" s="9"/>
      <c r="Q140" s="9"/>
      <c r="R140" s="9"/>
      <c r="S140" s="9"/>
      <c r="T140" s="9"/>
      <c r="U140" s="9"/>
      <c r="V140" s="9"/>
      <c r="W140" s="9"/>
      <c r="X140" s="9"/>
      <c r="Y140" s="9"/>
      <c r="Z140" s="9"/>
      <c r="AA140" s="9"/>
      <c r="AB140" s="9"/>
      <c r="AC140" s="9"/>
      <c r="AD140" s="9"/>
      <c r="AE140" s="9"/>
      <c r="AF140" s="9"/>
      <c r="AG140" s="9"/>
    </row>
    <row r="141">
      <c r="A141" s="4" t="s">
        <v>624</v>
      </c>
      <c r="B141" s="5" t="s">
        <v>28</v>
      </c>
      <c r="C141" s="6" t="s">
        <v>599</v>
      </c>
      <c r="D141" s="16" t="s">
        <v>625</v>
      </c>
      <c r="E141" s="7">
        <v>1.0</v>
      </c>
      <c r="F141" s="5">
        <v>1.0</v>
      </c>
      <c r="G141" s="5">
        <v>1.0</v>
      </c>
      <c r="H141" s="5">
        <v>54.0</v>
      </c>
      <c r="I141" s="6" t="s">
        <v>24</v>
      </c>
      <c r="J141" s="11" t="s">
        <v>626</v>
      </c>
      <c r="K141" s="5" t="s">
        <v>627</v>
      </c>
      <c r="L141" s="5" t="s">
        <v>92</v>
      </c>
      <c r="M141" s="5">
        <v>1.1</v>
      </c>
      <c r="N141" s="5"/>
      <c r="O141" s="9"/>
      <c r="P141" s="9"/>
      <c r="Q141" s="9"/>
      <c r="R141" s="9"/>
      <c r="S141" s="9"/>
      <c r="T141" s="9"/>
      <c r="U141" s="9"/>
      <c r="V141" s="9"/>
      <c r="W141" s="9"/>
      <c r="X141" s="9"/>
      <c r="Y141" s="9"/>
      <c r="Z141" s="9"/>
      <c r="AA141" s="9"/>
      <c r="AB141" s="9"/>
      <c r="AC141" s="9"/>
      <c r="AD141" s="9"/>
      <c r="AE141" s="9"/>
      <c r="AF141" s="9"/>
      <c r="AG141" s="9"/>
    </row>
    <row r="142">
      <c r="A142" s="4" t="s">
        <v>628</v>
      </c>
      <c r="B142" s="5" t="s">
        <v>28</v>
      </c>
      <c r="C142" s="6" t="s">
        <v>599</v>
      </c>
      <c r="D142" s="10" t="s">
        <v>629</v>
      </c>
      <c r="E142" s="7">
        <v>1.0</v>
      </c>
      <c r="F142" s="5" t="s">
        <v>630</v>
      </c>
      <c r="G142" s="5">
        <v>2.0</v>
      </c>
      <c r="H142" s="5">
        <v>135.0</v>
      </c>
      <c r="I142" s="6" t="s">
        <v>24</v>
      </c>
      <c r="J142" s="8" t="s">
        <v>631</v>
      </c>
      <c r="K142" s="5" t="s">
        <v>632</v>
      </c>
      <c r="L142" s="5" t="s">
        <v>92</v>
      </c>
      <c r="M142" s="5">
        <v>1.1</v>
      </c>
      <c r="N142" s="5"/>
      <c r="O142" s="9"/>
      <c r="P142" s="9"/>
      <c r="Q142" s="9"/>
      <c r="R142" s="9"/>
      <c r="S142" s="9"/>
      <c r="T142" s="9"/>
      <c r="U142" s="9"/>
      <c r="V142" s="9"/>
      <c r="W142" s="9"/>
      <c r="X142" s="9"/>
      <c r="Y142" s="9"/>
      <c r="Z142" s="9"/>
      <c r="AA142" s="9"/>
      <c r="AB142" s="9"/>
      <c r="AC142" s="9"/>
      <c r="AD142" s="9"/>
      <c r="AE142" s="9"/>
      <c r="AF142" s="9"/>
      <c r="AG142" s="9"/>
    </row>
    <row r="143">
      <c r="A143" s="4" t="s">
        <v>633</v>
      </c>
      <c r="B143" s="5" t="s">
        <v>28</v>
      </c>
      <c r="C143" s="6" t="s">
        <v>599</v>
      </c>
      <c r="D143" s="10" t="s">
        <v>634</v>
      </c>
      <c r="E143" s="7">
        <v>1.0</v>
      </c>
      <c r="F143" s="5">
        <v>2.0</v>
      </c>
      <c r="G143" s="5">
        <v>3.0</v>
      </c>
      <c r="H143" s="5">
        <v>69.0</v>
      </c>
      <c r="I143" s="6" t="s">
        <v>24</v>
      </c>
      <c r="J143" s="8" t="s">
        <v>635</v>
      </c>
      <c r="K143" s="5" t="s">
        <v>636</v>
      </c>
      <c r="L143" s="5" t="s">
        <v>92</v>
      </c>
      <c r="M143" s="5">
        <v>1.1</v>
      </c>
      <c r="N143" s="5"/>
      <c r="O143" s="9"/>
      <c r="P143" s="9"/>
      <c r="Q143" s="9"/>
      <c r="R143" s="9"/>
      <c r="S143" s="9"/>
      <c r="T143" s="9"/>
      <c r="U143" s="9"/>
      <c r="V143" s="9"/>
      <c r="W143" s="9"/>
      <c r="X143" s="9"/>
      <c r="Y143" s="9"/>
      <c r="Z143" s="9"/>
      <c r="AA143" s="9"/>
      <c r="AB143" s="9"/>
      <c r="AC143" s="9"/>
      <c r="AD143" s="9"/>
      <c r="AE143" s="9"/>
      <c r="AF143" s="9"/>
      <c r="AG143" s="9"/>
    </row>
    <row r="144">
      <c r="A144" s="4" t="s">
        <v>637</v>
      </c>
      <c r="B144" s="5" t="s">
        <v>28</v>
      </c>
      <c r="C144" s="6" t="s">
        <v>599</v>
      </c>
      <c r="D144" s="6" t="s">
        <v>638</v>
      </c>
      <c r="E144" s="7">
        <v>-0.15</v>
      </c>
      <c r="F144" s="5">
        <v>-0.1</v>
      </c>
      <c r="G144" s="5">
        <v>-0.2</v>
      </c>
      <c r="H144" s="5">
        <v>20.0</v>
      </c>
      <c r="I144" s="6" t="s">
        <v>37</v>
      </c>
      <c r="J144" s="8" t="s">
        <v>639</v>
      </c>
      <c r="K144" s="5" t="s">
        <v>640</v>
      </c>
      <c r="L144" s="5" t="s">
        <v>19</v>
      </c>
      <c r="M144" s="5">
        <v>1.1</v>
      </c>
      <c r="N144" s="5"/>
      <c r="O144" s="9"/>
      <c r="P144" s="9"/>
      <c r="Q144" s="9"/>
      <c r="R144" s="9"/>
      <c r="S144" s="9"/>
      <c r="T144" s="9"/>
      <c r="U144" s="9"/>
      <c r="V144" s="9"/>
      <c r="W144" s="9"/>
      <c r="X144" s="9"/>
      <c r="Y144" s="9"/>
      <c r="Z144" s="9"/>
      <c r="AA144" s="9"/>
      <c r="AB144" s="9"/>
      <c r="AC144" s="9"/>
      <c r="AD144" s="9"/>
      <c r="AE144" s="9"/>
      <c r="AF144" s="9"/>
      <c r="AG144" s="9"/>
    </row>
    <row r="145">
      <c r="A145" s="4" t="s">
        <v>641</v>
      </c>
      <c r="B145" s="5" t="s">
        <v>14</v>
      </c>
      <c r="C145" s="6" t="s">
        <v>599</v>
      </c>
      <c r="D145" s="6" t="s">
        <v>642</v>
      </c>
      <c r="E145" s="7">
        <v>0.1</v>
      </c>
      <c r="F145" s="5" t="s">
        <v>36</v>
      </c>
      <c r="G145" s="5" t="s">
        <v>36</v>
      </c>
      <c r="H145" s="5">
        <v>2.0</v>
      </c>
      <c r="I145" s="6" t="s">
        <v>643</v>
      </c>
      <c r="J145" s="8" t="s">
        <v>644</v>
      </c>
      <c r="K145" s="5" t="s">
        <v>645</v>
      </c>
      <c r="L145" s="5" t="s">
        <v>19</v>
      </c>
      <c r="M145" s="5">
        <v>1.1</v>
      </c>
      <c r="N145" s="5"/>
      <c r="O145" s="9"/>
      <c r="P145" s="9"/>
      <c r="Q145" s="9"/>
      <c r="R145" s="9"/>
      <c r="S145" s="9"/>
      <c r="T145" s="9"/>
      <c r="U145" s="9"/>
      <c r="V145" s="9"/>
      <c r="W145" s="9"/>
      <c r="X145" s="9"/>
      <c r="Y145" s="9"/>
      <c r="Z145" s="9"/>
      <c r="AA145" s="9"/>
      <c r="AB145" s="9"/>
      <c r="AC145" s="9"/>
      <c r="AD145" s="9"/>
      <c r="AE145" s="9"/>
      <c r="AF145" s="9"/>
      <c r="AG145" s="9"/>
    </row>
    <row r="146">
      <c r="A146" s="4" t="s">
        <v>646</v>
      </c>
      <c r="B146" s="5" t="s">
        <v>28</v>
      </c>
      <c r="C146" s="6" t="s">
        <v>599</v>
      </c>
      <c r="D146" s="6"/>
      <c r="E146" s="7">
        <v>0.05</v>
      </c>
      <c r="F146" s="5" t="s">
        <v>36</v>
      </c>
      <c r="G146" s="5" t="s">
        <v>36</v>
      </c>
      <c r="H146" s="5">
        <v>1.0</v>
      </c>
      <c r="I146" s="6" t="s">
        <v>647</v>
      </c>
      <c r="J146" s="8" t="s">
        <v>648</v>
      </c>
      <c r="K146" s="5" t="s">
        <v>649</v>
      </c>
      <c r="L146" s="5" t="s">
        <v>19</v>
      </c>
      <c r="M146" s="5">
        <v>1.32</v>
      </c>
      <c r="N146" s="5"/>
      <c r="O146" s="9"/>
      <c r="P146" s="9"/>
      <c r="Q146" s="9"/>
      <c r="R146" s="9"/>
      <c r="S146" s="9"/>
      <c r="T146" s="9"/>
      <c r="U146" s="9"/>
      <c r="V146" s="9"/>
      <c r="W146" s="9"/>
      <c r="X146" s="9"/>
      <c r="Y146" s="9"/>
      <c r="Z146" s="9"/>
      <c r="AA146" s="9"/>
      <c r="AB146" s="9"/>
      <c r="AC146" s="9"/>
      <c r="AD146" s="9"/>
      <c r="AE146" s="9"/>
      <c r="AF146" s="9"/>
      <c r="AG146" s="9"/>
    </row>
    <row r="147">
      <c r="A147" s="4" t="s">
        <v>650</v>
      </c>
      <c r="B147" s="5" t="s">
        <v>28</v>
      </c>
      <c r="C147" s="6" t="s">
        <v>599</v>
      </c>
      <c r="D147" s="6" t="s">
        <v>651</v>
      </c>
      <c r="E147" s="7">
        <v>0.25</v>
      </c>
      <c r="F147" s="5" t="s">
        <v>36</v>
      </c>
      <c r="G147" s="5" t="s">
        <v>36</v>
      </c>
      <c r="H147" s="5">
        <v>0.0</v>
      </c>
      <c r="I147" s="6" t="s">
        <v>59</v>
      </c>
      <c r="J147" s="8" t="s">
        <v>652</v>
      </c>
      <c r="K147" s="5" t="s">
        <v>653</v>
      </c>
      <c r="L147" s="5" t="s">
        <v>19</v>
      </c>
      <c r="M147" s="5">
        <v>1.35</v>
      </c>
      <c r="N147" s="5"/>
      <c r="O147" s="9"/>
      <c r="P147" s="9"/>
      <c r="Q147" s="9"/>
      <c r="R147" s="9"/>
      <c r="S147" s="9"/>
      <c r="T147" s="9"/>
      <c r="U147" s="9"/>
      <c r="V147" s="9"/>
      <c r="W147" s="9"/>
      <c r="X147" s="9"/>
      <c r="Y147" s="9"/>
      <c r="Z147" s="9"/>
      <c r="AA147" s="9"/>
      <c r="AB147" s="9"/>
      <c r="AC147" s="9"/>
      <c r="AD147" s="9"/>
      <c r="AE147" s="9"/>
      <c r="AF147" s="9"/>
      <c r="AG147" s="9"/>
    </row>
    <row r="148">
      <c r="A148" s="4" t="s">
        <v>654</v>
      </c>
      <c r="B148" s="5" t="s">
        <v>28</v>
      </c>
      <c r="C148" s="6" t="s">
        <v>599</v>
      </c>
      <c r="D148" s="6" t="s">
        <v>655</v>
      </c>
      <c r="E148" s="7">
        <v>0.15</v>
      </c>
      <c r="F148" s="5">
        <v>0.15</v>
      </c>
      <c r="G148" s="5">
        <v>0.2</v>
      </c>
      <c r="H148" s="5">
        <v>160.0</v>
      </c>
      <c r="I148" s="6" t="s">
        <v>59</v>
      </c>
      <c r="J148" s="8" t="s">
        <v>656</v>
      </c>
      <c r="K148" s="5" t="s">
        <v>657</v>
      </c>
      <c r="L148" s="5" t="s">
        <v>19</v>
      </c>
      <c r="M148" s="5">
        <v>1.1</v>
      </c>
      <c r="N148" s="5"/>
      <c r="O148" s="9"/>
      <c r="P148" s="9"/>
      <c r="Q148" s="9"/>
      <c r="R148" s="9"/>
      <c r="S148" s="9"/>
      <c r="T148" s="9"/>
      <c r="U148" s="9"/>
      <c r="V148" s="9"/>
      <c r="W148" s="9"/>
      <c r="X148" s="9"/>
      <c r="Y148" s="9"/>
      <c r="Z148" s="9"/>
      <c r="AA148" s="9"/>
      <c r="AB148" s="9"/>
      <c r="AC148" s="9"/>
      <c r="AD148" s="9"/>
      <c r="AE148" s="9"/>
      <c r="AF148" s="9"/>
      <c r="AG148" s="9"/>
    </row>
    <row r="149">
      <c r="A149" s="4" t="s">
        <v>658</v>
      </c>
      <c r="B149" s="5" t="s">
        <v>28</v>
      </c>
      <c r="C149" s="6" t="s">
        <v>599</v>
      </c>
      <c r="D149" s="9"/>
      <c r="E149" s="7">
        <v>0.05</v>
      </c>
      <c r="F149" s="5" t="s">
        <v>36</v>
      </c>
      <c r="G149" s="5">
        <v>0.1</v>
      </c>
      <c r="H149" s="5">
        <v>29.0</v>
      </c>
      <c r="I149" s="6" t="s">
        <v>59</v>
      </c>
      <c r="J149" s="8" t="s">
        <v>659</v>
      </c>
      <c r="K149" s="5" t="s">
        <v>660</v>
      </c>
      <c r="L149" s="5" t="s">
        <v>19</v>
      </c>
      <c r="M149" s="5">
        <v>1.2</v>
      </c>
      <c r="N149" s="5"/>
      <c r="O149" s="9"/>
      <c r="P149" s="9"/>
      <c r="Q149" s="9"/>
      <c r="R149" s="9"/>
      <c r="S149" s="9"/>
      <c r="T149" s="9"/>
      <c r="U149" s="9"/>
      <c r="V149" s="9"/>
      <c r="W149" s="9"/>
      <c r="X149" s="9"/>
      <c r="Y149" s="9"/>
      <c r="Z149" s="9"/>
      <c r="AA149" s="9"/>
      <c r="AB149" s="9"/>
      <c r="AC149" s="9"/>
      <c r="AD149" s="9"/>
      <c r="AE149" s="9"/>
      <c r="AF149" s="9"/>
      <c r="AG149" s="9"/>
    </row>
    <row r="150">
      <c r="A150" s="4" t="s">
        <v>661</v>
      </c>
      <c r="B150" s="5" t="s">
        <v>28</v>
      </c>
      <c r="C150" s="6" t="s">
        <v>599</v>
      </c>
      <c r="D150" s="6" t="s">
        <v>662</v>
      </c>
      <c r="E150" s="7">
        <v>0.1</v>
      </c>
      <c r="F150" s="5">
        <v>0.25</v>
      </c>
      <c r="G150" s="5" t="s">
        <v>36</v>
      </c>
      <c r="H150" s="5">
        <v>29.0</v>
      </c>
      <c r="I150" s="6" t="s">
        <v>59</v>
      </c>
      <c r="J150" s="8" t="s">
        <v>663</v>
      </c>
      <c r="K150" s="5" t="s">
        <v>664</v>
      </c>
      <c r="L150" s="5" t="s">
        <v>19</v>
      </c>
      <c r="M150" s="5">
        <v>1.1</v>
      </c>
      <c r="N150" s="5"/>
      <c r="O150" s="9"/>
      <c r="P150" s="9"/>
      <c r="Q150" s="9"/>
      <c r="R150" s="9"/>
      <c r="S150" s="9"/>
      <c r="T150" s="9"/>
      <c r="U150" s="9"/>
      <c r="V150" s="9"/>
      <c r="W150" s="9"/>
      <c r="X150" s="9"/>
      <c r="Y150" s="9"/>
      <c r="Z150" s="9"/>
      <c r="AA150" s="9"/>
      <c r="AB150" s="9"/>
      <c r="AC150" s="9"/>
      <c r="AD150" s="9"/>
      <c r="AE150" s="9"/>
      <c r="AF150" s="9"/>
      <c r="AG150" s="9"/>
    </row>
    <row r="151">
      <c r="A151" s="4" t="s">
        <v>665</v>
      </c>
      <c r="B151" s="5" t="s">
        <v>28</v>
      </c>
      <c r="C151" s="6" t="s">
        <v>599</v>
      </c>
      <c r="D151" s="6" t="s">
        <v>666</v>
      </c>
      <c r="E151" s="7">
        <v>0.25</v>
      </c>
      <c r="F151" s="5">
        <v>0.15</v>
      </c>
      <c r="G151" s="5">
        <v>0.33</v>
      </c>
      <c r="H151" s="5">
        <v>28.0</v>
      </c>
      <c r="I151" s="6" t="s">
        <v>59</v>
      </c>
      <c r="J151" s="8" t="s">
        <v>667</v>
      </c>
      <c r="K151" s="5" t="s">
        <v>668</v>
      </c>
      <c r="L151" s="5" t="s">
        <v>92</v>
      </c>
      <c r="M151" s="5">
        <v>1.28</v>
      </c>
      <c r="N151" s="5"/>
      <c r="O151" s="9"/>
      <c r="P151" s="9"/>
      <c r="Q151" s="9"/>
      <c r="R151" s="9"/>
      <c r="S151" s="9"/>
      <c r="T151" s="9"/>
      <c r="U151" s="9"/>
      <c r="V151" s="9"/>
      <c r="W151" s="9"/>
      <c r="X151" s="9"/>
      <c r="Y151" s="9"/>
      <c r="Z151" s="9"/>
      <c r="AA151" s="9"/>
      <c r="AB151" s="9"/>
      <c r="AC151" s="9"/>
      <c r="AD151" s="9"/>
      <c r="AE151" s="9"/>
      <c r="AF151" s="9"/>
      <c r="AG151" s="9"/>
    </row>
    <row r="152">
      <c r="A152" s="4" t="s">
        <v>669</v>
      </c>
      <c r="B152" s="5" t="s">
        <v>28</v>
      </c>
      <c r="C152" s="6" t="s">
        <v>599</v>
      </c>
      <c r="D152" s="6" t="s">
        <v>670</v>
      </c>
      <c r="E152" s="7">
        <v>-0.1</v>
      </c>
      <c r="F152" s="5">
        <v>-0.2</v>
      </c>
      <c r="G152" s="5">
        <v>-0.25</v>
      </c>
      <c r="H152" s="5">
        <v>26.0</v>
      </c>
      <c r="I152" s="6" t="s">
        <v>59</v>
      </c>
      <c r="J152" s="8" t="s">
        <v>671</v>
      </c>
      <c r="K152" s="5" t="s">
        <v>672</v>
      </c>
      <c r="L152" s="5" t="s">
        <v>19</v>
      </c>
      <c r="M152" s="5">
        <v>1.1</v>
      </c>
      <c r="N152" s="5"/>
      <c r="O152" s="9"/>
      <c r="P152" s="9"/>
      <c r="Q152" s="9"/>
      <c r="R152" s="9"/>
      <c r="S152" s="9"/>
      <c r="T152" s="9"/>
      <c r="U152" s="9"/>
      <c r="V152" s="9"/>
      <c r="W152" s="9"/>
      <c r="X152" s="9"/>
      <c r="Y152" s="9"/>
      <c r="Z152" s="9"/>
      <c r="AA152" s="9"/>
      <c r="AB152" s="9"/>
      <c r="AC152" s="9"/>
      <c r="AD152" s="9"/>
      <c r="AE152" s="9"/>
      <c r="AF152" s="9"/>
      <c r="AG152" s="9"/>
    </row>
    <row r="153">
      <c r="A153" s="4" t="s">
        <v>673</v>
      </c>
      <c r="B153" s="5" t="s">
        <v>28</v>
      </c>
      <c r="C153" s="6" t="s">
        <v>599</v>
      </c>
      <c r="D153" s="9"/>
      <c r="E153" s="7">
        <v>-0.2</v>
      </c>
      <c r="F153" s="5">
        <v>-0.25</v>
      </c>
      <c r="G153" s="5" t="s">
        <v>36</v>
      </c>
      <c r="H153" s="5">
        <v>23.0</v>
      </c>
      <c r="I153" s="6" t="s">
        <v>59</v>
      </c>
      <c r="J153" s="8" t="s">
        <v>674</v>
      </c>
      <c r="K153" s="5" t="s">
        <v>675</v>
      </c>
      <c r="L153" s="5" t="s">
        <v>19</v>
      </c>
      <c r="M153" s="5">
        <v>1.1</v>
      </c>
      <c r="N153" s="5"/>
      <c r="O153" s="9"/>
      <c r="P153" s="9"/>
      <c r="Q153" s="9"/>
      <c r="R153" s="9"/>
      <c r="S153" s="9"/>
      <c r="T153" s="9"/>
      <c r="U153" s="9"/>
      <c r="V153" s="9"/>
      <c r="W153" s="9"/>
      <c r="X153" s="9"/>
      <c r="Y153" s="9"/>
      <c r="Z153" s="9"/>
      <c r="AA153" s="9"/>
      <c r="AB153" s="9"/>
      <c r="AC153" s="9"/>
      <c r="AD153" s="9"/>
      <c r="AE153" s="9"/>
      <c r="AF153" s="9"/>
      <c r="AG153" s="9"/>
    </row>
    <row r="154">
      <c r="A154" s="4" t="s">
        <v>676</v>
      </c>
      <c r="B154" s="5" t="s">
        <v>28</v>
      </c>
      <c r="C154" s="6" t="s">
        <v>599</v>
      </c>
      <c r="D154" s="6" t="s">
        <v>677</v>
      </c>
      <c r="E154" s="7">
        <v>0.5</v>
      </c>
      <c r="F154" s="5" t="s">
        <v>304</v>
      </c>
      <c r="G154" s="5">
        <v>1.0</v>
      </c>
      <c r="H154" s="5">
        <v>17.0</v>
      </c>
      <c r="I154" s="6" t="s">
        <v>59</v>
      </c>
      <c r="J154" s="8" t="s">
        <v>678</v>
      </c>
      <c r="K154" s="5" t="s">
        <v>679</v>
      </c>
      <c r="L154" s="5" t="s">
        <v>19</v>
      </c>
      <c r="M154" s="5">
        <v>1.23</v>
      </c>
      <c r="N154" s="5"/>
      <c r="O154" s="9"/>
      <c r="P154" s="9"/>
      <c r="Q154" s="9"/>
      <c r="R154" s="9"/>
      <c r="S154" s="9"/>
      <c r="T154" s="9"/>
      <c r="U154" s="9"/>
      <c r="V154" s="9"/>
      <c r="W154" s="9"/>
      <c r="X154" s="9"/>
      <c r="Y154" s="9"/>
      <c r="Z154" s="9"/>
      <c r="AA154" s="9"/>
      <c r="AB154" s="9"/>
      <c r="AC154" s="9"/>
      <c r="AD154" s="9"/>
      <c r="AE154" s="9"/>
      <c r="AF154" s="9"/>
      <c r="AG154" s="9"/>
    </row>
    <row r="155">
      <c r="A155" s="4" t="s">
        <v>680</v>
      </c>
      <c r="B155" s="5" t="s">
        <v>28</v>
      </c>
      <c r="C155" s="6" t="s">
        <v>599</v>
      </c>
      <c r="D155" s="6" t="s">
        <v>681</v>
      </c>
      <c r="E155" s="7">
        <v>1.0</v>
      </c>
      <c r="F155" s="5" t="s">
        <v>36</v>
      </c>
      <c r="G155" s="5" t="s">
        <v>36</v>
      </c>
      <c r="H155" s="5">
        <v>15.0</v>
      </c>
      <c r="I155" s="6" t="s">
        <v>59</v>
      </c>
      <c r="J155" s="8" t="s">
        <v>682</v>
      </c>
      <c r="K155" s="5" t="s">
        <v>683</v>
      </c>
      <c r="L155" s="5" t="s">
        <v>19</v>
      </c>
      <c r="M155" s="5">
        <v>1.18</v>
      </c>
      <c r="N155" s="5"/>
      <c r="O155" s="9"/>
      <c r="P155" s="9"/>
      <c r="Q155" s="9"/>
      <c r="R155" s="9"/>
      <c r="S155" s="9"/>
      <c r="T155" s="9"/>
      <c r="U155" s="9"/>
      <c r="V155" s="9"/>
      <c r="W155" s="9"/>
      <c r="X155" s="9"/>
      <c r="Y155" s="9"/>
      <c r="Z155" s="9"/>
      <c r="AA155" s="9"/>
      <c r="AB155" s="9"/>
      <c r="AC155" s="9"/>
      <c r="AD155" s="9"/>
      <c r="AE155" s="9"/>
      <c r="AF155" s="9"/>
      <c r="AG155" s="9"/>
    </row>
    <row r="156">
      <c r="A156" s="4" t="s">
        <v>684</v>
      </c>
      <c r="B156" s="5" t="s">
        <v>14</v>
      </c>
      <c r="C156" s="6" t="s">
        <v>599</v>
      </c>
      <c r="D156" s="6" t="s">
        <v>685</v>
      </c>
      <c r="E156" s="7">
        <v>0.25</v>
      </c>
      <c r="F156" s="5" t="s">
        <v>36</v>
      </c>
      <c r="G156" s="5">
        <v>0.3</v>
      </c>
      <c r="H156" s="5">
        <v>15.0</v>
      </c>
      <c r="I156" s="6" t="s">
        <v>59</v>
      </c>
      <c r="J156" s="8" t="s">
        <v>686</v>
      </c>
      <c r="K156" s="5" t="s">
        <v>687</v>
      </c>
      <c r="L156" s="5" t="s">
        <v>92</v>
      </c>
      <c r="M156" s="5">
        <v>1.2</v>
      </c>
      <c r="N156" s="5"/>
      <c r="O156" s="9"/>
      <c r="P156" s="9"/>
      <c r="Q156" s="9"/>
      <c r="R156" s="9"/>
      <c r="S156" s="9"/>
      <c r="T156" s="9"/>
      <c r="U156" s="9"/>
      <c r="V156" s="9"/>
      <c r="W156" s="9"/>
      <c r="X156" s="9"/>
      <c r="Y156" s="9"/>
      <c r="Z156" s="9"/>
      <c r="AA156" s="9"/>
      <c r="AB156" s="9"/>
      <c r="AC156" s="9"/>
      <c r="AD156" s="9"/>
      <c r="AE156" s="9"/>
      <c r="AF156" s="9"/>
      <c r="AG156" s="9"/>
    </row>
    <row r="157">
      <c r="A157" s="4" t="s">
        <v>688</v>
      </c>
      <c r="B157" s="5" t="s">
        <v>28</v>
      </c>
      <c r="C157" s="6" t="s">
        <v>599</v>
      </c>
      <c r="D157" s="6" t="s">
        <v>689</v>
      </c>
      <c r="E157" s="7">
        <v>-0.15</v>
      </c>
      <c r="F157" s="5" t="s">
        <v>36</v>
      </c>
      <c r="G157" s="5" t="s">
        <v>36</v>
      </c>
      <c r="H157" s="5">
        <v>6.0</v>
      </c>
      <c r="I157" s="6" t="s">
        <v>59</v>
      </c>
      <c r="J157" s="8" t="s">
        <v>690</v>
      </c>
      <c r="K157" s="5" t="s">
        <v>691</v>
      </c>
      <c r="L157" s="5" t="s">
        <v>19</v>
      </c>
      <c r="M157" s="5">
        <v>1.23</v>
      </c>
      <c r="N157" s="5"/>
      <c r="O157" s="9"/>
      <c r="P157" s="9"/>
      <c r="Q157" s="9"/>
      <c r="R157" s="9"/>
      <c r="S157" s="9"/>
      <c r="T157" s="9"/>
      <c r="U157" s="9"/>
      <c r="V157" s="9"/>
      <c r="W157" s="9"/>
      <c r="X157" s="9"/>
      <c r="Y157" s="9"/>
      <c r="Z157" s="9"/>
      <c r="AA157" s="9"/>
      <c r="AB157" s="9"/>
      <c r="AC157" s="9"/>
      <c r="AD157" s="9"/>
      <c r="AE157" s="9"/>
      <c r="AF157" s="9"/>
      <c r="AG157" s="9"/>
    </row>
    <row r="158">
      <c r="A158" s="4" t="s">
        <v>692</v>
      </c>
      <c r="B158" s="5" t="s">
        <v>28</v>
      </c>
      <c r="C158" s="6" t="s">
        <v>599</v>
      </c>
      <c r="D158" s="6" t="s">
        <v>693</v>
      </c>
      <c r="E158" s="7">
        <v>-0.1</v>
      </c>
      <c r="F158" s="5">
        <v>-0.15</v>
      </c>
      <c r="G158" s="5" t="s">
        <v>36</v>
      </c>
      <c r="H158" s="5">
        <v>6.0</v>
      </c>
      <c r="I158" s="6" t="s">
        <v>59</v>
      </c>
      <c r="J158" s="8" t="s">
        <v>694</v>
      </c>
      <c r="K158" s="5" t="s">
        <v>695</v>
      </c>
      <c r="L158" s="5" t="s">
        <v>19</v>
      </c>
      <c r="M158" s="5">
        <v>1.26</v>
      </c>
      <c r="N158" s="5"/>
      <c r="O158" s="9"/>
      <c r="P158" s="9"/>
      <c r="Q158" s="9"/>
      <c r="R158" s="9"/>
      <c r="S158" s="9"/>
      <c r="T158" s="9"/>
      <c r="U158" s="9"/>
      <c r="V158" s="9"/>
      <c r="W158" s="9"/>
      <c r="X158" s="9"/>
      <c r="Y158" s="9"/>
      <c r="Z158" s="9"/>
      <c r="AA158" s="9"/>
      <c r="AB158" s="9"/>
      <c r="AC158" s="9"/>
      <c r="AD158" s="9"/>
      <c r="AE158" s="9"/>
      <c r="AF158" s="9"/>
      <c r="AG158" s="9"/>
    </row>
    <row r="159">
      <c r="A159" s="4" t="s">
        <v>696</v>
      </c>
      <c r="B159" s="5" t="s">
        <v>14</v>
      </c>
      <c r="C159" s="6" t="s">
        <v>599</v>
      </c>
      <c r="D159" s="6" t="s">
        <v>697</v>
      </c>
      <c r="E159" s="7">
        <v>0.25</v>
      </c>
      <c r="F159" s="5" t="s">
        <v>36</v>
      </c>
      <c r="G159" s="5" t="s">
        <v>36</v>
      </c>
      <c r="H159" s="5">
        <v>4.0</v>
      </c>
      <c r="I159" s="6" t="s">
        <v>59</v>
      </c>
      <c r="J159" s="8" t="s">
        <v>698</v>
      </c>
      <c r="K159" s="5" t="s">
        <v>699</v>
      </c>
      <c r="L159" s="5" t="s">
        <v>19</v>
      </c>
      <c r="M159" s="5">
        <v>1.14</v>
      </c>
      <c r="N159" s="5"/>
      <c r="O159" s="9"/>
      <c r="P159" s="9"/>
      <c r="Q159" s="9"/>
      <c r="R159" s="9"/>
      <c r="S159" s="9"/>
      <c r="T159" s="9"/>
      <c r="U159" s="9"/>
      <c r="V159" s="9"/>
      <c r="W159" s="9"/>
      <c r="X159" s="9"/>
      <c r="Y159" s="9"/>
      <c r="Z159" s="9"/>
      <c r="AA159" s="9"/>
      <c r="AB159" s="9"/>
      <c r="AC159" s="9"/>
      <c r="AD159" s="9"/>
      <c r="AE159" s="9"/>
      <c r="AF159" s="9"/>
      <c r="AG159" s="9"/>
    </row>
    <row r="160">
      <c r="A160" s="4" t="s">
        <v>700</v>
      </c>
      <c r="B160" s="5" t="s">
        <v>28</v>
      </c>
      <c r="C160" s="6" t="s">
        <v>599</v>
      </c>
      <c r="D160" s="6" t="s">
        <v>701</v>
      </c>
      <c r="E160" s="7">
        <v>1.0</v>
      </c>
      <c r="F160" s="5" t="s">
        <v>36</v>
      </c>
      <c r="G160" s="5" t="s">
        <v>36</v>
      </c>
      <c r="H160" s="5">
        <v>2.0</v>
      </c>
      <c r="I160" s="6" t="s">
        <v>59</v>
      </c>
      <c r="J160" s="8" t="s">
        <v>702</v>
      </c>
      <c r="K160" s="5" t="s">
        <v>703</v>
      </c>
      <c r="L160" s="5" t="s">
        <v>92</v>
      </c>
      <c r="M160" s="5">
        <v>1.34</v>
      </c>
      <c r="N160" s="5"/>
      <c r="O160" s="9"/>
      <c r="P160" s="9"/>
      <c r="Q160" s="9"/>
      <c r="R160" s="9"/>
      <c r="S160" s="9"/>
      <c r="T160" s="9"/>
      <c r="U160" s="9"/>
      <c r="V160" s="9"/>
      <c r="W160" s="9"/>
      <c r="X160" s="9"/>
      <c r="Y160" s="9"/>
      <c r="Z160" s="9"/>
      <c r="AA160" s="9"/>
      <c r="AB160" s="9"/>
      <c r="AC160" s="9"/>
      <c r="AD160" s="9"/>
      <c r="AE160" s="9"/>
      <c r="AF160" s="9"/>
      <c r="AG160" s="9"/>
    </row>
    <row r="161">
      <c r="A161" s="4" t="s">
        <v>704</v>
      </c>
      <c r="B161" s="5" t="s">
        <v>14</v>
      </c>
      <c r="C161" s="6" t="s">
        <v>599</v>
      </c>
      <c r="D161" s="6" t="s">
        <v>705</v>
      </c>
      <c r="E161" s="7">
        <v>1.0</v>
      </c>
      <c r="F161" s="5" t="s">
        <v>36</v>
      </c>
      <c r="G161" s="5" t="s">
        <v>36</v>
      </c>
      <c r="H161" s="5">
        <v>0.0</v>
      </c>
      <c r="I161" s="6" t="s">
        <v>59</v>
      </c>
      <c r="J161" s="15" t="s">
        <v>706</v>
      </c>
      <c r="K161" s="5" t="s">
        <v>707</v>
      </c>
      <c r="L161" s="5" t="s">
        <v>92</v>
      </c>
      <c r="M161" s="5">
        <v>1.34</v>
      </c>
      <c r="N161" s="5"/>
      <c r="O161" s="9"/>
      <c r="P161" s="9"/>
      <c r="Q161" s="9"/>
      <c r="R161" s="9"/>
      <c r="S161" s="9"/>
      <c r="T161" s="9"/>
      <c r="U161" s="9"/>
      <c r="V161" s="9"/>
      <c r="W161" s="9"/>
      <c r="X161" s="9"/>
      <c r="Y161" s="9"/>
      <c r="Z161" s="9"/>
      <c r="AA161" s="9"/>
      <c r="AB161" s="9"/>
      <c r="AC161" s="9"/>
      <c r="AD161" s="9"/>
      <c r="AE161" s="9"/>
      <c r="AF161" s="9"/>
      <c r="AG161" s="9"/>
    </row>
    <row r="162">
      <c r="A162" s="4" t="s">
        <v>708</v>
      </c>
      <c r="B162" s="5" t="s">
        <v>28</v>
      </c>
      <c r="C162" s="6" t="s">
        <v>599</v>
      </c>
      <c r="D162" s="6" t="s">
        <v>709</v>
      </c>
      <c r="E162" s="7">
        <v>-0.15</v>
      </c>
      <c r="F162" s="5" t="s">
        <v>423</v>
      </c>
      <c r="G162" s="5" t="s">
        <v>36</v>
      </c>
      <c r="H162" s="5">
        <v>12.0</v>
      </c>
      <c r="I162" s="6" t="s">
        <v>106</v>
      </c>
      <c r="J162" s="8" t="s">
        <v>710</v>
      </c>
      <c r="K162" s="5" t="s">
        <v>711</v>
      </c>
      <c r="L162" s="5" t="s">
        <v>19</v>
      </c>
      <c r="M162" s="5">
        <v>1.1</v>
      </c>
      <c r="N162" s="5"/>
      <c r="O162" s="9"/>
      <c r="P162" s="9"/>
      <c r="Q162" s="9"/>
      <c r="R162" s="9"/>
      <c r="S162" s="9"/>
      <c r="T162" s="9"/>
      <c r="U162" s="9"/>
      <c r="V162" s="9"/>
      <c r="W162" s="9"/>
      <c r="X162" s="9"/>
      <c r="Y162" s="9"/>
      <c r="Z162" s="9"/>
      <c r="AA162" s="9"/>
      <c r="AB162" s="9"/>
      <c r="AC162" s="9"/>
      <c r="AD162" s="9"/>
      <c r="AE162" s="9"/>
      <c r="AF162" s="9"/>
      <c r="AG162" s="9"/>
    </row>
    <row r="163">
      <c r="A163" s="4" t="s">
        <v>712</v>
      </c>
      <c r="B163" s="5" t="s">
        <v>28</v>
      </c>
      <c r="C163" s="6" t="s">
        <v>599</v>
      </c>
      <c r="D163" s="6" t="s">
        <v>713</v>
      </c>
      <c r="E163" s="7">
        <v>-0.1</v>
      </c>
      <c r="F163" s="5" t="s">
        <v>36</v>
      </c>
      <c r="G163" s="5">
        <v>-0.2</v>
      </c>
      <c r="H163" s="5">
        <v>4.0</v>
      </c>
      <c r="I163" s="6" t="s">
        <v>106</v>
      </c>
      <c r="J163" s="8" t="s">
        <v>714</v>
      </c>
      <c r="K163" s="5" t="s">
        <v>715</v>
      </c>
      <c r="L163" s="5" t="s">
        <v>19</v>
      </c>
      <c r="M163" s="5">
        <v>1.16</v>
      </c>
      <c r="N163" s="5"/>
      <c r="O163" s="9"/>
      <c r="P163" s="9"/>
      <c r="Q163" s="9"/>
      <c r="R163" s="9"/>
      <c r="S163" s="9"/>
      <c r="T163" s="9"/>
      <c r="U163" s="9"/>
      <c r="V163" s="9"/>
      <c r="W163" s="9"/>
      <c r="X163" s="9"/>
      <c r="Y163" s="9"/>
      <c r="Z163" s="9"/>
      <c r="AA163" s="9"/>
      <c r="AB163" s="9"/>
      <c r="AC163" s="9"/>
      <c r="AD163" s="9"/>
      <c r="AE163" s="9"/>
      <c r="AF163" s="9"/>
      <c r="AG163" s="9"/>
    </row>
    <row r="164">
      <c r="A164" s="4" t="s">
        <v>716</v>
      </c>
      <c r="B164" s="5" t="s">
        <v>14</v>
      </c>
      <c r="C164" s="6" t="s">
        <v>599</v>
      </c>
      <c r="D164" s="6" t="s">
        <v>717</v>
      </c>
      <c r="E164" s="7">
        <v>1.0</v>
      </c>
      <c r="F164" s="5" t="s">
        <v>36</v>
      </c>
      <c r="G164" s="5" t="s">
        <v>36</v>
      </c>
      <c r="H164" s="5">
        <v>0.0</v>
      </c>
      <c r="I164" s="6" t="s">
        <v>106</v>
      </c>
      <c r="J164" s="8" t="s">
        <v>718</v>
      </c>
      <c r="K164" s="5" t="s">
        <v>719</v>
      </c>
      <c r="L164" s="5" t="s">
        <v>19</v>
      </c>
      <c r="M164" s="5">
        <v>1.34</v>
      </c>
      <c r="N164" s="5"/>
      <c r="O164" s="9"/>
      <c r="P164" s="9"/>
      <c r="Q164" s="9"/>
      <c r="R164" s="9"/>
      <c r="S164" s="9"/>
      <c r="T164" s="9"/>
      <c r="U164" s="9"/>
      <c r="V164" s="9"/>
      <c r="W164" s="9"/>
      <c r="X164" s="9"/>
      <c r="Y164" s="9"/>
      <c r="Z164" s="9"/>
      <c r="AA164" s="9"/>
      <c r="AB164" s="9"/>
      <c r="AC164" s="9"/>
      <c r="AD164" s="9"/>
      <c r="AE164" s="9"/>
      <c r="AF164" s="9"/>
      <c r="AG164" s="9"/>
    </row>
    <row r="165">
      <c r="A165" s="4" t="s">
        <v>720</v>
      </c>
      <c r="B165" s="5" t="s">
        <v>28</v>
      </c>
      <c r="C165" s="6" t="s">
        <v>599</v>
      </c>
      <c r="D165" s="6" t="s">
        <v>721</v>
      </c>
      <c r="E165" s="7">
        <v>0.1</v>
      </c>
      <c r="F165" s="5" t="s">
        <v>36</v>
      </c>
      <c r="G165" s="5" t="s">
        <v>36</v>
      </c>
      <c r="H165" s="5">
        <v>0.0</v>
      </c>
      <c r="I165" s="6" t="s">
        <v>106</v>
      </c>
      <c r="J165" s="8" t="s">
        <v>722</v>
      </c>
      <c r="K165" s="5" t="s">
        <v>723</v>
      </c>
      <c r="L165" s="5" t="s">
        <v>19</v>
      </c>
      <c r="M165" s="5">
        <v>1.1</v>
      </c>
      <c r="N165" s="5"/>
      <c r="O165" s="9"/>
      <c r="P165" s="9"/>
      <c r="Q165" s="9"/>
      <c r="R165" s="9"/>
      <c r="S165" s="9"/>
      <c r="T165" s="9"/>
      <c r="U165" s="9"/>
      <c r="V165" s="9"/>
      <c r="W165" s="9"/>
      <c r="X165" s="9"/>
      <c r="Y165" s="9"/>
      <c r="Z165" s="9"/>
      <c r="AA165" s="9"/>
      <c r="AB165" s="9"/>
      <c r="AC165" s="9"/>
      <c r="AD165" s="9"/>
      <c r="AE165" s="9"/>
      <c r="AF165" s="9"/>
      <c r="AG165" s="9"/>
    </row>
    <row r="166">
      <c r="A166" s="4" t="s">
        <v>724</v>
      </c>
      <c r="B166" s="5" t="s">
        <v>28</v>
      </c>
      <c r="C166" s="6" t="s">
        <v>599</v>
      </c>
      <c r="D166" s="6" t="s">
        <v>725</v>
      </c>
      <c r="E166" s="7">
        <v>0.25</v>
      </c>
      <c r="F166" s="5" t="s">
        <v>726</v>
      </c>
      <c r="G166" s="5" t="s">
        <v>36</v>
      </c>
      <c r="H166" s="5">
        <v>22.0</v>
      </c>
      <c r="I166" s="6" t="s">
        <v>116</v>
      </c>
      <c r="J166" s="8" t="s">
        <v>727</v>
      </c>
      <c r="K166" s="5" t="s">
        <v>728</v>
      </c>
      <c r="L166" s="5" t="s">
        <v>92</v>
      </c>
      <c r="M166" s="5">
        <v>1.1</v>
      </c>
      <c r="N166" s="5"/>
      <c r="O166" s="9"/>
      <c r="P166" s="9"/>
      <c r="Q166" s="9"/>
      <c r="R166" s="9"/>
      <c r="S166" s="9"/>
      <c r="T166" s="9"/>
      <c r="U166" s="9"/>
      <c r="V166" s="9"/>
      <c r="W166" s="9"/>
      <c r="X166" s="9"/>
      <c r="Y166" s="9"/>
      <c r="Z166" s="9"/>
      <c r="AA166" s="9"/>
      <c r="AB166" s="9"/>
      <c r="AC166" s="9"/>
      <c r="AD166" s="9"/>
      <c r="AE166" s="9"/>
      <c r="AF166" s="9"/>
      <c r="AG166" s="9"/>
    </row>
    <row r="167">
      <c r="A167" s="4" t="s">
        <v>729</v>
      </c>
      <c r="B167" s="5" t="s">
        <v>28</v>
      </c>
      <c r="C167" s="6" t="s">
        <v>599</v>
      </c>
      <c r="D167" s="6" t="s">
        <v>730</v>
      </c>
      <c r="E167" s="7">
        <v>0.02</v>
      </c>
      <c r="F167" s="5">
        <v>0.03</v>
      </c>
      <c r="G167" s="5" t="s">
        <v>36</v>
      </c>
      <c r="H167" s="5">
        <v>9.0</v>
      </c>
      <c r="I167" s="6" t="s">
        <v>116</v>
      </c>
      <c r="J167" s="8" t="s">
        <v>731</v>
      </c>
      <c r="K167" s="5" t="s">
        <v>732</v>
      </c>
      <c r="L167" s="5" t="s">
        <v>92</v>
      </c>
      <c r="M167" s="5">
        <v>1.6</v>
      </c>
      <c r="N167" s="5"/>
      <c r="O167" s="9"/>
      <c r="P167" s="9"/>
      <c r="Q167" s="9"/>
      <c r="R167" s="9"/>
      <c r="S167" s="9"/>
      <c r="T167" s="9"/>
      <c r="U167" s="9"/>
      <c r="V167" s="9"/>
      <c r="W167" s="9"/>
      <c r="X167" s="9"/>
      <c r="Y167" s="9"/>
      <c r="Z167" s="9"/>
      <c r="AA167" s="9"/>
      <c r="AB167" s="9"/>
      <c r="AC167" s="9"/>
      <c r="AD167" s="9"/>
      <c r="AE167" s="9"/>
      <c r="AF167" s="9"/>
      <c r="AG167" s="9"/>
    </row>
    <row r="168">
      <c r="A168" s="4" t="s">
        <v>733</v>
      </c>
      <c r="B168" s="5" t="s">
        <v>28</v>
      </c>
      <c r="C168" s="6" t="s">
        <v>599</v>
      </c>
      <c r="D168" s="6" t="s">
        <v>734</v>
      </c>
      <c r="E168" s="7">
        <v>0.1</v>
      </c>
      <c r="F168" s="5">
        <v>0.15</v>
      </c>
      <c r="G168" s="5" t="s">
        <v>36</v>
      </c>
      <c r="H168" s="5">
        <v>6.0</v>
      </c>
      <c r="I168" s="6" t="s">
        <v>116</v>
      </c>
      <c r="J168" s="8" t="s">
        <v>735</v>
      </c>
      <c r="K168" s="5" t="s">
        <v>736</v>
      </c>
      <c r="L168" s="5" t="s">
        <v>19</v>
      </c>
      <c r="M168" s="5">
        <v>1.12</v>
      </c>
      <c r="N168" s="5"/>
      <c r="O168" s="9"/>
      <c r="P168" s="9"/>
      <c r="Q168" s="9"/>
      <c r="R168" s="9"/>
      <c r="S168" s="9"/>
      <c r="T168" s="9"/>
      <c r="U168" s="9"/>
      <c r="V168" s="9"/>
      <c r="W168" s="9"/>
      <c r="X168" s="9"/>
      <c r="Y168" s="9"/>
      <c r="Z168" s="9"/>
      <c r="AA168" s="9"/>
      <c r="AB168" s="9"/>
      <c r="AC168" s="9"/>
      <c r="AD168" s="9"/>
      <c r="AE168" s="9"/>
      <c r="AF168" s="9"/>
      <c r="AG168" s="9"/>
    </row>
    <row r="169">
      <c r="A169" s="4" t="s">
        <v>737</v>
      </c>
      <c r="B169" s="5" t="s">
        <v>28</v>
      </c>
      <c r="C169" s="6" t="s">
        <v>599</v>
      </c>
      <c r="D169" s="6" t="s">
        <v>734</v>
      </c>
      <c r="E169" s="7">
        <v>1.0</v>
      </c>
      <c r="F169" s="5">
        <v>0.5</v>
      </c>
      <c r="G169" s="5" t="s">
        <v>36</v>
      </c>
      <c r="H169" s="5">
        <v>3.0</v>
      </c>
      <c r="I169" s="6" t="s">
        <v>116</v>
      </c>
      <c r="J169" s="8" t="s">
        <v>738</v>
      </c>
      <c r="K169" s="5" t="s">
        <v>739</v>
      </c>
      <c r="L169" s="5" t="s">
        <v>92</v>
      </c>
      <c r="M169" s="5">
        <v>1.1</v>
      </c>
      <c r="N169" s="5"/>
      <c r="O169" s="9"/>
      <c r="P169" s="9"/>
      <c r="Q169" s="9"/>
      <c r="R169" s="9"/>
      <c r="S169" s="9"/>
      <c r="T169" s="9"/>
      <c r="U169" s="9"/>
      <c r="V169" s="9"/>
      <c r="W169" s="9"/>
      <c r="X169" s="9"/>
      <c r="Y169" s="9"/>
      <c r="Z169" s="9"/>
      <c r="AA169" s="9"/>
      <c r="AB169" s="9"/>
      <c r="AC169" s="9"/>
      <c r="AD169" s="9"/>
      <c r="AE169" s="9"/>
      <c r="AF169" s="9"/>
      <c r="AG169" s="9"/>
    </row>
    <row r="170">
      <c r="A170" s="4" t="s">
        <v>740</v>
      </c>
      <c r="B170" s="5" t="s">
        <v>28</v>
      </c>
      <c r="C170" s="6" t="s">
        <v>599</v>
      </c>
      <c r="D170" s="24" t="s">
        <v>734</v>
      </c>
      <c r="E170" s="7">
        <v>-0.1</v>
      </c>
      <c r="F170" s="5" t="s">
        <v>36</v>
      </c>
      <c r="G170" s="5">
        <v>-0.25</v>
      </c>
      <c r="H170" s="5">
        <v>3.0</v>
      </c>
      <c r="I170" s="6" t="s">
        <v>116</v>
      </c>
      <c r="J170" s="8" t="s">
        <v>741</v>
      </c>
      <c r="K170" s="5" t="s">
        <v>742</v>
      </c>
      <c r="L170" s="5" t="s">
        <v>19</v>
      </c>
      <c r="M170" s="5">
        <v>1.28</v>
      </c>
      <c r="N170" s="5"/>
      <c r="O170" s="9"/>
      <c r="P170" s="9"/>
      <c r="Q170" s="9"/>
      <c r="R170" s="9"/>
      <c r="S170" s="9"/>
      <c r="T170" s="9"/>
      <c r="U170" s="9"/>
      <c r="V170" s="9"/>
      <c r="W170" s="9"/>
      <c r="X170" s="9"/>
      <c r="Y170" s="9"/>
      <c r="Z170" s="9"/>
      <c r="AA170" s="9"/>
      <c r="AB170" s="9"/>
      <c r="AC170" s="9"/>
      <c r="AD170" s="9"/>
      <c r="AE170" s="9"/>
      <c r="AF170" s="9"/>
      <c r="AG170" s="9"/>
    </row>
    <row r="171">
      <c r="A171" s="4" t="s">
        <v>743</v>
      </c>
      <c r="B171" s="5" t="s">
        <v>28</v>
      </c>
      <c r="C171" s="6" t="s">
        <v>599</v>
      </c>
      <c r="D171" s="6" t="s">
        <v>744</v>
      </c>
      <c r="E171" s="7">
        <v>-0.05</v>
      </c>
      <c r="F171" s="5">
        <v>-0.1</v>
      </c>
      <c r="G171" s="5">
        <v>-0.1</v>
      </c>
      <c r="H171" s="5">
        <v>49.0</v>
      </c>
      <c r="I171" s="6" t="s">
        <v>564</v>
      </c>
      <c r="J171" s="8" t="s">
        <v>745</v>
      </c>
      <c r="K171" s="5" t="s">
        <v>746</v>
      </c>
      <c r="L171" s="5" t="s">
        <v>92</v>
      </c>
      <c r="M171" s="5">
        <v>1.8</v>
      </c>
      <c r="N171" s="5"/>
      <c r="O171" s="9"/>
      <c r="P171" s="9"/>
      <c r="Q171" s="9"/>
      <c r="R171" s="9"/>
      <c r="S171" s="9"/>
      <c r="T171" s="9"/>
      <c r="U171" s="9"/>
      <c r="V171" s="9"/>
      <c r="W171" s="9"/>
      <c r="X171" s="9"/>
      <c r="Y171" s="9"/>
      <c r="Z171" s="9"/>
      <c r="AA171" s="9"/>
      <c r="AB171" s="9"/>
      <c r="AC171" s="9"/>
      <c r="AD171" s="9"/>
      <c r="AE171" s="9"/>
      <c r="AF171" s="9"/>
      <c r="AG171" s="9"/>
    </row>
    <row r="172">
      <c r="A172" s="4" t="s">
        <v>747</v>
      </c>
      <c r="B172" s="5" t="s">
        <v>28</v>
      </c>
      <c r="C172" s="6" t="s">
        <v>599</v>
      </c>
      <c r="D172" s="6" t="s">
        <v>748</v>
      </c>
      <c r="E172" s="7">
        <v>10.0</v>
      </c>
      <c r="F172" s="5" t="s">
        <v>749</v>
      </c>
      <c r="G172" s="5" t="s">
        <v>36</v>
      </c>
      <c r="H172" s="5">
        <v>24.0</v>
      </c>
      <c r="I172" s="6" t="s">
        <v>577</v>
      </c>
      <c r="J172" s="8" t="s">
        <v>750</v>
      </c>
      <c r="K172" s="5" t="s">
        <v>751</v>
      </c>
      <c r="L172" s="5" t="s">
        <v>92</v>
      </c>
      <c r="M172" s="5">
        <v>1.17</v>
      </c>
      <c r="N172" s="5"/>
      <c r="O172" s="9"/>
      <c r="P172" s="9"/>
      <c r="Q172" s="9"/>
      <c r="R172" s="9"/>
      <c r="S172" s="9"/>
      <c r="T172" s="9"/>
      <c r="U172" s="9"/>
      <c r="V172" s="9"/>
      <c r="W172" s="9"/>
      <c r="X172" s="9"/>
      <c r="Y172" s="9"/>
      <c r="Z172" s="9"/>
      <c r="AA172" s="9"/>
      <c r="AB172" s="9"/>
      <c r="AC172" s="9"/>
      <c r="AD172" s="9"/>
      <c r="AE172" s="9"/>
      <c r="AF172" s="9"/>
      <c r="AG172" s="9"/>
    </row>
    <row r="173">
      <c r="A173" s="4" t="s">
        <v>752</v>
      </c>
      <c r="B173" s="5" t="s">
        <v>28</v>
      </c>
      <c r="C173" s="6" t="s">
        <v>599</v>
      </c>
      <c r="D173" s="6" t="s">
        <v>753</v>
      </c>
      <c r="E173" s="7">
        <v>10.0</v>
      </c>
      <c r="F173" s="5" t="s">
        <v>749</v>
      </c>
      <c r="G173" s="5" t="s">
        <v>36</v>
      </c>
      <c r="H173" s="5">
        <v>1.0</v>
      </c>
      <c r="I173" s="6" t="s">
        <v>577</v>
      </c>
      <c r="J173" s="8" t="s">
        <v>754</v>
      </c>
      <c r="K173" s="5" t="s">
        <v>755</v>
      </c>
      <c r="L173" s="5" t="s">
        <v>92</v>
      </c>
      <c r="M173" s="5">
        <v>1.2</v>
      </c>
      <c r="N173" s="5"/>
      <c r="O173" s="9"/>
      <c r="P173" s="9"/>
      <c r="Q173" s="9"/>
      <c r="R173" s="9"/>
      <c r="S173" s="9"/>
      <c r="T173" s="9"/>
      <c r="U173" s="9"/>
      <c r="V173" s="9"/>
      <c r="W173" s="9"/>
      <c r="X173" s="9"/>
      <c r="Y173" s="9"/>
      <c r="Z173" s="9"/>
      <c r="AA173" s="9"/>
      <c r="AB173" s="9"/>
      <c r="AC173" s="9"/>
      <c r="AD173" s="9"/>
      <c r="AE173" s="9"/>
      <c r="AF173" s="9"/>
      <c r="AG173" s="9"/>
    </row>
    <row r="174">
      <c r="A174" s="4" t="s">
        <v>756</v>
      </c>
      <c r="B174" s="5" t="s">
        <v>28</v>
      </c>
      <c r="C174" s="6" t="s">
        <v>599</v>
      </c>
      <c r="D174" s="9"/>
      <c r="E174" s="7">
        <v>0.25</v>
      </c>
      <c r="F174" s="5" t="s">
        <v>36</v>
      </c>
      <c r="G174" s="5" t="s">
        <v>36</v>
      </c>
      <c r="H174" s="5">
        <v>0.0</v>
      </c>
      <c r="I174" s="6" t="s">
        <v>150</v>
      </c>
      <c r="J174" s="8" t="s">
        <v>757</v>
      </c>
      <c r="K174" s="5" t="s">
        <v>758</v>
      </c>
      <c r="L174" s="5" t="s">
        <v>19</v>
      </c>
      <c r="M174" s="5">
        <v>1.35</v>
      </c>
      <c r="N174" s="5"/>
      <c r="O174" s="9"/>
      <c r="P174" s="9"/>
      <c r="Q174" s="9"/>
      <c r="R174" s="9"/>
      <c r="S174" s="9"/>
      <c r="T174" s="9"/>
      <c r="U174" s="9"/>
      <c r="V174" s="9"/>
      <c r="W174" s="9"/>
      <c r="X174" s="9"/>
      <c r="Y174" s="9"/>
      <c r="Z174" s="9"/>
      <c r="AA174" s="9"/>
      <c r="AB174" s="9"/>
      <c r="AC174" s="9"/>
      <c r="AD174" s="9"/>
      <c r="AE174" s="9"/>
      <c r="AF174" s="9"/>
      <c r="AG174" s="9"/>
    </row>
    <row r="175">
      <c r="A175" s="4" t="s">
        <v>759</v>
      </c>
      <c r="B175" s="5" t="s">
        <v>28</v>
      </c>
      <c r="C175" s="6" t="s">
        <v>599</v>
      </c>
      <c r="D175" s="6" t="s">
        <v>760</v>
      </c>
      <c r="E175" s="7">
        <v>1.0</v>
      </c>
      <c r="F175" s="5">
        <v>1.0</v>
      </c>
      <c r="G175" s="5">
        <v>1.0</v>
      </c>
      <c r="H175" s="5">
        <v>51.0</v>
      </c>
      <c r="I175" s="6" t="s">
        <v>150</v>
      </c>
      <c r="J175" s="11" t="s">
        <v>761</v>
      </c>
      <c r="K175" s="5" t="s">
        <v>762</v>
      </c>
      <c r="L175" s="5" t="s">
        <v>92</v>
      </c>
      <c r="M175" s="5">
        <v>1.1</v>
      </c>
      <c r="N175" s="5"/>
      <c r="O175" s="9"/>
      <c r="P175" s="9"/>
      <c r="Q175" s="9"/>
      <c r="R175" s="9"/>
      <c r="S175" s="9"/>
      <c r="T175" s="9"/>
      <c r="U175" s="9"/>
      <c r="V175" s="9"/>
      <c r="W175" s="9"/>
      <c r="X175" s="9"/>
      <c r="Y175" s="9"/>
      <c r="Z175" s="9"/>
      <c r="AA175" s="9"/>
      <c r="AB175" s="9"/>
      <c r="AC175" s="9"/>
      <c r="AD175" s="9"/>
      <c r="AE175" s="9"/>
      <c r="AF175" s="9"/>
      <c r="AG175" s="9"/>
    </row>
    <row r="176">
      <c r="A176" s="4" t="s">
        <v>763</v>
      </c>
      <c r="B176" s="5" t="s">
        <v>28</v>
      </c>
      <c r="C176" s="6" t="s">
        <v>599</v>
      </c>
      <c r="D176" s="6" t="s">
        <v>764</v>
      </c>
      <c r="E176" s="7">
        <v>0.2</v>
      </c>
      <c r="F176" s="5">
        <v>0.15</v>
      </c>
      <c r="G176" s="5">
        <v>0.2</v>
      </c>
      <c r="H176" s="5">
        <v>21.0</v>
      </c>
      <c r="I176" s="6" t="s">
        <v>150</v>
      </c>
      <c r="J176" s="8" t="s">
        <v>765</v>
      </c>
      <c r="K176" s="5" t="s">
        <v>766</v>
      </c>
      <c r="L176" s="5" t="s">
        <v>19</v>
      </c>
      <c r="M176" s="5">
        <v>1.16</v>
      </c>
      <c r="N176" s="5"/>
      <c r="O176" s="9"/>
      <c r="P176" s="9"/>
      <c r="Q176" s="9"/>
      <c r="R176" s="9"/>
      <c r="S176" s="9"/>
      <c r="T176" s="9"/>
      <c r="U176" s="9"/>
      <c r="V176" s="9"/>
      <c r="W176" s="9"/>
      <c r="X176" s="9"/>
      <c r="Y176" s="9"/>
      <c r="Z176" s="9"/>
      <c r="AA176" s="9"/>
      <c r="AB176" s="9"/>
      <c r="AC176" s="9"/>
      <c r="AD176" s="9"/>
      <c r="AE176" s="9"/>
      <c r="AF176" s="9"/>
      <c r="AG176" s="9"/>
    </row>
    <row r="177">
      <c r="A177" s="4" t="s">
        <v>767</v>
      </c>
      <c r="B177" s="5" t="s">
        <v>28</v>
      </c>
      <c r="C177" s="6" t="s">
        <v>599</v>
      </c>
      <c r="D177" s="6" t="s">
        <v>768</v>
      </c>
      <c r="E177" s="7">
        <v>0.1</v>
      </c>
      <c r="F177" s="5">
        <v>0.15</v>
      </c>
      <c r="G177" s="5">
        <v>0.2</v>
      </c>
      <c r="H177" s="5">
        <v>15.0</v>
      </c>
      <c r="I177" s="6" t="s">
        <v>150</v>
      </c>
      <c r="J177" s="8" t="s">
        <v>769</v>
      </c>
      <c r="K177" s="5" t="s">
        <v>770</v>
      </c>
      <c r="L177" s="5" t="s">
        <v>19</v>
      </c>
      <c r="M177" s="5">
        <v>1.1</v>
      </c>
      <c r="N177" s="5"/>
      <c r="O177" s="9"/>
      <c r="P177" s="9"/>
      <c r="Q177" s="9"/>
      <c r="R177" s="9"/>
      <c r="S177" s="9"/>
      <c r="T177" s="9"/>
      <c r="U177" s="9"/>
      <c r="V177" s="9"/>
      <c r="W177" s="9"/>
      <c r="X177" s="9"/>
      <c r="Y177" s="9"/>
      <c r="Z177" s="9"/>
      <c r="AA177" s="9"/>
      <c r="AB177" s="9"/>
      <c r="AC177" s="9"/>
      <c r="AD177" s="9"/>
      <c r="AE177" s="9"/>
      <c r="AF177" s="9"/>
      <c r="AG177" s="9"/>
    </row>
    <row r="178">
      <c r="A178" s="4" t="s">
        <v>771</v>
      </c>
      <c r="B178" s="5" t="s">
        <v>28</v>
      </c>
      <c r="C178" s="6" t="s">
        <v>599</v>
      </c>
      <c r="D178" s="6" t="s">
        <v>772</v>
      </c>
      <c r="E178" s="7">
        <v>0.1</v>
      </c>
      <c r="F178" s="5" t="s">
        <v>773</v>
      </c>
      <c r="G178" s="5">
        <v>0.1</v>
      </c>
      <c r="H178" s="5">
        <v>12.0</v>
      </c>
      <c r="I178" s="6" t="s">
        <v>150</v>
      </c>
      <c r="J178" s="8" t="s">
        <v>774</v>
      </c>
      <c r="K178" s="5" t="s">
        <v>775</v>
      </c>
      <c r="L178" s="5" t="s">
        <v>19</v>
      </c>
      <c r="M178" s="5">
        <v>1.1</v>
      </c>
      <c r="N178" s="5"/>
      <c r="O178" s="9"/>
      <c r="P178" s="9"/>
      <c r="Q178" s="9"/>
      <c r="R178" s="9"/>
      <c r="S178" s="9"/>
      <c r="T178" s="9"/>
      <c r="U178" s="9"/>
      <c r="V178" s="9"/>
      <c r="W178" s="9"/>
      <c r="X178" s="9"/>
      <c r="Y178" s="9"/>
      <c r="Z178" s="9"/>
      <c r="AA178" s="9"/>
      <c r="AB178" s="9"/>
      <c r="AC178" s="9"/>
      <c r="AD178" s="9"/>
      <c r="AE178" s="9"/>
      <c r="AF178" s="9"/>
      <c r="AG178" s="9"/>
    </row>
    <row r="179">
      <c r="A179" s="4" t="s">
        <v>776</v>
      </c>
      <c r="B179" s="5" t="s">
        <v>28</v>
      </c>
      <c r="C179" s="6" t="s">
        <v>777</v>
      </c>
      <c r="D179" s="6" t="s">
        <v>778</v>
      </c>
      <c r="E179" s="7">
        <v>0.25</v>
      </c>
      <c r="F179" s="5">
        <v>0.25</v>
      </c>
      <c r="G179" s="5">
        <v>0.25</v>
      </c>
      <c r="H179" s="5">
        <v>5.0</v>
      </c>
      <c r="I179" s="6" t="s">
        <v>161</v>
      </c>
      <c r="J179" s="8" t="s">
        <v>779</v>
      </c>
      <c r="K179" s="5" t="s">
        <v>780</v>
      </c>
      <c r="L179" s="5" t="s">
        <v>19</v>
      </c>
      <c r="M179" s="5">
        <v>1.14</v>
      </c>
      <c r="N179" s="5"/>
      <c r="O179" s="9"/>
      <c r="P179" s="9"/>
      <c r="Q179" s="9"/>
      <c r="R179" s="9"/>
      <c r="S179" s="9"/>
      <c r="T179" s="9"/>
      <c r="U179" s="9"/>
      <c r="V179" s="9"/>
      <c r="W179" s="9"/>
      <c r="X179" s="9"/>
      <c r="Y179" s="9"/>
      <c r="Z179" s="9"/>
      <c r="AA179" s="9"/>
      <c r="AB179" s="9"/>
      <c r="AC179" s="9"/>
      <c r="AD179" s="9"/>
      <c r="AE179" s="9"/>
      <c r="AF179" s="9"/>
      <c r="AG179" s="9"/>
    </row>
    <row r="180">
      <c r="A180" s="4" t="s">
        <v>781</v>
      </c>
      <c r="B180" s="5" t="s">
        <v>28</v>
      </c>
      <c r="C180" s="6" t="s">
        <v>777</v>
      </c>
      <c r="D180" s="10" t="s">
        <v>782</v>
      </c>
      <c r="E180" s="7">
        <v>-0.1</v>
      </c>
      <c r="F180" s="5" t="s">
        <v>36</v>
      </c>
      <c r="G180" s="5" t="s">
        <v>36</v>
      </c>
      <c r="H180" s="5">
        <v>0.0</v>
      </c>
      <c r="I180" s="6" t="s">
        <v>161</v>
      </c>
      <c r="J180" s="8" t="s">
        <v>783</v>
      </c>
      <c r="K180" s="5" t="s">
        <v>784</v>
      </c>
      <c r="L180" s="5" t="s">
        <v>19</v>
      </c>
      <c r="M180" s="5">
        <v>1.28</v>
      </c>
      <c r="N180" s="5"/>
      <c r="O180" s="9"/>
      <c r="P180" s="9"/>
      <c r="Q180" s="9"/>
      <c r="R180" s="9"/>
      <c r="S180" s="9"/>
      <c r="T180" s="9"/>
      <c r="U180" s="9"/>
      <c r="V180" s="9"/>
      <c r="W180" s="9"/>
      <c r="X180" s="9"/>
      <c r="Y180" s="9"/>
      <c r="Z180" s="9"/>
      <c r="AA180" s="9"/>
      <c r="AB180" s="9"/>
      <c r="AC180" s="9"/>
      <c r="AD180" s="9"/>
      <c r="AE180" s="9"/>
      <c r="AF180" s="9"/>
      <c r="AG180" s="9"/>
    </row>
    <row r="181">
      <c r="A181" s="4" t="s">
        <v>785</v>
      </c>
      <c r="B181" s="5" t="s">
        <v>28</v>
      </c>
      <c r="C181" s="6" t="s">
        <v>777</v>
      </c>
      <c r="D181" s="10" t="s">
        <v>786</v>
      </c>
      <c r="E181" s="7">
        <v>1.0</v>
      </c>
      <c r="F181" s="5">
        <v>2.0</v>
      </c>
      <c r="G181" s="5">
        <v>3.0</v>
      </c>
      <c r="H181" s="5">
        <v>45.0</v>
      </c>
      <c r="I181" s="6" t="s">
        <v>166</v>
      </c>
      <c r="J181" s="11" t="s">
        <v>787</v>
      </c>
      <c r="K181" s="5" t="s">
        <v>788</v>
      </c>
      <c r="L181" s="5" t="s">
        <v>92</v>
      </c>
      <c r="M181" s="5">
        <v>1.1</v>
      </c>
      <c r="N181" s="5"/>
      <c r="O181" s="9"/>
      <c r="P181" s="9"/>
      <c r="Q181" s="9"/>
      <c r="R181" s="9"/>
      <c r="S181" s="9"/>
      <c r="T181" s="9"/>
      <c r="U181" s="9"/>
      <c r="V181" s="9"/>
      <c r="W181" s="9"/>
      <c r="X181" s="9"/>
      <c r="Y181" s="9"/>
      <c r="Z181" s="9"/>
      <c r="AA181" s="9"/>
      <c r="AB181" s="9"/>
      <c r="AC181" s="9"/>
      <c r="AD181" s="9"/>
      <c r="AE181" s="9"/>
      <c r="AF181" s="9"/>
      <c r="AG181" s="9"/>
    </row>
    <row r="182">
      <c r="A182" s="4" t="s">
        <v>789</v>
      </c>
      <c r="B182" s="5" t="s">
        <v>28</v>
      </c>
      <c r="C182" s="6" t="s">
        <v>777</v>
      </c>
      <c r="D182" s="10" t="s">
        <v>790</v>
      </c>
      <c r="E182" s="7">
        <v>1.0</v>
      </c>
      <c r="F182" s="5">
        <v>2.0</v>
      </c>
      <c r="G182" s="5">
        <v>2.0</v>
      </c>
      <c r="H182" s="5">
        <v>12.0</v>
      </c>
      <c r="I182" s="6" t="s">
        <v>166</v>
      </c>
      <c r="J182" s="8" t="s">
        <v>791</v>
      </c>
      <c r="K182" s="5" t="s">
        <v>792</v>
      </c>
      <c r="L182" s="5" t="s">
        <v>92</v>
      </c>
      <c r="M182" s="5">
        <v>1.2</v>
      </c>
      <c r="N182" s="5"/>
      <c r="O182" s="9"/>
      <c r="P182" s="9"/>
      <c r="Q182" s="9"/>
      <c r="R182" s="9"/>
      <c r="S182" s="9"/>
      <c r="T182" s="9"/>
      <c r="U182" s="9"/>
      <c r="V182" s="9"/>
      <c r="W182" s="9"/>
      <c r="X182" s="9"/>
      <c r="Y182" s="9"/>
      <c r="Z182" s="9"/>
      <c r="AA182" s="9"/>
      <c r="AB182" s="9"/>
      <c r="AC182" s="9"/>
      <c r="AD182" s="9"/>
      <c r="AE182" s="9"/>
      <c r="AF182" s="9"/>
      <c r="AG182" s="9"/>
    </row>
    <row r="183">
      <c r="A183" s="4" t="s">
        <v>793</v>
      </c>
      <c r="B183" s="5" t="s">
        <v>14</v>
      </c>
      <c r="C183" s="6" t="s">
        <v>777</v>
      </c>
      <c r="D183" s="6" t="s">
        <v>794</v>
      </c>
      <c r="E183" s="7" t="s">
        <v>795</v>
      </c>
      <c r="F183" s="5" t="s">
        <v>36</v>
      </c>
      <c r="G183" s="5" t="s">
        <v>36</v>
      </c>
      <c r="H183" s="5">
        <v>0.0</v>
      </c>
      <c r="I183" s="6" t="s">
        <v>166</v>
      </c>
      <c r="J183" s="8" t="s">
        <v>796</v>
      </c>
      <c r="K183" s="5" t="s">
        <v>797</v>
      </c>
      <c r="L183" s="5" t="s">
        <v>798</v>
      </c>
      <c r="M183" s="5">
        <v>1.34</v>
      </c>
      <c r="N183" s="5"/>
      <c r="O183" s="9"/>
      <c r="P183" s="9"/>
      <c r="Q183" s="9"/>
      <c r="R183" s="9"/>
      <c r="S183" s="9"/>
      <c r="T183" s="9"/>
      <c r="U183" s="9"/>
      <c r="V183" s="9"/>
      <c r="W183" s="9"/>
      <c r="X183" s="9"/>
      <c r="Y183" s="9"/>
      <c r="Z183" s="9"/>
      <c r="AA183" s="9"/>
      <c r="AB183" s="9"/>
      <c r="AC183" s="9"/>
      <c r="AD183" s="9"/>
      <c r="AE183" s="9"/>
      <c r="AF183" s="9"/>
      <c r="AG183" s="9"/>
    </row>
    <row r="184">
      <c r="A184" s="4" t="s">
        <v>799</v>
      </c>
      <c r="B184" s="5" t="s">
        <v>28</v>
      </c>
      <c r="C184" s="6" t="s">
        <v>777</v>
      </c>
      <c r="D184" s="6" t="s">
        <v>800</v>
      </c>
      <c r="E184" s="7">
        <v>-0.25</v>
      </c>
      <c r="F184" s="5" t="s">
        <v>36</v>
      </c>
      <c r="G184" s="5">
        <v>-0.33</v>
      </c>
      <c r="H184" s="5">
        <v>28.0</v>
      </c>
      <c r="I184" s="6" t="s">
        <v>37</v>
      </c>
      <c r="J184" s="8" t="s">
        <v>801</v>
      </c>
      <c r="K184" s="5" t="s">
        <v>802</v>
      </c>
      <c r="L184" s="5" t="s">
        <v>19</v>
      </c>
      <c r="M184" s="5">
        <v>1.16</v>
      </c>
      <c r="N184" s="5"/>
      <c r="O184" s="9"/>
      <c r="P184" s="9"/>
      <c r="Q184" s="9"/>
      <c r="R184" s="9"/>
      <c r="S184" s="9"/>
      <c r="T184" s="9"/>
      <c r="U184" s="9"/>
      <c r="V184" s="9"/>
      <c r="W184" s="9"/>
      <c r="X184" s="9"/>
      <c r="Y184" s="9"/>
      <c r="Z184" s="9"/>
      <c r="AA184" s="9"/>
      <c r="AB184" s="9"/>
      <c r="AC184" s="9"/>
      <c r="AD184" s="9"/>
      <c r="AE184" s="9"/>
      <c r="AF184" s="9"/>
      <c r="AG184" s="9"/>
    </row>
    <row r="185">
      <c r="A185" s="4" t="s">
        <v>803</v>
      </c>
      <c r="B185" s="5" t="s">
        <v>28</v>
      </c>
      <c r="C185" s="6" t="s">
        <v>777</v>
      </c>
      <c r="D185" s="6" t="s">
        <v>804</v>
      </c>
      <c r="E185" s="7">
        <v>0.1</v>
      </c>
      <c r="F185" s="5" t="s">
        <v>36</v>
      </c>
      <c r="G185" s="5" t="s">
        <v>36</v>
      </c>
      <c r="H185" s="5">
        <v>20.0</v>
      </c>
      <c r="I185" s="6" t="s">
        <v>37</v>
      </c>
      <c r="J185" s="8" t="s">
        <v>805</v>
      </c>
      <c r="K185" s="5" t="s">
        <v>806</v>
      </c>
      <c r="L185" s="5" t="s">
        <v>92</v>
      </c>
      <c r="M185" s="5">
        <v>1.1</v>
      </c>
      <c r="N185" s="5"/>
      <c r="O185" s="9"/>
      <c r="P185" s="9"/>
      <c r="Q185" s="9"/>
      <c r="R185" s="9"/>
      <c r="S185" s="9"/>
      <c r="T185" s="9"/>
      <c r="U185" s="9"/>
      <c r="V185" s="9"/>
      <c r="W185" s="9"/>
      <c r="X185" s="9"/>
      <c r="Y185" s="9"/>
      <c r="Z185" s="9"/>
      <c r="AA185" s="9"/>
      <c r="AB185" s="9"/>
      <c r="AC185" s="9"/>
      <c r="AD185" s="9"/>
      <c r="AE185" s="9"/>
      <c r="AF185" s="9"/>
      <c r="AG185" s="9"/>
    </row>
    <row r="186">
      <c r="A186" s="4" t="s">
        <v>807</v>
      </c>
      <c r="B186" s="5" t="s">
        <v>28</v>
      </c>
      <c r="C186" s="6" t="s">
        <v>777</v>
      </c>
      <c r="D186" s="6" t="s">
        <v>808</v>
      </c>
      <c r="E186" s="7">
        <v>-0.5</v>
      </c>
      <c r="F186" s="5">
        <v>-1.0</v>
      </c>
      <c r="G186" s="5" t="s">
        <v>36</v>
      </c>
      <c r="H186" s="5">
        <v>14.0</v>
      </c>
      <c r="I186" s="6" t="s">
        <v>37</v>
      </c>
      <c r="J186" s="11" t="s">
        <v>809</v>
      </c>
      <c r="K186" s="5" t="s">
        <v>810</v>
      </c>
      <c r="L186" s="5" t="s">
        <v>92</v>
      </c>
      <c r="M186" s="5">
        <v>1.1</v>
      </c>
      <c r="N186" s="5"/>
      <c r="O186" s="9"/>
      <c r="P186" s="9"/>
      <c r="Q186" s="9"/>
      <c r="R186" s="9"/>
      <c r="S186" s="9"/>
      <c r="T186" s="9"/>
      <c r="U186" s="9"/>
      <c r="V186" s="9"/>
      <c r="W186" s="9"/>
      <c r="X186" s="9"/>
      <c r="Y186" s="9"/>
      <c r="Z186" s="9"/>
      <c r="AA186" s="9"/>
      <c r="AB186" s="9"/>
      <c r="AC186" s="9"/>
      <c r="AD186" s="9"/>
      <c r="AE186" s="9"/>
      <c r="AF186" s="9"/>
      <c r="AG186" s="9"/>
    </row>
    <row r="187">
      <c r="A187" s="4" t="s">
        <v>811</v>
      </c>
      <c r="B187" s="5" t="s">
        <v>28</v>
      </c>
      <c r="C187" s="6" t="s">
        <v>777</v>
      </c>
      <c r="D187" s="6" t="s">
        <v>812</v>
      </c>
      <c r="E187" s="7">
        <v>-0.2</v>
      </c>
      <c r="F187" s="5" t="s">
        <v>36</v>
      </c>
      <c r="G187" s="5" t="s">
        <v>36</v>
      </c>
      <c r="H187" s="5">
        <v>0.0</v>
      </c>
      <c r="I187" s="6" t="s">
        <v>813</v>
      </c>
      <c r="J187" s="8" t="s">
        <v>814</v>
      </c>
      <c r="K187" s="5" t="s">
        <v>815</v>
      </c>
      <c r="L187" s="5" t="s">
        <v>19</v>
      </c>
      <c r="M187" s="5">
        <v>1.35</v>
      </c>
      <c r="N187" s="5"/>
      <c r="O187" s="9"/>
      <c r="P187" s="9"/>
      <c r="Q187" s="9"/>
      <c r="R187" s="9"/>
      <c r="S187" s="9"/>
      <c r="T187" s="9"/>
      <c r="U187" s="9"/>
      <c r="V187" s="9"/>
      <c r="W187" s="9"/>
      <c r="X187" s="9"/>
      <c r="Y187" s="9"/>
      <c r="Z187" s="9"/>
      <c r="AA187" s="9"/>
      <c r="AB187" s="9"/>
      <c r="AC187" s="9"/>
      <c r="AD187" s="9"/>
      <c r="AE187" s="9"/>
      <c r="AF187" s="9"/>
      <c r="AG187" s="9"/>
    </row>
    <row r="188">
      <c r="A188" s="4" t="s">
        <v>816</v>
      </c>
      <c r="B188" s="5" t="s">
        <v>28</v>
      </c>
      <c r="C188" s="6" t="s">
        <v>777</v>
      </c>
      <c r="D188" s="6" t="s">
        <v>817</v>
      </c>
      <c r="E188" s="7">
        <v>0.1</v>
      </c>
      <c r="F188" s="5" t="s">
        <v>36</v>
      </c>
      <c r="G188" s="5" t="s">
        <v>36</v>
      </c>
      <c r="H188" s="5">
        <v>61.0</v>
      </c>
      <c r="I188" s="6" t="s">
        <v>647</v>
      </c>
      <c r="J188" s="8" t="s">
        <v>818</v>
      </c>
      <c r="K188" s="5" t="s">
        <v>819</v>
      </c>
      <c r="L188" s="5" t="s">
        <v>19</v>
      </c>
      <c r="M188" s="5">
        <v>1.3</v>
      </c>
      <c r="N188" s="5"/>
      <c r="O188" s="9"/>
      <c r="P188" s="9"/>
      <c r="Q188" s="9"/>
      <c r="R188" s="9"/>
      <c r="S188" s="9"/>
      <c r="T188" s="9"/>
      <c r="U188" s="9"/>
      <c r="V188" s="9"/>
      <c r="W188" s="9"/>
      <c r="X188" s="9"/>
      <c r="Y188" s="9"/>
      <c r="Z188" s="9"/>
      <c r="AA188" s="9"/>
      <c r="AB188" s="9"/>
      <c r="AC188" s="9"/>
      <c r="AD188" s="9"/>
      <c r="AE188" s="9"/>
      <c r="AF188" s="9"/>
      <c r="AG188" s="9"/>
    </row>
    <row r="189">
      <c r="A189" s="4" t="s">
        <v>820</v>
      </c>
      <c r="B189" s="5" t="s">
        <v>14</v>
      </c>
      <c r="C189" s="6" t="s">
        <v>777</v>
      </c>
      <c r="D189" s="6" t="s">
        <v>821</v>
      </c>
      <c r="E189" s="7">
        <v>0.1</v>
      </c>
      <c r="F189" s="5" t="s">
        <v>36</v>
      </c>
      <c r="G189" s="5" t="s">
        <v>36</v>
      </c>
      <c r="H189" s="24">
        <v>15.0</v>
      </c>
      <c r="I189" s="6" t="s">
        <v>647</v>
      </c>
      <c r="J189" s="8" t="s">
        <v>822</v>
      </c>
      <c r="K189" s="5" t="s">
        <v>823</v>
      </c>
      <c r="L189" s="5" t="s">
        <v>19</v>
      </c>
      <c r="M189" s="5">
        <v>1.3</v>
      </c>
      <c r="N189" s="5"/>
      <c r="O189" s="9"/>
      <c r="P189" s="9"/>
      <c r="Q189" s="9"/>
      <c r="R189" s="9"/>
      <c r="S189" s="9"/>
      <c r="T189" s="9"/>
      <c r="U189" s="9"/>
      <c r="V189" s="9"/>
      <c r="W189" s="9"/>
      <c r="X189" s="9"/>
      <c r="Y189" s="9"/>
      <c r="Z189" s="9"/>
      <c r="AA189" s="9"/>
      <c r="AB189" s="9"/>
      <c r="AC189" s="9"/>
      <c r="AD189" s="9"/>
      <c r="AE189" s="9"/>
      <c r="AF189" s="9"/>
      <c r="AG189" s="9"/>
    </row>
    <row r="190">
      <c r="A190" s="4" t="s">
        <v>824</v>
      </c>
      <c r="B190" s="5" t="s">
        <v>28</v>
      </c>
      <c r="C190" s="6" t="s">
        <v>777</v>
      </c>
      <c r="D190" s="6" t="s">
        <v>825</v>
      </c>
      <c r="E190" s="7">
        <v>10.0</v>
      </c>
      <c r="F190" s="5">
        <v>20.0</v>
      </c>
      <c r="G190" s="5" t="s">
        <v>36</v>
      </c>
      <c r="H190" s="5">
        <v>34.0</v>
      </c>
      <c r="I190" s="6" t="s">
        <v>53</v>
      </c>
      <c r="J190" s="8" t="s">
        <v>826</v>
      </c>
      <c r="K190" s="5" t="s">
        <v>827</v>
      </c>
      <c r="L190" s="5" t="s">
        <v>92</v>
      </c>
      <c r="M190" s="5">
        <v>1.2</v>
      </c>
      <c r="N190" s="5"/>
      <c r="O190" s="9"/>
      <c r="P190" s="9"/>
      <c r="Q190" s="9"/>
      <c r="R190" s="9"/>
      <c r="S190" s="9"/>
      <c r="T190" s="9"/>
      <c r="U190" s="9"/>
      <c r="V190" s="9"/>
      <c r="W190" s="9"/>
      <c r="X190" s="9"/>
      <c r="Y190" s="9"/>
      <c r="Z190" s="9"/>
      <c r="AA190" s="9"/>
      <c r="AB190" s="9"/>
      <c r="AC190" s="9"/>
      <c r="AD190" s="9"/>
      <c r="AE190" s="9"/>
      <c r="AF190" s="9"/>
      <c r="AG190" s="9"/>
    </row>
    <row r="191">
      <c r="A191" s="4" t="s">
        <v>828</v>
      </c>
      <c r="B191" s="5" t="s">
        <v>28</v>
      </c>
      <c r="C191" s="6" t="s">
        <v>777</v>
      </c>
      <c r="D191" s="6" t="s">
        <v>829</v>
      </c>
      <c r="E191" s="7">
        <v>1.0</v>
      </c>
      <c r="F191" s="5">
        <v>0.5</v>
      </c>
      <c r="G191" s="5" t="s">
        <v>36</v>
      </c>
      <c r="H191" s="5">
        <v>24.0</v>
      </c>
      <c r="I191" s="6" t="s">
        <v>53</v>
      </c>
      <c r="J191" s="8" t="s">
        <v>830</v>
      </c>
      <c r="K191" s="5" t="s">
        <v>831</v>
      </c>
      <c r="L191" s="5" t="s">
        <v>92</v>
      </c>
      <c r="M191" s="5">
        <v>1.2</v>
      </c>
      <c r="N191" s="5"/>
      <c r="O191" s="9"/>
      <c r="P191" s="9"/>
      <c r="Q191" s="9"/>
      <c r="R191" s="9"/>
      <c r="S191" s="9"/>
      <c r="T191" s="9"/>
      <c r="U191" s="9"/>
      <c r="V191" s="9"/>
      <c r="W191" s="9"/>
      <c r="X191" s="9"/>
      <c r="Y191" s="9"/>
      <c r="Z191" s="9"/>
      <c r="AA191" s="9"/>
      <c r="AB191" s="9"/>
      <c r="AC191" s="9"/>
      <c r="AD191" s="9"/>
      <c r="AE191" s="9"/>
      <c r="AF191" s="9"/>
      <c r="AG191" s="9"/>
    </row>
    <row r="192">
      <c r="A192" s="4" t="s">
        <v>832</v>
      </c>
      <c r="B192" s="5" t="s">
        <v>14</v>
      </c>
      <c r="C192" s="6" t="s">
        <v>777</v>
      </c>
      <c r="D192" s="6" t="s">
        <v>833</v>
      </c>
      <c r="E192" s="7">
        <v>1.0</v>
      </c>
      <c r="F192" s="5" t="s">
        <v>36</v>
      </c>
      <c r="G192" s="5" t="s">
        <v>36</v>
      </c>
      <c r="H192" s="25">
        <v>3.0</v>
      </c>
      <c r="I192" s="6" t="s">
        <v>53</v>
      </c>
      <c r="J192" s="11" t="s">
        <v>834</v>
      </c>
      <c r="K192" s="5" t="s">
        <v>835</v>
      </c>
      <c r="L192" s="5" t="s">
        <v>92</v>
      </c>
      <c r="M192" s="5">
        <v>1.2</v>
      </c>
      <c r="N192" s="5"/>
      <c r="O192" s="9"/>
      <c r="P192" s="9"/>
      <c r="Q192" s="9"/>
      <c r="R192" s="9"/>
      <c r="S192" s="9"/>
      <c r="T192" s="9"/>
      <c r="U192" s="9"/>
      <c r="V192" s="9"/>
      <c r="W192" s="9"/>
      <c r="X192" s="9"/>
      <c r="Y192" s="9"/>
      <c r="Z192" s="9"/>
      <c r="AA192" s="9"/>
      <c r="AB192" s="9"/>
      <c r="AC192" s="9"/>
      <c r="AD192" s="9"/>
      <c r="AE192" s="9"/>
      <c r="AF192" s="9"/>
      <c r="AG192" s="9"/>
    </row>
    <row r="193">
      <c r="A193" s="4" t="s">
        <v>836</v>
      </c>
      <c r="B193" s="5" t="s">
        <v>14</v>
      </c>
      <c r="C193" s="6" t="s">
        <v>777</v>
      </c>
      <c r="D193" s="6" t="s">
        <v>833</v>
      </c>
      <c r="E193" s="7">
        <v>0.05</v>
      </c>
      <c r="F193" s="5" t="s">
        <v>36</v>
      </c>
      <c r="G193" s="5" t="s">
        <v>36</v>
      </c>
      <c r="H193" s="5">
        <v>2.0</v>
      </c>
      <c r="I193" s="6" t="s">
        <v>53</v>
      </c>
      <c r="J193" s="15" t="s">
        <v>837</v>
      </c>
      <c r="K193" s="5" t="s">
        <v>838</v>
      </c>
      <c r="L193" s="5" t="s">
        <v>92</v>
      </c>
      <c r="M193" s="5">
        <v>1.21</v>
      </c>
      <c r="N193" s="5"/>
      <c r="O193" s="9"/>
      <c r="P193" s="9"/>
      <c r="Q193" s="9"/>
      <c r="R193" s="9"/>
      <c r="S193" s="9"/>
      <c r="T193" s="9"/>
      <c r="U193" s="9"/>
      <c r="V193" s="9"/>
      <c r="W193" s="9"/>
      <c r="X193" s="9"/>
      <c r="Y193" s="9"/>
      <c r="Z193" s="9"/>
      <c r="AA193" s="9"/>
      <c r="AB193" s="9"/>
      <c r="AC193" s="9"/>
      <c r="AD193" s="9"/>
      <c r="AE193" s="9"/>
      <c r="AF193" s="9"/>
      <c r="AG193" s="9"/>
    </row>
    <row r="194">
      <c r="A194" s="4" t="s">
        <v>839</v>
      </c>
      <c r="B194" s="5" t="s">
        <v>28</v>
      </c>
      <c r="C194" s="6" t="s">
        <v>777</v>
      </c>
      <c r="D194" s="6" t="s">
        <v>840</v>
      </c>
      <c r="E194" s="7">
        <v>-0.1</v>
      </c>
      <c r="F194" s="5" t="s">
        <v>36</v>
      </c>
      <c r="G194" s="5" t="s">
        <v>36</v>
      </c>
      <c r="H194" s="5">
        <v>2.0</v>
      </c>
      <c r="I194" s="6" t="s">
        <v>53</v>
      </c>
      <c r="J194" s="8" t="s">
        <v>841</v>
      </c>
      <c r="K194" s="5" t="s">
        <v>842</v>
      </c>
      <c r="L194" s="5" t="s">
        <v>19</v>
      </c>
      <c r="M194" s="5">
        <v>1.3</v>
      </c>
      <c r="N194" s="5"/>
      <c r="O194" s="9"/>
      <c r="P194" s="9"/>
      <c r="Q194" s="9"/>
      <c r="R194" s="9"/>
      <c r="S194" s="9"/>
      <c r="T194" s="9"/>
      <c r="U194" s="9"/>
      <c r="V194" s="9"/>
      <c r="W194" s="9"/>
      <c r="X194" s="9"/>
      <c r="Y194" s="9"/>
      <c r="Z194" s="9"/>
      <c r="AA194" s="9"/>
      <c r="AB194" s="9"/>
      <c r="AC194" s="9"/>
      <c r="AD194" s="9"/>
      <c r="AE194" s="9"/>
      <c r="AF194" s="9"/>
      <c r="AG194" s="9"/>
    </row>
    <row r="195">
      <c r="A195" s="4" t="s">
        <v>843</v>
      </c>
      <c r="B195" s="5" t="s">
        <v>28</v>
      </c>
      <c r="C195" s="6" t="s">
        <v>777</v>
      </c>
      <c r="D195" s="6" t="s">
        <v>844</v>
      </c>
      <c r="E195" s="7">
        <v>-0.15</v>
      </c>
      <c r="F195" s="5" t="s">
        <v>423</v>
      </c>
      <c r="G195" s="5">
        <v>-0.5</v>
      </c>
      <c r="H195" s="5">
        <v>63.0</v>
      </c>
      <c r="I195" s="6" t="s">
        <v>59</v>
      </c>
      <c r="J195" s="8" t="s">
        <v>845</v>
      </c>
      <c r="K195" s="5" t="s">
        <v>846</v>
      </c>
      <c r="L195" s="5" t="s">
        <v>19</v>
      </c>
      <c r="M195" s="5">
        <v>1.12</v>
      </c>
      <c r="N195" s="5"/>
      <c r="O195" s="9"/>
      <c r="P195" s="9"/>
      <c r="Q195" s="9"/>
      <c r="R195" s="9"/>
      <c r="S195" s="9"/>
      <c r="T195" s="9"/>
      <c r="U195" s="9"/>
      <c r="V195" s="9"/>
      <c r="W195" s="9"/>
      <c r="X195" s="9"/>
      <c r="Y195" s="9"/>
      <c r="Z195" s="9"/>
      <c r="AA195" s="9"/>
      <c r="AB195" s="9"/>
      <c r="AC195" s="9"/>
      <c r="AD195" s="9"/>
      <c r="AE195" s="9"/>
      <c r="AF195" s="9"/>
      <c r="AG195" s="9"/>
    </row>
    <row r="196">
      <c r="A196" s="4" t="s">
        <v>847</v>
      </c>
      <c r="B196" s="5" t="s">
        <v>28</v>
      </c>
      <c r="C196" s="6" t="s">
        <v>361</v>
      </c>
      <c r="D196" s="6" t="s">
        <v>848</v>
      </c>
      <c r="E196" s="7">
        <v>0.1</v>
      </c>
      <c r="F196" s="5">
        <v>0.15</v>
      </c>
      <c r="G196" s="5">
        <v>0.2</v>
      </c>
      <c r="H196" s="5">
        <v>38.0</v>
      </c>
      <c r="I196" s="6" t="s">
        <v>59</v>
      </c>
      <c r="J196" s="8" t="s">
        <v>849</v>
      </c>
      <c r="K196" s="5" t="s">
        <v>850</v>
      </c>
      <c r="L196" s="5" t="s">
        <v>19</v>
      </c>
      <c r="M196" s="5">
        <v>1.6</v>
      </c>
      <c r="N196" s="5"/>
      <c r="O196" s="9"/>
      <c r="P196" s="9"/>
      <c r="Q196" s="9"/>
      <c r="R196" s="9"/>
      <c r="S196" s="9"/>
      <c r="T196" s="9"/>
      <c r="U196" s="9"/>
      <c r="V196" s="9"/>
      <c r="W196" s="9"/>
      <c r="X196" s="9"/>
      <c r="Y196" s="9"/>
      <c r="Z196" s="9"/>
      <c r="AA196" s="9"/>
      <c r="AB196" s="9"/>
      <c r="AC196" s="9"/>
      <c r="AD196" s="9"/>
      <c r="AE196" s="9"/>
      <c r="AF196" s="9"/>
      <c r="AG196" s="9"/>
    </row>
    <row r="197">
      <c r="A197" s="4" t="s">
        <v>851</v>
      </c>
      <c r="B197" s="5" t="s">
        <v>28</v>
      </c>
      <c r="C197" s="6" t="s">
        <v>777</v>
      </c>
      <c r="D197" s="6" t="s">
        <v>852</v>
      </c>
      <c r="E197" s="7">
        <v>1.0</v>
      </c>
      <c r="F197" s="5" t="s">
        <v>36</v>
      </c>
      <c r="G197" s="5">
        <v>2.0</v>
      </c>
      <c r="H197" s="5">
        <v>22.0</v>
      </c>
      <c r="I197" s="6" t="s">
        <v>59</v>
      </c>
      <c r="J197" s="8" t="s">
        <v>853</v>
      </c>
      <c r="K197" s="5" t="s">
        <v>854</v>
      </c>
      <c r="L197" s="5" t="s">
        <v>92</v>
      </c>
      <c r="M197" s="5">
        <v>1.1</v>
      </c>
      <c r="N197" s="5"/>
      <c r="O197" s="9"/>
      <c r="P197" s="9"/>
      <c r="Q197" s="9"/>
      <c r="R197" s="9"/>
      <c r="S197" s="9"/>
      <c r="T197" s="9"/>
      <c r="U197" s="9"/>
      <c r="V197" s="9"/>
      <c r="W197" s="9"/>
      <c r="X197" s="9"/>
      <c r="Y197" s="9"/>
      <c r="Z197" s="9"/>
      <c r="AA197" s="9"/>
      <c r="AB197" s="9"/>
      <c r="AC197" s="9"/>
      <c r="AD197" s="9"/>
      <c r="AE197" s="9"/>
      <c r="AF197" s="9"/>
      <c r="AG197" s="9"/>
    </row>
    <row r="198">
      <c r="A198" s="4" t="s">
        <v>855</v>
      </c>
      <c r="B198" s="5" t="s">
        <v>28</v>
      </c>
      <c r="C198" s="6" t="s">
        <v>777</v>
      </c>
      <c r="D198" s="6" t="s">
        <v>856</v>
      </c>
      <c r="E198" s="7">
        <v>0.5</v>
      </c>
      <c r="F198" s="5">
        <v>1.0</v>
      </c>
      <c r="G198" s="5" t="s">
        <v>36</v>
      </c>
      <c r="H198" s="5">
        <v>18.0</v>
      </c>
      <c r="I198" s="6" t="s">
        <v>59</v>
      </c>
      <c r="J198" s="8" t="s">
        <v>857</v>
      </c>
      <c r="K198" s="5" t="s">
        <v>858</v>
      </c>
      <c r="L198" s="5" t="s">
        <v>19</v>
      </c>
      <c r="M198" s="5">
        <v>1.11</v>
      </c>
      <c r="N198" s="5"/>
      <c r="O198" s="9"/>
      <c r="P198" s="9"/>
      <c r="Q198" s="9"/>
      <c r="R198" s="9"/>
      <c r="S198" s="9"/>
      <c r="T198" s="9"/>
      <c r="U198" s="9"/>
      <c r="V198" s="9"/>
      <c r="W198" s="9"/>
      <c r="X198" s="9"/>
      <c r="Y198" s="9"/>
      <c r="Z198" s="9"/>
      <c r="AA198" s="9"/>
      <c r="AB198" s="9"/>
      <c r="AC198" s="9"/>
      <c r="AD198" s="9"/>
      <c r="AE198" s="9"/>
      <c r="AF198" s="9"/>
      <c r="AG198" s="9"/>
    </row>
    <row r="199">
      <c r="A199" s="4" t="s">
        <v>859</v>
      </c>
      <c r="B199" s="5" t="s">
        <v>28</v>
      </c>
      <c r="C199" s="6" t="s">
        <v>777</v>
      </c>
      <c r="D199" s="6" t="s">
        <v>860</v>
      </c>
      <c r="E199" s="7">
        <v>0.5</v>
      </c>
      <c r="F199" s="5">
        <v>0.25</v>
      </c>
      <c r="G199" s="5">
        <v>0.5</v>
      </c>
      <c r="H199" s="5">
        <v>16.0</v>
      </c>
      <c r="I199" s="6" t="s">
        <v>59</v>
      </c>
      <c r="J199" s="8" t="s">
        <v>861</v>
      </c>
      <c r="K199" s="5" t="s">
        <v>862</v>
      </c>
      <c r="L199" s="5" t="s">
        <v>19</v>
      </c>
      <c r="M199" s="5">
        <v>1.12</v>
      </c>
      <c r="N199" s="5"/>
      <c r="O199" s="9"/>
      <c r="P199" s="9"/>
      <c r="Q199" s="9"/>
      <c r="R199" s="9"/>
      <c r="S199" s="9"/>
      <c r="T199" s="9"/>
      <c r="U199" s="9"/>
      <c r="V199" s="9"/>
      <c r="W199" s="9"/>
      <c r="X199" s="9"/>
      <c r="Y199" s="9"/>
      <c r="Z199" s="9"/>
      <c r="AA199" s="9"/>
      <c r="AB199" s="9"/>
      <c r="AC199" s="9"/>
      <c r="AD199" s="9"/>
      <c r="AE199" s="9"/>
      <c r="AF199" s="9"/>
      <c r="AG199" s="9"/>
    </row>
    <row r="200">
      <c r="A200" s="4" t="s">
        <v>863</v>
      </c>
      <c r="B200" s="5" t="s">
        <v>28</v>
      </c>
      <c r="C200" s="6" t="s">
        <v>777</v>
      </c>
      <c r="D200" s="6" t="s">
        <v>864</v>
      </c>
      <c r="E200" s="7">
        <v>0.2</v>
      </c>
      <c r="F200" s="5">
        <v>0.25</v>
      </c>
      <c r="G200" s="5" t="s">
        <v>36</v>
      </c>
      <c r="H200" s="5">
        <v>16.0</v>
      </c>
      <c r="I200" s="6" t="s">
        <v>59</v>
      </c>
      <c r="J200" s="8" t="s">
        <v>865</v>
      </c>
      <c r="K200" s="5" t="s">
        <v>866</v>
      </c>
      <c r="L200" s="5" t="s">
        <v>19</v>
      </c>
      <c r="M200" s="5">
        <v>1.3</v>
      </c>
      <c r="N200" s="5"/>
      <c r="O200" s="9"/>
      <c r="P200" s="9"/>
      <c r="Q200" s="9"/>
      <c r="R200" s="9"/>
      <c r="S200" s="9"/>
      <c r="T200" s="9"/>
      <c r="U200" s="9"/>
      <c r="V200" s="9"/>
      <c r="W200" s="9"/>
      <c r="X200" s="9"/>
      <c r="Y200" s="9"/>
      <c r="Z200" s="9"/>
      <c r="AA200" s="9"/>
      <c r="AB200" s="9"/>
      <c r="AC200" s="9"/>
      <c r="AD200" s="9"/>
      <c r="AE200" s="9"/>
      <c r="AF200" s="9"/>
      <c r="AG200" s="9"/>
    </row>
    <row r="201">
      <c r="A201" s="4" t="s">
        <v>867</v>
      </c>
      <c r="B201" s="5" t="s">
        <v>28</v>
      </c>
      <c r="C201" s="6" t="s">
        <v>777</v>
      </c>
      <c r="D201" s="6" t="s">
        <v>868</v>
      </c>
      <c r="E201" s="7">
        <v>-0.1</v>
      </c>
      <c r="F201" s="5">
        <v>-0.15</v>
      </c>
      <c r="G201" s="5">
        <v>-0.25</v>
      </c>
      <c r="H201" s="5">
        <v>16.0</v>
      </c>
      <c r="I201" s="6" t="s">
        <v>59</v>
      </c>
      <c r="J201" s="8" t="s">
        <v>869</v>
      </c>
      <c r="K201" s="5" t="s">
        <v>870</v>
      </c>
      <c r="L201" s="5" t="s">
        <v>19</v>
      </c>
      <c r="M201" s="5">
        <v>1.19</v>
      </c>
      <c r="N201" s="5"/>
      <c r="O201" s="9"/>
      <c r="P201" s="9"/>
      <c r="Q201" s="9"/>
      <c r="R201" s="9"/>
      <c r="S201" s="9"/>
      <c r="T201" s="9"/>
      <c r="U201" s="9"/>
      <c r="V201" s="9"/>
      <c r="W201" s="9"/>
      <c r="X201" s="9"/>
      <c r="Y201" s="9"/>
      <c r="Z201" s="9"/>
      <c r="AA201" s="9"/>
      <c r="AB201" s="9"/>
      <c r="AC201" s="9"/>
      <c r="AD201" s="9"/>
      <c r="AE201" s="9"/>
      <c r="AF201" s="9"/>
      <c r="AG201" s="9"/>
    </row>
    <row r="202">
      <c r="A202" s="4" t="s">
        <v>871</v>
      </c>
      <c r="B202" s="5" t="s">
        <v>28</v>
      </c>
      <c r="C202" s="6" t="s">
        <v>777</v>
      </c>
      <c r="D202" s="6" t="s">
        <v>872</v>
      </c>
      <c r="E202" s="7">
        <v>1.0</v>
      </c>
      <c r="F202" s="5" t="s">
        <v>36</v>
      </c>
      <c r="G202" s="5" t="s">
        <v>36</v>
      </c>
      <c r="H202" s="5">
        <v>0.0</v>
      </c>
      <c r="I202" s="6" t="s">
        <v>59</v>
      </c>
      <c r="J202" s="8" t="s">
        <v>873</v>
      </c>
      <c r="K202" s="5" t="s">
        <v>874</v>
      </c>
      <c r="L202" s="5" t="s">
        <v>92</v>
      </c>
      <c r="M202" s="5">
        <v>1.33</v>
      </c>
      <c r="N202" s="5"/>
      <c r="O202" s="9"/>
      <c r="P202" s="9"/>
      <c r="Q202" s="9"/>
      <c r="R202" s="9"/>
      <c r="S202" s="9"/>
      <c r="T202" s="9"/>
      <c r="U202" s="9"/>
      <c r="V202" s="9"/>
      <c r="W202" s="9"/>
      <c r="X202" s="9"/>
      <c r="Y202" s="9"/>
      <c r="Z202" s="9"/>
      <c r="AA202" s="9"/>
      <c r="AB202" s="9"/>
      <c r="AC202" s="9"/>
      <c r="AD202" s="9"/>
      <c r="AE202" s="9"/>
      <c r="AF202" s="9"/>
      <c r="AG202" s="9"/>
    </row>
    <row r="203">
      <c r="A203" s="4" t="s">
        <v>875</v>
      </c>
      <c r="B203" s="5" t="s">
        <v>28</v>
      </c>
      <c r="C203" s="6" t="s">
        <v>777</v>
      </c>
      <c r="D203" s="6" t="s">
        <v>852</v>
      </c>
      <c r="E203" s="7">
        <v>1.0</v>
      </c>
      <c r="F203" s="5" t="s">
        <v>36</v>
      </c>
      <c r="G203" s="5" t="s">
        <v>36</v>
      </c>
      <c r="H203" s="5">
        <v>0.0</v>
      </c>
      <c r="I203" s="6" t="s">
        <v>59</v>
      </c>
      <c r="J203" s="8" t="s">
        <v>876</v>
      </c>
      <c r="K203" s="5" t="s">
        <v>877</v>
      </c>
      <c r="L203" s="5" t="s">
        <v>92</v>
      </c>
      <c r="M203" s="5">
        <v>1.33</v>
      </c>
      <c r="N203" s="5"/>
      <c r="O203" s="9"/>
      <c r="P203" s="9"/>
      <c r="Q203" s="9"/>
      <c r="R203" s="9"/>
      <c r="S203" s="9"/>
      <c r="T203" s="9"/>
      <c r="U203" s="9"/>
      <c r="V203" s="9"/>
      <c r="W203" s="9"/>
      <c r="X203" s="9"/>
      <c r="Y203" s="9"/>
      <c r="Z203" s="9"/>
      <c r="AA203" s="9"/>
      <c r="AB203" s="9"/>
      <c r="AC203" s="9"/>
      <c r="AD203" s="9"/>
      <c r="AE203" s="9"/>
      <c r="AF203" s="9"/>
      <c r="AG203" s="9"/>
    </row>
    <row r="204">
      <c r="A204" s="4" t="s">
        <v>878</v>
      </c>
      <c r="B204" s="5" t="s">
        <v>28</v>
      </c>
      <c r="C204" s="6" t="s">
        <v>777</v>
      </c>
      <c r="D204" s="6" t="s">
        <v>879</v>
      </c>
      <c r="E204" s="7">
        <v>-0.1</v>
      </c>
      <c r="F204" s="5">
        <v>-0.15</v>
      </c>
      <c r="G204" s="5" t="s">
        <v>36</v>
      </c>
      <c r="H204" s="5">
        <v>7.0</v>
      </c>
      <c r="I204" s="6" t="s">
        <v>106</v>
      </c>
      <c r="J204" s="8" t="s">
        <v>880</v>
      </c>
      <c r="K204" s="5" t="s">
        <v>881</v>
      </c>
      <c r="L204" s="5" t="s">
        <v>19</v>
      </c>
      <c r="M204" s="5">
        <v>1.1</v>
      </c>
      <c r="N204" s="5"/>
      <c r="O204" s="9"/>
      <c r="P204" s="9"/>
      <c r="Q204" s="9"/>
      <c r="R204" s="9"/>
      <c r="S204" s="9"/>
      <c r="T204" s="9"/>
      <c r="U204" s="9"/>
      <c r="V204" s="9"/>
      <c r="W204" s="9"/>
      <c r="X204" s="9"/>
      <c r="Y204" s="9"/>
      <c r="Z204" s="9"/>
      <c r="AA204" s="9"/>
      <c r="AB204" s="9"/>
      <c r="AC204" s="9"/>
      <c r="AD204" s="9"/>
      <c r="AE204" s="9"/>
      <c r="AF204" s="9"/>
      <c r="AG204" s="9"/>
    </row>
    <row r="205">
      <c r="A205" s="4" t="s">
        <v>882</v>
      </c>
      <c r="B205" s="5" t="s">
        <v>28</v>
      </c>
      <c r="C205" s="6" t="s">
        <v>777</v>
      </c>
      <c r="D205" s="6" t="s">
        <v>883</v>
      </c>
      <c r="E205" s="7">
        <v>-0.1</v>
      </c>
      <c r="F205" s="5">
        <v>-0.2</v>
      </c>
      <c r="G205" s="5" t="s">
        <v>36</v>
      </c>
      <c r="H205" s="5">
        <v>6.0</v>
      </c>
      <c r="I205" s="6" t="s">
        <v>106</v>
      </c>
      <c r="J205" s="8" t="s">
        <v>884</v>
      </c>
      <c r="K205" s="5" t="s">
        <v>885</v>
      </c>
      <c r="L205" s="5" t="s">
        <v>19</v>
      </c>
      <c r="M205" s="5">
        <v>1.1</v>
      </c>
      <c r="N205" s="5"/>
      <c r="O205" s="9"/>
      <c r="P205" s="9"/>
      <c r="Q205" s="9"/>
      <c r="R205" s="9"/>
      <c r="S205" s="9"/>
      <c r="T205" s="9"/>
      <c r="U205" s="9"/>
      <c r="V205" s="9"/>
      <c r="W205" s="9"/>
      <c r="X205" s="9"/>
      <c r="Y205" s="9"/>
      <c r="Z205" s="9"/>
      <c r="AA205" s="9"/>
      <c r="AB205" s="9"/>
      <c r="AC205" s="9"/>
      <c r="AD205" s="9"/>
      <c r="AE205" s="9"/>
      <c r="AF205" s="9"/>
      <c r="AG205" s="9"/>
    </row>
    <row r="206">
      <c r="A206" s="4" t="s">
        <v>886</v>
      </c>
      <c r="B206" s="5" t="s">
        <v>28</v>
      </c>
      <c r="C206" s="6" t="s">
        <v>777</v>
      </c>
      <c r="D206" s="6" t="s">
        <v>887</v>
      </c>
      <c r="E206" s="7">
        <v>-0.2</v>
      </c>
      <c r="F206" s="5" t="s">
        <v>36</v>
      </c>
      <c r="G206" s="5" t="s">
        <v>36</v>
      </c>
      <c r="H206" s="5">
        <v>4.0</v>
      </c>
      <c r="I206" s="6" t="s">
        <v>106</v>
      </c>
      <c r="J206" s="8" t="s">
        <v>888</v>
      </c>
      <c r="K206" s="5" t="s">
        <v>889</v>
      </c>
      <c r="L206" s="5" t="s">
        <v>19</v>
      </c>
      <c r="M206" s="5">
        <v>1.28</v>
      </c>
      <c r="N206" s="5"/>
      <c r="O206" s="9"/>
      <c r="P206" s="9"/>
      <c r="Q206" s="9"/>
      <c r="R206" s="9"/>
      <c r="S206" s="9"/>
      <c r="T206" s="9"/>
      <c r="U206" s="9"/>
      <c r="V206" s="9"/>
      <c r="W206" s="9"/>
      <c r="X206" s="9"/>
      <c r="Y206" s="9"/>
      <c r="Z206" s="9"/>
      <c r="AA206" s="9"/>
      <c r="AB206" s="9"/>
      <c r="AC206" s="9"/>
      <c r="AD206" s="9"/>
      <c r="AE206" s="9"/>
      <c r="AF206" s="9"/>
      <c r="AG206" s="9"/>
    </row>
    <row r="207">
      <c r="A207" s="4" t="s">
        <v>890</v>
      </c>
      <c r="B207" s="5" t="s">
        <v>28</v>
      </c>
      <c r="C207" s="6" t="s">
        <v>777</v>
      </c>
      <c r="D207" s="6" t="s">
        <v>891</v>
      </c>
      <c r="E207" s="7">
        <v>0.1</v>
      </c>
      <c r="F207" s="5" t="s">
        <v>36</v>
      </c>
      <c r="G207" s="5" t="s">
        <v>36</v>
      </c>
      <c r="H207" s="5">
        <v>3.0</v>
      </c>
      <c r="I207" s="6" t="s">
        <v>106</v>
      </c>
      <c r="J207" s="8" t="s">
        <v>892</v>
      </c>
      <c r="K207" s="5" t="s">
        <v>893</v>
      </c>
      <c r="L207" s="5" t="s">
        <v>19</v>
      </c>
      <c r="M207" s="5">
        <v>1.7</v>
      </c>
      <c r="N207" s="5"/>
      <c r="O207" s="9"/>
      <c r="P207" s="9"/>
      <c r="Q207" s="9"/>
      <c r="R207" s="9"/>
      <c r="S207" s="9"/>
      <c r="T207" s="9"/>
      <c r="U207" s="9"/>
      <c r="V207" s="9"/>
      <c r="W207" s="9"/>
      <c r="X207" s="9"/>
      <c r="Y207" s="9"/>
      <c r="Z207" s="9"/>
      <c r="AA207" s="9"/>
      <c r="AB207" s="9"/>
      <c r="AC207" s="9"/>
      <c r="AD207" s="9"/>
      <c r="AE207" s="9"/>
      <c r="AF207" s="9"/>
      <c r="AG207" s="9"/>
    </row>
    <row r="208">
      <c r="A208" s="4" t="s">
        <v>894</v>
      </c>
      <c r="B208" s="5" t="s">
        <v>28</v>
      </c>
      <c r="C208" s="6" t="s">
        <v>777</v>
      </c>
      <c r="D208" s="6" t="s">
        <v>895</v>
      </c>
      <c r="E208" s="7">
        <v>-0.2</v>
      </c>
      <c r="F208" s="5" t="s">
        <v>896</v>
      </c>
      <c r="G208" s="5" t="s">
        <v>36</v>
      </c>
      <c r="H208" s="5">
        <v>3.0</v>
      </c>
      <c r="I208" s="6" t="s">
        <v>106</v>
      </c>
      <c r="J208" s="8" t="s">
        <v>897</v>
      </c>
      <c r="K208" s="5" t="s">
        <v>898</v>
      </c>
      <c r="L208" s="5" t="s">
        <v>19</v>
      </c>
      <c r="M208" s="5">
        <v>1.28</v>
      </c>
      <c r="N208" s="5"/>
      <c r="O208" s="9"/>
      <c r="P208" s="9"/>
      <c r="Q208" s="9"/>
      <c r="R208" s="9"/>
      <c r="S208" s="9"/>
      <c r="T208" s="9"/>
      <c r="U208" s="9"/>
      <c r="V208" s="9"/>
      <c r="W208" s="9"/>
      <c r="X208" s="9"/>
      <c r="Y208" s="9"/>
      <c r="Z208" s="9"/>
      <c r="AA208" s="9"/>
      <c r="AB208" s="9"/>
      <c r="AC208" s="9"/>
      <c r="AD208" s="9"/>
      <c r="AE208" s="9"/>
      <c r="AF208" s="9"/>
      <c r="AG208" s="9"/>
    </row>
    <row r="209">
      <c r="A209" s="4" t="s">
        <v>899</v>
      </c>
      <c r="B209" s="5" t="s">
        <v>28</v>
      </c>
      <c r="C209" s="6" t="s">
        <v>777</v>
      </c>
      <c r="D209" s="6" t="s">
        <v>900</v>
      </c>
      <c r="E209" s="7">
        <v>0.5</v>
      </c>
      <c r="F209" s="5" t="s">
        <v>36</v>
      </c>
      <c r="G209" s="5" t="s">
        <v>36</v>
      </c>
      <c r="H209" s="5">
        <v>1.0</v>
      </c>
      <c r="I209" s="6" t="s">
        <v>106</v>
      </c>
      <c r="J209" s="8" t="s">
        <v>901</v>
      </c>
      <c r="K209" s="5" t="s">
        <v>902</v>
      </c>
      <c r="L209" s="5" t="s">
        <v>19</v>
      </c>
      <c r="M209" s="5">
        <v>1.18</v>
      </c>
      <c r="N209" s="5"/>
      <c r="O209" s="9"/>
      <c r="P209" s="9"/>
      <c r="Q209" s="9"/>
      <c r="R209" s="9"/>
      <c r="S209" s="9"/>
      <c r="T209" s="9"/>
      <c r="U209" s="9"/>
      <c r="V209" s="9"/>
      <c r="W209" s="9"/>
      <c r="X209" s="9"/>
      <c r="Y209" s="9"/>
      <c r="Z209" s="9"/>
      <c r="AA209" s="9"/>
      <c r="AB209" s="9"/>
      <c r="AC209" s="9"/>
      <c r="AD209" s="9"/>
      <c r="AE209" s="9"/>
      <c r="AF209" s="9"/>
      <c r="AG209" s="9"/>
    </row>
    <row r="210">
      <c r="A210" s="26" t="s">
        <v>903</v>
      </c>
      <c r="B210" s="27" t="s">
        <v>28</v>
      </c>
      <c r="C210" s="28" t="s">
        <v>777</v>
      </c>
      <c r="D210" s="29"/>
      <c r="E210" s="30">
        <v>0.2</v>
      </c>
      <c r="F210" s="29" t="s">
        <v>36</v>
      </c>
      <c r="G210" s="29" t="s">
        <v>36</v>
      </c>
      <c r="H210" s="31">
        <v>0.0</v>
      </c>
      <c r="I210" s="29" t="s">
        <v>577</v>
      </c>
      <c r="J210" s="8" t="s">
        <v>904</v>
      </c>
      <c r="K210" s="29" t="s">
        <v>905</v>
      </c>
      <c r="L210" s="5" t="s">
        <v>19</v>
      </c>
      <c r="M210" s="5">
        <v>1.35</v>
      </c>
      <c r="N210" s="32"/>
      <c r="O210" s="9"/>
      <c r="P210" s="9"/>
      <c r="Q210" s="9"/>
      <c r="R210" s="9"/>
      <c r="S210" s="9"/>
      <c r="T210" s="9"/>
      <c r="U210" s="9"/>
      <c r="V210" s="9"/>
      <c r="W210" s="9"/>
      <c r="X210" s="9"/>
      <c r="Y210" s="9"/>
      <c r="Z210" s="9"/>
      <c r="AA210" s="9"/>
      <c r="AB210" s="9"/>
      <c r="AC210" s="9"/>
      <c r="AD210" s="9"/>
      <c r="AE210" s="9"/>
      <c r="AF210" s="9"/>
      <c r="AG210" s="9"/>
    </row>
    <row r="211">
      <c r="A211" s="4" t="s">
        <v>906</v>
      </c>
      <c r="B211" s="5" t="s">
        <v>28</v>
      </c>
      <c r="C211" s="6" t="s">
        <v>777</v>
      </c>
      <c r="D211" s="6" t="s">
        <v>907</v>
      </c>
      <c r="E211" s="7">
        <v>15.0</v>
      </c>
      <c r="F211" s="5" t="s">
        <v>36</v>
      </c>
      <c r="G211" s="5" t="s">
        <v>36</v>
      </c>
      <c r="H211" s="5">
        <v>0.0</v>
      </c>
      <c r="I211" s="6" t="s">
        <v>577</v>
      </c>
      <c r="J211" s="8" t="s">
        <v>908</v>
      </c>
      <c r="K211" s="5" t="s">
        <v>909</v>
      </c>
      <c r="L211" s="5" t="s">
        <v>92</v>
      </c>
      <c r="M211" s="5">
        <v>1.35</v>
      </c>
      <c r="N211" s="5"/>
      <c r="O211" s="9"/>
      <c r="P211" s="9"/>
      <c r="Q211" s="9"/>
      <c r="R211" s="9"/>
      <c r="S211" s="9"/>
      <c r="T211" s="9"/>
      <c r="U211" s="9"/>
      <c r="V211" s="9"/>
      <c r="W211" s="9"/>
      <c r="X211" s="9"/>
      <c r="Y211" s="9"/>
      <c r="Z211" s="9"/>
      <c r="AA211" s="9"/>
      <c r="AB211" s="9"/>
      <c r="AC211" s="9"/>
      <c r="AD211" s="9"/>
      <c r="AE211" s="9"/>
      <c r="AF211" s="9"/>
      <c r="AG211" s="9"/>
    </row>
    <row r="212">
      <c r="A212" s="4" t="s">
        <v>910</v>
      </c>
      <c r="B212" s="5" t="s">
        <v>28</v>
      </c>
      <c r="C212" s="6" t="s">
        <v>777</v>
      </c>
      <c r="D212" s="6" t="s">
        <v>911</v>
      </c>
      <c r="E212" s="7">
        <v>-0.2</v>
      </c>
      <c r="F212" s="5">
        <v>0.1</v>
      </c>
      <c r="G212" s="5" t="s">
        <v>36</v>
      </c>
      <c r="H212" s="5">
        <v>12.0</v>
      </c>
      <c r="I212" s="6" t="s">
        <v>128</v>
      </c>
      <c r="J212" s="8" t="s">
        <v>912</v>
      </c>
      <c r="K212" s="5" t="s">
        <v>913</v>
      </c>
      <c r="L212" s="5" t="s">
        <v>19</v>
      </c>
      <c r="M212" s="5">
        <v>1.18</v>
      </c>
      <c r="N212" s="5"/>
      <c r="O212" s="9"/>
      <c r="P212" s="9"/>
      <c r="Q212" s="9"/>
      <c r="R212" s="9"/>
      <c r="S212" s="9"/>
      <c r="T212" s="9"/>
      <c r="U212" s="9"/>
      <c r="V212" s="9"/>
      <c r="W212" s="9"/>
      <c r="X212" s="9"/>
      <c r="Y212" s="9"/>
      <c r="Z212" s="9"/>
      <c r="AA212" s="9"/>
      <c r="AB212" s="9"/>
      <c r="AC212" s="9"/>
      <c r="AD212" s="9"/>
      <c r="AE212" s="9"/>
      <c r="AF212" s="9"/>
      <c r="AG212" s="9"/>
    </row>
    <row r="213">
      <c r="A213" s="4" t="s">
        <v>914</v>
      </c>
      <c r="B213" s="5" t="s">
        <v>28</v>
      </c>
      <c r="C213" s="6" t="s">
        <v>777</v>
      </c>
      <c r="D213" s="6" t="s">
        <v>915</v>
      </c>
      <c r="E213" s="7">
        <v>0.15</v>
      </c>
      <c r="F213" s="5" t="s">
        <v>225</v>
      </c>
      <c r="G213" s="5" t="s">
        <v>36</v>
      </c>
      <c r="H213" s="5">
        <v>13.0</v>
      </c>
      <c r="I213" s="6" t="s">
        <v>150</v>
      </c>
      <c r="J213" s="8" t="s">
        <v>916</v>
      </c>
      <c r="K213" s="5" t="s">
        <v>917</v>
      </c>
      <c r="L213" s="5" t="s">
        <v>19</v>
      </c>
      <c r="M213" s="5">
        <v>1.2</v>
      </c>
      <c r="N213" s="5"/>
      <c r="O213" s="9"/>
      <c r="P213" s="9"/>
      <c r="Q213" s="9"/>
      <c r="R213" s="9"/>
      <c r="S213" s="9"/>
      <c r="T213" s="9"/>
      <c r="U213" s="9"/>
      <c r="V213" s="9"/>
      <c r="W213" s="9"/>
      <c r="X213" s="9"/>
      <c r="Y213" s="9"/>
      <c r="Z213" s="9"/>
      <c r="AA213" s="9"/>
      <c r="AB213" s="9"/>
      <c r="AC213" s="9"/>
      <c r="AD213" s="9"/>
      <c r="AE213" s="9"/>
      <c r="AF213" s="9"/>
      <c r="AG213" s="9"/>
    </row>
    <row r="214">
      <c r="A214" s="4" t="s">
        <v>918</v>
      </c>
      <c r="B214" s="5" t="s">
        <v>28</v>
      </c>
      <c r="C214" s="6" t="s">
        <v>919</v>
      </c>
      <c r="D214" s="6" t="s">
        <v>920</v>
      </c>
      <c r="E214" s="7">
        <v>-0.5</v>
      </c>
      <c r="F214" s="5" t="s">
        <v>36</v>
      </c>
      <c r="G214" s="5" t="s">
        <v>36</v>
      </c>
      <c r="H214" s="5">
        <v>4.0</v>
      </c>
      <c r="I214" s="6" t="s">
        <v>161</v>
      </c>
      <c r="J214" s="8" t="s">
        <v>921</v>
      </c>
      <c r="K214" s="5" t="s">
        <v>922</v>
      </c>
      <c r="L214" s="5" t="s">
        <v>19</v>
      </c>
      <c r="M214" s="5">
        <v>1.14</v>
      </c>
      <c r="N214" s="5"/>
      <c r="O214" s="9"/>
      <c r="P214" s="9"/>
      <c r="Q214" s="9"/>
      <c r="R214" s="9"/>
      <c r="S214" s="9"/>
      <c r="T214" s="9"/>
      <c r="U214" s="9"/>
      <c r="V214" s="9"/>
      <c r="W214" s="9"/>
      <c r="X214" s="9"/>
      <c r="Y214" s="9"/>
      <c r="Z214" s="9"/>
      <c r="AA214" s="9"/>
      <c r="AB214" s="9"/>
      <c r="AC214" s="9"/>
      <c r="AD214" s="9"/>
      <c r="AE214" s="9"/>
      <c r="AF214" s="9"/>
      <c r="AG214" s="9"/>
    </row>
    <row r="215">
      <c r="A215" s="4" t="s">
        <v>923</v>
      </c>
      <c r="B215" s="5" t="s">
        <v>28</v>
      </c>
      <c r="C215" s="6" t="s">
        <v>919</v>
      </c>
      <c r="D215" s="6" t="s">
        <v>924</v>
      </c>
      <c r="E215" s="7">
        <v>1.0</v>
      </c>
      <c r="F215" s="5" t="s">
        <v>925</v>
      </c>
      <c r="G215" s="5" t="s">
        <v>926</v>
      </c>
      <c r="H215" s="5">
        <v>18.0</v>
      </c>
      <c r="I215" s="6" t="s">
        <v>166</v>
      </c>
      <c r="J215" s="8" t="s">
        <v>927</v>
      </c>
      <c r="K215" s="5" t="s">
        <v>928</v>
      </c>
      <c r="L215" s="5" t="s">
        <v>19</v>
      </c>
      <c r="M215" s="5">
        <v>1.27</v>
      </c>
      <c r="N215" s="5"/>
      <c r="O215" s="9"/>
      <c r="P215" s="9"/>
      <c r="Q215" s="9"/>
      <c r="R215" s="9"/>
      <c r="S215" s="9"/>
      <c r="T215" s="9"/>
      <c r="U215" s="9"/>
      <c r="V215" s="9"/>
      <c r="W215" s="9"/>
      <c r="X215" s="9"/>
      <c r="Y215" s="9"/>
      <c r="Z215" s="9"/>
      <c r="AA215" s="9"/>
      <c r="AB215" s="9"/>
      <c r="AC215" s="9"/>
      <c r="AD215" s="9"/>
      <c r="AE215" s="9"/>
      <c r="AF215" s="9"/>
      <c r="AG215" s="9"/>
    </row>
    <row r="216">
      <c r="A216" s="4" t="s">
        <v>929</v>
      </c>
      <c r="B216" s="5" t="s">
        <v>28</v>
      </c>
      <c r="C216" s="6" t="s">
        <v>919</v>
      </c>
      <c r="D216" s="6" t="s">
        <v>930</v>
      </c>
      <c r="E216" s="7">
        <v>-0.25</v>
      </c>
      <c r="F216" s="5">
        <v>-0.15</v>
      </c>
      <c r="G216" s="5">
        <v>-0.1</v>
      </c>
      <c r="H216" s="5">
        <v>9.0</v>
      </c>
      <c r="I216" s="6" t="s">
        <v>179</v>
      </c>
      <c r="J216" s="8" t="s">
        <v>931</v>
      </c>
      <c r="K216" s="5" t="s">
        <v>932</v>
      </c>
      <c r="L216" s="5" t="s">
        <v>19</v>
      </c>
      <c r="M216" s="5">
        <v>1.23</v>
      </c>
      <c r="N216" s="5"/>
      <c r="O216" s="9"/>
      <c r="P216" s="9"/>
      <c r="Q216" s="9"/>
      <c r="R216" s="9"/>
      <c r="S216" s="9"/>
      <c r="T216" s="9"/>
      <c r="U216" s="9"/>
      <c r="V216" s="9"/>
      <c r="W216" s="9"/>
      <c r="X216" s="9"/>
      <c r="Y216" s="9"/>
      <c r="Z216" s="9"/>
      <c r="AA216" s="9"/>
      <c r="AB216" s="9"/>
      <c r="AC216" s="9"/>
      <c r="AD216" s="9"/>
      <c r="AE216" s="9"/>
      <c r="AF216" s="9"/>
      <c r="AG216" s="9"/>
    </row>
    <row r="217">
      <c r="A217" s="4" t="s">
        <v>933</v>
      </c>
      <c r="B217" s="5" t="s">
        <v>28</v>
      </c>
      <c r="C217" s="6" t="s">
        <v>919</v>
      </c>
      <c r="D217" s="6" t="s">
        <v>934</v>
      </c>
      <c r="E217" s="7">
        <v>-0.25</v>
      </c>
      <c r="F217" s="5" t="s">
        <v>423</v>
      </c>
      <c r="G217" s="5">
        <v>-0.25</v>
      </c>
      <c r="H217" s="5">
        <v>20.0</v>
      </c>
      <c r="I217" s="6" t="s">
        <v>24</v>
      </c>
      <c r="J217" s="8" t="s">
        <v>935</v>
      </c>
      <c r="K217" s="5" t="s">
        <v>936</v>
      </c>
      <c r="L217" s="5" t="s">
        <v>19</v>
      </c>
      <c r="M217" s="5">
        <v>1.6</v>
      </c>
      <c r="N217" s="5"/>
      <c r="O217" s="9"/>
      <c r="P217" s="9"/>
      <c r="Q217" s="9"/>
      <c r="R217" s="9"/>
      <c r="S217" s="9"/>
      <c r="T217" s="9"/>
      <c r="U217" s="9"/>
      <c r="V217" s="9"/>
      <c r="W217" s="9"/>
      <c r="X217" s="9"/>
      <c r="Y217" s="9"/>
      <c r="Z217" s="9"/>
      <c r="AA217" s="9"/>
      <c r="AB217" s="9"/>
      <c r="AC217" s="9"/>
      <c r="AD217" s="9"/>
      <c r="AE217" s="9"/>
      <c r="AF217" s="9"/>
      <c r="AG217" s="9"/>
    </row>
    <row r="218">
      <c r="A218" s="4" t="s">
        <v>937</v>
      </c>
      <c r="B218" s="5" t="s">
        <v>28</v>
      </c>
      <c r="C218" s="6" t="s">
        <v>919</v>
      </c>
      <c r="D218" s="6" t="s">
        <v>938</v>
      </c>
      <c r="E218" s="7">
        <v>10.0</v>
      </c>
      <c r="F218" s="5">
        <v>5.0</v>
      </c>
      <c r="G218" s="5" t="s">
        <v>36</v>
      </c>
      <c r="H218" s="5">
        <v>3.0</v>
      </c>
      <c r="I218" s="6" t="s">
        <v>24</v>
      </c>
      <c r="J218" s="8" t="s">
        <v>939</v>
      </c>
      <c r="K218" s="5" t="s">
        <v>940</v>
      </c>
      <c r="L218" s="5" t="s">
        <v>92</v>
      </c>
      <c r="M218" s="5">
        <v>1.3</v>
      </c>
      <c r="N218" s="5"/>
      <c r="O218" s="9"/>
      <c r="P218" s="9"/>
      <c r="Q218" s="9"/>
      <c r="R218" s="9"/>
      <c r="S218" s="9"/>
      <c r="T218" s="9"/>
      <c r="U218" s="9"/>
      <c r="V218" s="9"/>
      <c r="W218" s="9"/>
      <c r="X218" s="9"/>
      <c r="Y218" s="9"/>
      <c r="Z218" s="9"/>
      <c r="AA218" s="9"/>
      <c r="AB218" s="9"/>
      <c r="AC218" s="9"/>
      <c r="AD218" s="9"/>
      <c r="AE218" s="9"/>
      <c r="AF218" s="9"/>
      <c r="AG218" s="9"/>
    </row>
    <row r="219">
      <c r="A219" s="4" t="s">
        <v>941</v>
      </c>
      <c r="B219" s="5" t="s">
        <v>28</v>
      </c>
      <c r="C219" s="6" t="s">
        <v>919</v>
      </c>
      <c r="D219" s="6" t="s">
        <v>942</v>
      </c>
      <c r="E219" s="7">
        <v>-0.15</v>
      </c>
      <c r="F219" s="5" t="s">
        <v>36</v>
      </c>
      <c r="G219" s="5" t="s">
        <v>36</v>
      </c>
      <c r="H219" s="5">
        <v>2.0</v>
      </c>
      <c r="I219" s="6" t="s">
        <v>37</v>
      </c>
      <c r="J219" s="8" t="s">
        <v>943</v>
      </c>
      <c r="K219" s="5" t="s">
        <v>944</v>
      </c>
      <c r="L219" s="5" t="s">
        <v>19</v>
      </c>
      <c r="M219" s="5">
        <v>1.2</v>
      </c>
      <c r="N219" s="5"/>
      <c r="O219" s="9"/>
      <c r="P219" s="9"/>
      <c r="Q219" s="9"/>
      <c r="R219" s="9"/>
      <c r="S219" s="9"/>
      <c r="T219" s="9"/>
      <c r="U219" s="9"/>
      <c r="V219" s="9"/>
      <c r="W219" s="9"/>
      <c r="X219" s="9"/>
      <c r="Y219" s="9"/>
      <c r="Z219" s="9"/>
      <c r="AA219" s="9"/>
      <c r="AB219" s="9"/>
      <c r="AC219" s="9"/>
      <c r="AD219" s="9"/>
      <c r="AE219" s="9"/>
      <c r="AF219" s="9"/>
      <c r="AG219" s="9"/>
    </row>
    <row r="220">
      <c r="A220" s="4" t="s">
        <v>945</v>
      </c>
      <c r="B220" s="5" t="s">
        <v>28</v>
      </c>
      <c r="C220" s="6" t="s">
        <v>919</v>
      </c>
      <c r="D220" s="6" t="s">
        <v>946</v>
      </c>
      <c r="E220" s="7">
        <v>0.2</v>
      </c>
      <c r="F220" s="5">
        <v>0.1</v>
      </c>
      <c r="G220" s="5" t="s">
        <v>36</v>
      </c>
      <c r="H220" s="5">
        <v>69.0</v>
      </c>
      <c r="I220" s="6" t="s">
        <v>813</v>
      </c>
      <c r="J220" s="8" t="s">
        <v>947</v>
      </c>
      <c r="K220" s="5" t="s">
        <v>948</v>
      </c>
      <c r="L220" s="5" t="s">
        <v>19</v>
      </c>
      <c r="M220" s="5">
        <v>1.1</v>
      </c>
      <c r="N220" s="5"/>
      <c r="O220" s="9"/>
      <c r="P220" s="9"/>
      <c r="Q220" s="9"/>
      <c r="R220" s="9"/>
      <c r="S220" s="9"/>
      <c r="T220" s="9"/>
      <c r="U220" s="9"/>
      <c r="V220" s="9"/>
      <c r="W220" s="9"/>
      <c r="X220" s="9"/>
      <c r="Y220" s="9"/>
      <c r="Z220" s="9"/>
      <c r="AA220" s="9"/>
      <c r="AB220" s="9"/>
      <c r="AC220" s="9"/>
      <c r="AD220" s="9"/>
      <c r="AE220" s="9"/>
      <c r="AF220" s="9"/>
      <c r="AG220" s="9"/>
    </row>
    <row r="221">
      <c r="A221" s="4" t="s">
        <v>949</v>
      </c>
      <c r="B221" s="5" t="s">
        <v>28</v>
      </c>
      <c r="C221" s="6" t="s">
        <v>919</v>
      </c>
      <c r="D221" s="6" t="s">
        <v>950</v>
      </c>
      <c r="E221" s="7">
        <v>1.0</v>
      </c>
      <c r="F221" s="5" t="s">
        <v>36</v>
      </c>
      <c r="G221" s="5">
        <v>1.5</v>
      </c>
      <c r="H221" s="5">
        <v>133.0</v>
      </c>
      <c r="I221" s="6" t="s">
        <v>53</v>
      </c>
      <c r="J221" s="11" t="s">
        <v>951</v>
      </c>
      <c r="K221" s="5" t="s">
        <v>952</v>
      </c>
      <c r="L221" s="5" t="s">
        <v>92</v>
      </c>
      <c r="M221" s="5">
        <v>1.1</v>
      </c>
      <c r="N221" s="5"/>
      <c r="O221" s="9"/>
      <c r="P221" s="9"/>
      <c r="Q221" s="9"/>
      <c r="R221" s="9"/>
      <c r="S221" s="9"/>
      <c r="T221" s="9"/>
      <c r="U221" s="9"/>
      <c r="V221" s="9"/>
      <c r="W221" s="9"/>
      <c r="X221" s="9"/>
      <c r="Y221" s="9"/>
      <c r="Z221" s="9"/>
      <c r="AA221" s="9"/>
      <c r="AB221" s="9"/>
      <c r="AC221" s="9"/>
      <c r="AD221" s="9"/>
      <c r="AE221" s="9"/>
      <c r="AF221" s="9"/>
      <c r="AG221" s="9"/>
    </row>
    <row r="222">
      <c r="A222" s="4" t="s">
        <v>953</v>
      </c>
      <c r="B222" s="5" t="s">
        <v>28</v>
      </c>
      <c r="C222" s="6" t="s">
        <v>919</v>
      </c>
      <c r="D222" s="6" t="s">
        <v>954</v>
      </c>
      <c r="E222" s="7">
        <v>1.0</v>
      </c>
      <c r="F222" s="5" t="s">
        <v>36</v>
      </c>
      <c r="G222" s="5" t="s">
        <v>36</v>
      </c>
      <c r="H222" s="5">
        <v>90.0</v>
      </c>
      <c r="I222" s="6" t="s">
        <v>53</v>
      </c>
      <c r="J222" s="11" t="s">
        <v>955</v>
      </c>
      <c r="K222" s="5" t="s">
        <v>956</v>
      </c>
      <c r="L222" s="5" t="s">
        <v>92</v>
      </c>
      <c r="M222" s="5">
        <v>1.12</v>
      </c>
      <c r="N222" s="5"/>
      <c r="O222" s="9"/>
      <c r="P222" s="9"/>
      <c r="Q222" s="9"/>
      <c r="R222" s="9"/>
      <c r="S222" s="9"/>
      <c r="T222" s="9"/>
      <c r="U222" s="9"/>
      <c r="V222" s="9"/>
      <c r="W222" s="9"/>
      <c r="X222" s="9"/>
      <c r="Y222" s="9"/>
      <c r="Z222" s="9"/>
      <c r="AA222" s="9"/>
      <c r="AB222" s="9"/>
      <c r="AC222" s="9"/>
      <c r="AD222" s="9"/>
      <c r="AE222" s="9"/>
      <c r="AF222" s="9"/>
      <c r="AG222" s="9"/>
    </row>
    <row r="223">
      <c r="A223" s="4" t="s">
        <v>957</v>
      </c>
      <c r="B223" s="5" t="s">
        <v>28</v>
      </c>
      <c r="C223" s="6" t="s">
        <v>919</v>
      </c>
      <c r="D223" s="6" t="s">
        <v>958</v>
      </c>
      <c r="E223" s="7">
        <v>1.0</v>
      </c>
      <c r="F223" s="5" t="s">
        <v>36</v>
      </c>
      <c r="G223" s="5" t="s">
        <v>36</v>
      </c>
      <c r="H223" s="5">
        <v>31.0</v>
      </c>
      <c r="I223" s="6" t="s">
        <v>53</v>
      </c>
      <c r="J223" s="11" t="s">
        <v>959</v>
      </c>
      <c r="K223" s="5" t="s">
        <v>960</v>
      </c>
      <c r="L223" s="5" t="s">
        <v>92</v>
      </c>
      <c r="M223" s="5">
        <v>1.14</v>
      </c>
      <c r="N223" s="5"/>
      <c r="O223" s="9"/>
      <c r="P223" s="9"/>
      <c r="Q223" s="9"/>
      <c r="R223" s="9"/>
      <c r="S223" s="9"/>
      <c r="T223" s="9"/>
      <c r="U223" s="9"/>
      <c r="V223" s="9"/>
      <c r="W223" s="9"/>
      <c r="X223" s="9"/>
      <c r="Y223" s="9"/>
      <c r="Z223" s="9"/>
      <c r="AA223" s="9"/>
      <c r="AB223" s="9"/>
      <c r="AC223" s="9"/>
      <c r="AD223" s="9"/>
      <c r="AE223" s="9"/>
      <c r="AF223" s="9"/>
      <c r="AG223" s="9"/>
    </row>
    <row r="224">
      <c r="A224" s="4" t="s">
        <v>961</v>
      </c>
      <c r="B224" s="5" t="s">
        <v>28</v>
      </c>
      <c r="C224" s="6" t="s">
        <v>919</v>
      </c>
      <c r="D224" s="6" t="s">
        <v>962</v>
      </c>
      <c r="E224" s="7">
        <v>10.0</v>
      </c>
      <c r="F224" s="5">
        <v>20.0</v>
      </c>
      <c r="G224" s="5" t="s">
        <v>36</v>
      </c>
      <c r="H224" s="5">
        <v>2.0</v>
      </c>
      <c r="I224" s="6" t="s">
        <v>53</v>
      </c>
      <c r="J224" s="8" t="s">
        <v>963</v>
      </c>
      <c r="K224" s="5" t="s">
        <v>964</v>
      </c>
      <c r="L224" s="5" t="s">
        <v>92</v>
      </c>
      <c r="M224" s="5">
        <v>1.3</v>
      </c>
      <c r="N224" s="5"/>
      <c r="O224" s="9"/>
      <c r="P224" s="9"/>
      <c r="Q224" s="9"/>
      <c r="R224" s="9"/>
      <c r="S224" s="9"/>
      <c r="T224" s="9"/>
      <c r="U224" s="9"/>
      <c r="V224" s="9"/>
      <c r="W224" s="9"/>
      <c r="X224" s="9"/>
      <c r="Y224" s="9"/>
      <c r="Z224" s="9"/>
      <c r="AA224" s="9"/>
      <c r="AB224" s="9"/>
      <c r="AC224" s="9"/>
      <c r="AD224" s="9"/>
      <c r="AE224" s="9"/>
      <c r="AF224" s="9"/>
      <c r="AG224" s="9"/>
    </row>
    <row r="225">
      <c r="A225" s="4" t="s">
        <v>965</v>
      </c>
      <c r="B225" s="5" t="s">
        <v>28</v>
      </c>
      <c r="C225" s="6" t="s">
        <v>919</v>
      </c>
      <c r="D225" s="6" t="s">
        <v>966</v>
      </c>
      <c r="E225" s="7">
        <v>-0.2</v>
      </c>
      <c r="F225" s="5" t="s">
        <v>36</v>
      </c>
      <c r="G225" s="5">
        <v>-0.5</v>
      </c>
      <c r="H225" s="5">
        <v>7.0</v>
      </c>
      <c r="I225" s="6" t="s">
        <v>59</v>
      </c>
      <c r="J225" s="8" t="s">
        <v>967</v>
      </c>
      <c r="K225" s="5" t="s">
        <v>968</v>
      </c>
      <c r="L225" s="5" t="s">
        <v>19</v>
      </c>
      <c r="M225" s="5">
        <v>1.1</v>
      </c>
      <c r="N225" s="5"/>
      <c r="O225" s="9"/>
      <c r="P225" s="9"/>
      <c r="Q225" s="9"/>
      <c r="R225" s="9"/>
      <c r="S225" s="9"/>
      <c r="T225" s="9"/>
      <c r="U225" s="9"/>
      <c r="V225" s="9"/>
      <c r="W225" s="9"/>
      <c r="X225" s="9"/>
      <c r="Y225" s="9"/>
      <c r="Z225" s="9"/>
      <c r="AA225" s="9"/>
      <c r="AB225" s="9"/>
      <c r="AC225" s="9"/>
      <c r="AD225" s="9"/>
      <c r="AE225" s="9"/>
      <c r="AF225" s="9"/>
      <c r="AG225" s="9"/>
    </row>
    <row r="226">
      <c r="A226" s="4" t="s">
        <v>969</v>
      </c>
      <c r="B226" s="5" t="s">
        <v>28</v>
      </c>
      <c r="C226" s="6" t="s">
        <v>919</v>
      </c>
      <c r="D226" s="6" t="s">
        <v>970</v>
      </c>
      <c r="E226" s="7">
        <v>0.5</v>
      </c>
      <c r="F226" s="5">
        <v>0.25</v>
      </c>
      <c r="G226" s="5">
        <v>1.0</v>
      </c>
      <c r="H226" s="5">
        <v>17.0</v>
      </c>
      <c r="I226" s="6" t="s">
        <v>59</v>
      </c>
      <c r="J226" s="8" t="s">
        <v>971</v>
      </c>
      <c r="K226" s="5" t="s">
        <v>972</v>
      </c>
      <c r="L226" s="5" t="s">
        <v>19</v>
      </c>
      <c r="M226" s="5">
        <v>1.18</v>
      </c>
      <c r="N226" s="5"/>
      <c r="O226" s="9"/>
      <c r="P226" s="9"/>
      <c r="Q226" s="9"/>
      <c r="R226" s="9"/>
      <c r="S226" s="9"/>
      <c r="T226" s="9"/>
      <c r="U226" s="9"/>
      <c r="V226" s="9"/>
      <c r="W226" s="9"/>
      <c r="X226" s="9"/>
      <c r="Y226" s="9"/>
      <c r="Z226" s="9"/>
      <c r="AA226" s="9"/>
      <c r="AB226" s="9"/>
      <c r="AC226" s="9"/>
      <c r="AD226" s="9"/>
      <c r="AE226" s="9"/>
      <c r="AF226" s="9"/>
      <c r="AG226" s="9"/>
    </row>
    <row r="227">
      <c r="A227" s="4" t="s">
        <v>973</v>
      </c>
      <c r="B227" s="5" t="s">
        <v>28</v>
      </c>
      <c r="C227" s="6" t="s">
        <v>919</v>
      </c>
      <c r="D227" s="6" t="s">
        <v>974</v>
      </c>
      <c r="E227" s="7">
        <v>1.0</v>
      </c>
      <c r="F227" s="5" t="s">
        <v>36</v>
      </c>
      <c r="G227" s="5" t="s">
        <v>36</v>
      </c>
      <c r="H227" s="5">
        <v>6.0</v>
      </c>
      <c r="I227" s="6" t="s">
        <v>59</v>
      </c>
      <c r="J227" s="8" t="s">
        <v>975</v>
      </c>
      <c r="K227" s="5" t="s">
        <v>976</v>
      </c>
      <c r="L227" s="5" t="s">
        <v>19</v>
      </c>
      <c r="M227" s="5">
        <v>1.16</v>
      </c>
      <c r="N227" s="5"/>
      <c r="O227" s="9"/>
      <c r="P227" s="9"/>
      <c r="Q227" s="9"/>
      <c r="R227" s="9"/>
      <c r="S227" s="9"/>
      <c r="T227" s="9"/>
      <c r="U227" s="9"/>
      <c r="V227" s="9"/>
      <c r="W227" s="9"/>
      <c r="X227" s="9"/>
      <c r="Y227" s="9"/>
      <c r="Z227" s="9"/>
      <c r="AA227" s="9"/>
      <c r="AB227" s="9"/>
      <c r="AC227" s="9"/>
      <c r="AD227" s="9"/>
      <c r="AE227" s="9"/>
      <c r="AF227" s="9"/>
      <c r="AG227" s="9"/>
    </row>
    <row r="228">
      <c r="A228" s="4" t="s">
        <v>977</v>
      </c>
      <c r="B228" s="5" t="s">
        <v>28</v>
      </c>
      <c r="C228" s="6" t="s">
        <v>919</v>
      </c>
      <c r="D228" s="6" t="s">
        <v>978</v>
      </c>
      <c r="E228" s="7">
        <v>1.0</v>
      </c>
      <c r="F228" s="5" t="s">
        <v>36</v>
      </c>
      <c r="G228" s="5" t="s">
        <v>36</v>
      </c>
      <c r="H228" s="5">
        <v>6.0</v>
      </c>
      <c r="I228" s="6" t="s">
        <v>59</v>
      </c>
      <c r="J228" s="8" t="s">
        <v>979</v>
      </c>
      <c r="K228" s="5" t="s">
        <v>980</v>
      </c>
      <c r="L228" s="5" t="s">
        <v>92</v>
      </c>
      <c r="M228" s="5">
        <v>1.2</v>
      </c>
      <c r="N228" s="5"/>
      <c r="O228" s="9"/>
      <c r="P228" s="9"/>
      <c r="Q228" s="9"/>
      <c r="R228" s="9"/>
      <c r="S228" s="9"/>
      <c r="T228" s="9"/>
      <c r="U228" s="9"/>
      <c r="V228" s="9"/>
      <c r="W228" s="9"/>
      <c r="X228" s="9"/>
      <c r="Y228" s="9"/>
      <c r="Z228" s="9"/>
      <c r="AA228" s="9"/>
      <c r="AB228" s="9"/>
      <c r="AC228" s="9"/>
      <c r="AD228" s="9"/>
      <c r="AE228" s="9"/>
      <c r="AF228" s="9"/>
      <c r="AG228" s="9"/>
    </row>
    <row r="229">
      <c r="A229" s="4" t="s">
        <v>981</v>
      </c>
      <c r="B229" s="5" t="s">
        <v>28</v>
      </c>
      <c r="C229" s="6" t="s">
        <v>919</v>
      </c>
      <c r="D229" s="6" t="s">
        <v>982</v>
      </c>
      <c r="E229" s="7">
        <v>-0.25</v>
      </c>
      <c r="F229" s="5" t="s">
        <v>36</v>
      </c>
      <c r="G229" s="5" t="s">
        <v>36</v>
      </c>
      <c r="H229" s="5">
        <v>4.0</v>
      </c>
      <c r="I229" s="6" t="s">
        <v>59</v>
      </c>
      <c r="J229" s="8" t="s">
        <v>983</v>
      </c>
      <c r="K229" s="5" t="s">
        <v>984</v>
      </c>
      <c r="L229" s="5" t="s">
        <v>19</v>
      </c>
      <c r="M229" s="5">
        <v>1.1</v>
      </c>
      <c r="N229" s="5"/>
      <c r="O229" s="9"/>
      <c r="P229" s="9"/>
      <c r="Q229" s="9"/>
      <c r="R229" s="9"/>
      <c r="S229" s="9"/>
      <c r="T229" s="9"/>
      <c r="U229" s="9"/>
      <c r="V229" s="9"/>
      <c r="W229" s="9"/>
      <c r="X229" s="9"/>
      <c r="Y229" s="9"/>
      <c r="Z229" s="9"/>
      <c r="AA229" s="9"/>
      <c r="AB229" s="9"/>
      <c r="AC229" s="9"/>
      <c r="AD229" s="9"/>
      <c r="AE229" s="9"/>
      <c r="AF229" s="9"/>
      <c r="AG229" s="9"/>
    </row>
    <row r="230">
      <c r="A230" s="4" t="s">
        <v>985</v>
      </c>
      <c r="B230" s="5" t="s">
        <v>14</v>
      </c>
      <c r="C230" s="6" t="s">
        <v>919</v>
      </c>
      <c r="D230" s="6" t="s">
        <v>986</v>
      </c>
      <c r="E230" s="7">
        <v>0.2</v>
      </c>
      <c r="F230" s="5" t="s">
        <v>36</v>
      </c>
      <c r="G230" s="5" t="s">
        <v>36</v>
      </c>
      <c r="H230" s="5">
        <v>0.0</v>
      </c>
      <c r="I230" s="6" t="s">
        <v>59</v>
      </c>
      <c r="J230" s="8" t="s">
        <v>987</v>
      </c>
      <c r="K230" s="5" t="s">
        <v>988</v>
      </c>
      <c r="L230" s="5" t="s">
        <v>19</v>
      </c>
      <c r="M230" s="5">
        <v>1.34</v>
      </c>
      <c r="N230" s="5"/>
      <c r="O230" s="9"/>
      <c r="P230" s="9"/>
      <c r="Q230" s="9"/>
      <c r="R230" s="9"/>
      <c r="S230" s="9"/>
      <c r="T230" s="9"/>
      <c r="U230" s="9"/>
      <c r="V230" s="9"/>
      <c r="W230" s="9"/>
      <c r="X230" s="9"/>
      <c r="Y230" s="9"/>
      <c r="Z230" s="9"/>
      <c r="AA230" s="9"/>
      <c r="AB230" s="9"/>
      <c r="AC230" s="9"/>
      <c r="AD230" s="9"/>
      <c r="AE230" s="9"/>
      <c r="AF230" s="9"/>
      <c r="AG230" s="9"/>
    </row>
    <row r="231">
      <c r="A231" s="4" t="s">
        <v>989</v>
      </c>
      <c r="B231" s="5" t="s">
        <v>28</v>
      </c>
      <c r="C231" s="6" t="s">
        <v>919</v>
      </c>
      <c r="D231" s="9"/>
      <c r="E231" s="7">
        <v>0.33</v>
      </c>
      <c r="F231" s="5" t="s">
        <v>36</v>
      </c>
      <c r="G231" s="5" t="s">
        <v>36</v>
      </c>
      <c r="H231" s="5">
        <v>3.0</v>
      </c>
      <c r="I231" s="6" t="s">
        <v>106</v>
      </c>
      <c r="J231" s="8" t="s">
        <v>990</v>
      </c>
      <c r="K231" s="5" t="s">
        <v>991</v>
      </c>
      <c r="L231" s="5" t="s">
        <v>19</v>
      </c>
      <c r="M231" s="5">
        <v>1.1</v>
      </c>
      <c r="N231" s="5"/>
      <c r="O231" s="9"/>
      <c r="P231" s="9"/>
      <c r="Q231" s="9"/>
      <c r="R231" s="9"/>
      <c r="S231" s="9"/>
      <c r="T231" s="9"/>
      <c r="U231" s="9"/>
      <c r="V231" s="9"/>
      <c r="W231" s="9"/>
      <c r="X231" s="9"/>
      <c r="Y231" s="9"/>
      <c r="Z231" s="9"/>
      <c r="AA231" s="9"/>
      <c r="AB231" s="9"/>
      <c r="AC231" s="9"/>
      <c r="AD231" s="9"/>
      <c r="AE231" s="9"/>
      <c r="AF231" s="9"/>
      <c r="AG231" s="9"/>
    </row>
    <row r="232">
      <c r="A232" s="4" t="s">
        <v>992</v>
      </c>
      <c r="B232" s="5" t="s">
        <v>28</v>
      </c>
      <c r="C232" s="6" t="s">
        <v>919</v>
      </c>
      <c r="D232" s="6" t="s">
        <v>993</v>
      </c>
      <c r="E232" s="7">
        <v>-0.1</v>
      </c>
      <c r="F232" s="5" t="s">
        <v>36</v>
      </c>
      <c r="G232" s="5" t="s">
        <v>36</v>
      </c>
      <c r="H232" s="5">
        <v>1.0</v>
      </c>
      <c r="I232" s="6" t="s">
        <v>106</v>
      </c>
      <c r="J232" s="8" t="s">
        <v>994</v>
      </c>
      <c r="K232" s="5" t="s">
        <v>995</v>
      </c>
      <c r="L232" s="5" t="s">
        <v>19</v>
      </c>
      <c r="M232" s="5">
        <v>1.1</v>
      </c>
      <c r="N232" s="5"/>
      <c r="O232" s="9"/>
      <c r="P232" s="9"/>
      <c r="Q232" s="9"/>
      <c r="R232" s="9"/>
      <c r="S232" s="9"/>
      <c r="T232" s="9"/>
      <c r="U232" s="9"/>
      <c r="V232" s="9"/>
      <c r="W232" s="9"/>
      <c r="X232" s="9"/>
      <c r="Y232" s="9"/>
      <c r="Z232" s="9"/>
      <c r="AA232" s="9"/>
      <c r="AB232" s="9"/>
      <c r="AC232" s="9"/>
      <c r="AD232" s="9"/>
      <c r="AE232" s="9"/>
      <c r="AF232" s="9"/>
      <c r="AG232" s="9"/>
    </row>
    <row r="233">
      <c r="A233" s="4" t="s">
        <v>996</v>
      </c>
      <c r="B233" s="5" t="s">
        <v>28</v>
      </c>
      <c r="C233" s="6" t="s">
        <v>919</v>
      </c>
      <c r="D233" s="6" t="s">
        <v>997</v>
      </c>
      <c r="E233" s="7">
        <v>0.5</v>
      </c>
      <c r="F233" s="5" t="s">
        <v>36</v>
      </c>
      <c r="G233" s="5" t="s">
        <v>36</v>
      </c>
      <c r="H233" s="5">
        <v>0.0</v>
      </c>
      <c r="I233" s="6" t="s">
        <v>106</v>
      </c>
      <c r="J233" s="8" t="s">
        <v>998</v>
      </c>
      <c r="K233" s="5" t="s">
        <v>999</v>
      </c>
      <c r="L233" s="5" t="s">
        <v>19</v>
      </c>
      <c r="M233" s="5">
        <v>1.11</v>
      </c>
      <c r="N233" s="5"/>
      <c r="O233" s="9"/>
      <c r="P233" s="9"/>
      <c r="Q233" s="9"/>
      <c r="R233" s="9"/>
      <c r="S233" s="9"/>
      <c r="T233" s="9"/>
      <c r="U233" s="9"/>
      <c r="V233" s="9"/>
      <c r="W233" s="9"/>
      <c r="X233" s="9"/>
      <c r="Y233" s="9"/>
      <c r="Z233" s="9"/>
      <c r="AA233" s="9"/>
      <c r="AB233" s="9"/>
      <c r="AC233" s="9"/>
      <c r="AD233" s="9"/>
      <c r="AE233" s="9"/>
      <c r="AF233" s="9"/>
      <c r="AG233" s="9"/>
    </row>
    <row r="234">
      <c r="A234" s="4" t="s">
        <v>1000</v>
      </c>
      <c r="B234" s="5" t="s">
        <v>28</v>
      </c>
      <c r="C234" s="6" t="s">
        <v>919</v>
      </c>
      <c r="D234" s="6" t="s">
        <v>1001</v>
      </c>
      <c r="E234" s="7">
        <v>-0.33</v>
      </c>
      <c r="F234" s="5">
        <v>-0.15</v>
      </c>
      <c r="G234" s="5" t="s">
        <v>36</v>
      </c>
      <c r="H234" s="5">
        <v>5.0</v>
      </c>
      <c r="I234" s="6" t="s">
        <v>116</v>
      </c>
      <c r="J234" s="8" t="s">
        <v>1002</v>
      </c>
      <c r="K234" s="5" t="s">
        <v>1003</v>
      </c>
      <c r="L234" s="5" t="s">
        <v>19</v>
      </c>
      <c r="M234" s="5">
        <v>1.28</v>
      </c>
      <c r="N234" s="5"/>
      <c r="O234" s="9"/>
      <c r="P234" s="9"/>
      <c r="Q234" s="9"/>
      <c r="R234" s="9"/>
      <c r="S234" s="9"/>
      <c r="T234" s="9"/>
      <c r="U234" s="9"/>
      <c r="V234" s="9"/>
      <c r="W234" s="9"/>
      <c r="X234" s="9"/>
      <c r="Y234" s="9"/>
      <c r="Z234" s="9"/>
      <c r="AA234" s="9"/>
      <c r="AB234" s="9"/>
      <c r="AC234" s="9"/>
      <c r="AD234" s="9"/>
      <c r="AE234" s="9"/>
      <c r="AF234" s="9"/>
      <c r="AG234" s="9"/>
    </row>
    <row r="235">
      <c r="A235" s="4" t="s">
        <v>1004</v>
      </c>
      <c r="B235" s="5" t="s">
        <v>14</v>
      </c>
      <c r="C235" s="6" t="s">
        <v>919</v>
      </c>
      <c r="D235" s="6" t="s">
        <v>1005</v>
      </c>
      <c r="E235" s="7">
        <v>0.1</v>
      </c>
      <c r="F235" s="5" t="s">
        <v>36</v>
      </c>
      <c r="G235" s="5" t="s">
        <v>36</v>
      </c>
      <c r="H235" s="5">
        <v>4.0</v>
      </c>
      <c r="I235" s="6" t="s">
        <v>116</v>
      </c>
      <c r="J235" s="8" t="s">
        <v>1006</v>
      </c>
      <c r="K235" s="5" t="s">
        <v>1007</v>
      </c>
      <c r="L235" s="5" t="s">
        <v>19</v>
      </c>
      <c r="M235" s="5">
        <v>1.3</v>
      </c>
      <c r="N235" s="5"/>
      <c r="O235" s="9"/>
      <c r="P235" s="9"/>
      <c r="Q235" s="9"/>
      <c r="R235" s="9"/>
      <c r="S235" s="9"/>
      <c r="T235" s="9"/>
      <c r="U235" s="9"/>
      <c r="V235" s="9"/>
      <c r="W235" s="9"/>
      <c r="X235" s="9"/>
      <c r="Y235" s="9"/>
      <c r="Z235" s="9"/>
      <c r="AA235" s="9"/>
      <c r="AB235" s="9"/>
      <c r="AC235" s="9"/>
      <c r="AD235" s="9"/>
      <c r="AE235" s="9"/>
      <c r="AF235" s="9"/>
      <c r="AG235" s="9"/>
    </row>
    <row r="236">
      <c r="A236" s="4" t="s">
        <v>1008</v>
      </c>
      <c r="B236" s="5" t="s">
        <v>28</v>
      </c>
      <c r="C236" s="6" t="s">
        <v>919</v>
      </c>
      <c r="D236" s="6" t="s">
        <v>1009</v>
      </c>
      <c r="E236" s="7">
        <v>-0.5</v>
      </c>
      <c r="F236" s="5" t="s">
        <v>36</v>
      </c>
      <c r="G236" s="5" t="s">
        <v>36</v>
      </c>
      <c r="H236" s="5">
        <v>1.0</v>
      </c>
      <c r="I236" s="6" t="s">
        <v>116</v>
      </c>
      <c r="J236" s="8" t="s">
        <v>1010</v>
      </c>
      <c r="K236" s="5" t="s">
        <v>1011</v>
      </c>
      <c r="L236" s="5" t="s">
        <v>19</v>
      </c>
      <c r="M236" s="5">
        <v>1.2</v>
      </c>
      <c r="N236" s="5"/>
      <c r="O236" s="9"/>
      <c r="P236" s="9"/>
      <c r="Q236" s="9"/>
      <c r="R236" s="9"/>
      <c r="S236" s="9"/>
      <c r="T236" s="9"/>
      <c r="U236" s="9"/>
      <c r="V236" s="9"/>
      <c r="W236" s="9"/>
      <c r="X236" s="9"/>
      <c r="Y236" s="9"/>
      <c r="Z236" s="9"/>
      <c r="AA236" s="9"/>
      <c r="AB236" s="9"/>
      <c r="AC236" s="9"/>
      <c r="AD236" s="9"/>
      <c r="AE236" s="9"/>
      <c r="AF236" s="9"/>
      <c r="AG236" s="9"/>
    </row>
    <row r="237">
      <c r="A237" s="4" t="s">
        <v>1012</v>
      </c>
      <c r="B237" s="5" t="s">
        <v>28</v>
      </c>
      <c r="C237" s="6" t="s">
        <v>919</v>
      </c>
      <c r="D237" s="6" t="s">
        <v>1013</v>
      </c>
      <c r="E237" s="7">
        <v>-0.25</v>
      </c>
      <c r="F237" s="5" t="s">
        <v>1014</v>
      </c>
      <c r="G237" s="5" t="s">
        <v>36</v>
      </c>
      <c r="H237" s="5">
        <v>27.0</v>
      </c>
      <c r="I237" s="6" t="s">
        <v>564</v>
      </c>
      <c r="J237" s="8" t="s">
        <v>1015</v>
      </c>
      <c r="K237" s="5" t="s">
        <v>1016</v>
      </c>
      <c r="L237" s="5" t="s">
        <v>19</v>
      </c>
      <c r="M237" s="5">
        <v>1.2</v>
      </c>
      <c r="N237" s="5"/>
      <c r="O237" s="9"/>
      <c r="P237" s="9"/>
      <c r="Q237" s="9"/>
      <c r="R237" s="9"/>
      <c r="S237" s="9"/>
      <c r="T237" s="9"/>
      <c r="U237" s="9"/>
      <c r="V237" s="9"/>
      <c r="W237" s="9"/>
      <c r="X237" s="9"/>
      <c r="Y237" s="9"/>
      <c r="Z237" s="9"/>
      <c r="AA237" s="9"/>
      <c r="AB237" s="9"/>
      <c r="AC237" s="9"/>
      <c r="AD237" s="9"/>
      <c r="AE237" s="9"/>
      <c r="AF237" s="9"/>
      <c r="AG237" s="9"/>
    </row>
    <row r="238">
      <c r="A238" s="4" t="s">
        <v>1017</v>
      </c>
      <c r="B238" s="5" t="s">
        <v>14</v>
      </c>
      <c r="C238" s="6" t="s">
        <v>919</v>
      </c>
      <c r="D238" s="6" t="s">
        <v>1018</v>
      </c>
      <c r="E238" s="7">
        <v>0.25</v>
      </c>
      <c r="F238" s="5" t="s">
        <v>36</v>
      </c>
      <c r="G238" s="5" t="s">
        <v>36</v>
      </c>
      <c r="H238" s="5">
        <v>1.0</v>
      </c>
      <c r="I238" s="6" t="s">
        <v>564</v>
      </c>
      <c r="J238" s="8" t="s">
        <v>1019</v>
      </c>
      <c r="K238" s="5" t="s">
        <v>1020</v>
      </c>
      <c r="L238" s="5" t="s">
        <v>19</v>
      </c>
      <c r="M238" s="5">
        <v>1.32</v>
      </c>
      <c r="N238" s="5"/>
      <c r="O238" s="9"/>
      <c r="P238" s="9"/>
      <c r="Q238" s="9"/>
      <c r="R238" s="9"/>
      <c r="S238" s="9"/>
      <c r="T238" s="9"/>
      <c r="U238" s="9"/>
      <c r="V238" s="9"/>
      <c r="W238" s="9"/>
      <c r="X238" s="9"/>
      <c r="Y238" s="9"/>
      <c r="Z238" s="9"/>
      <c r="AA238" s="9"/>
      <c r="AB238" s="9"/>
      <c r="AC238" s="9"/>
      <c r="AD238" s="9"/>
      <c r="AE238" s="9"/>
      <c r="AF238" s="9"/>
      <c r="AG238" s="9"/>
    </row>
    <row r="239">
      <c r="A239" s="4" t="s">
        <v>1021</v>
      </c>
      <c r="B239" s="5" t="s">
        <v>28</v>
      </c>
      <c r="C239" s="6" t="s">
        <v>919</v>
      </c>
      <c r="D239" s="9"/>
      <c r="E239" s="7">
        <v>0.2</v>
      </c>
      <c r="F239" s="5" t="s">
        <v>1022</v>
      </c>
      <c r="G239" s="5" t="s">
        <v>36</v>
      </c>
      <c r="H239" s="5">
        <v>45.0</v>
      </c>
      <c r="I239" s="6" t="s">
        <v>128</v>
      </c>
      <c r="J239" s="8" t="s">
        <v>1023</v>
      </c>
      <c r="K239" s="5" t="s">
        <v>1024</v>
      </c>
      <c r="L239" s="5" t="s">
        <v>19</v>
      </c>
      <c r="M239" s="5">
        <v>1.18</v>
      </c>
      <c r="N239" s="5"/>
      <c r="O239" s="9"/>
      <c r="P239" s="9"/>
      <c r="Q239" s="9"/>
      <c r="R239" s="9"/>
      <c r="S239" s="9"/>
      <c r="T239" s="9"/>
      <c r="U239" s="9"/>
      <c r="V239" s="9"/>
      <c r="W239" s="9"/>
      <c r="X239" s="9"/>
      <c r="Y239" s="9"/>
      <c r="Z239" s="9"/>
      <c r="AA239" s="9"/>
      <c r="AB239" s="9"/>
      <c r="AC239" s="9"/>
      <c r="AD239" s="9"/>
      <c r="AE239" s="9"/>
      <c r="AF239" s="9"/>
      <c r="AG239" s="9"/>
    </row>
    <row r="240">
      <c r="A240" s="4" t="s">
        <v>1025</v>
      </c>
      <c r="B240" s="5" t="s">
        <v>28</v>
      </c>
      <c r="C240" s="6" t="s">
        <v>919</v>
      </c>
      <c r="D240" s="6" t="s">
        <v>1026</v>
      </c>
      <c r="E240" s="7">
        <v>0.2</v>
      </c>
      <c r="F240" s="5" t="s">
        <v>36</v>
      </c>
      <c r="G240" s="5" t="s">
        <v>36</v>
      </c>
      <c r="H240" s="5">
        <v>4.0</v>
      </c>
      <c r="I240" s="6" t="s">
        <v>128</v>
      </c>
      <c r="J240" s="8" t="s">
        <v>1027</v>
      </c>
      <c r="K240" s="5" t="s">
        <v>1028</v>
      </c>
      <c r="L240" s="5" t="s">
        <v>19</v>
      </c>
      <c r="M240" s="5">
        <v>1.2</v>
      </c>
      <c r="N240" s="5"/>
      <c r="O240" s="9"/>
      <c r="P240" s="9"/>
      <c r="Q240" s="9"/>
      <c r="R240" s="9"/>
      <c r="S240" s="9"/>
      <c r="T240" s="9"/>
      <c r="U240" s="9"/>
      <c r="V240" s="9"/>
      <c r="W240" s="9"/>
      <c r="X240" s="9"/>
      <c r="Y240" s="9"/>
      <c r="Z240" s="9"/>
      <c r="AA240" s="9"/>
      <c r="AB240" s="9"/>
      <c r="AC240" s="9"/>
      <c r="AD240" s="9"/>
      <c r="AE240" s="9"/>
      <c r="AF240" s="9"/>
      <c r="AG240" s="9"/>
    </row>
    <row r="241">
      <c r="A241" s="4" t="s">
        <v>1029</v>
      </c>
      <c r="B241" s="5" t="s">
        <v>28</v>
      </c>
      <c r="C241" s="6" t="s">
        <v>919</v>
      </c>
      <c r="D241" s="6" t="s">
        <v>1030</v>
      </c>
      <c r="E241" s="7">
        <v>0.2</v>
      </c>
      <c r="F241" s="5" t="s">
        <v>1031</v>
      </c>
      <c r="G241" s="5">
        <v>0.25</v>
      </c>
      <c r="H241" s="5">
        <v>48.0</v>
      </c>
      <c r="I241" s="6" t="s">
        <v>150</v>
      </c>
      <c r="J241" s="8" t="s">
        <v>1032</v>
      </c>
      <c r="K241" s="5" t="s">
        <v>1033</v>
      </c>
      <c r="L241" s="5" t="s">
        <v>19</v>
      </c>
      <c r="M241" s="5">
        <v>1.1</v>
      </c>
      <c r="N241" s="5"/>
      <c r="O241" s="9"/>
      <c r="P241" s="9"/>
      <c r="Q241" s="9"/>
      <c r="R241" s="9"/>
      <c r="S241" s="9"/>
      <c r="T241" s="9"/>
      <c r="U241" s="9"/>
      <c r="V241" s="9"/>
      <c r="W241" s="9"/>
      <c r="X241" s="9"/>
      <c r="Y241" s="9"/>
      <c r="Z241" s="9"/>
      <c r="AA241" s="9"/>
      <c r="AB241" s="9"/>
      <c r="AC241" s="9"/>
      <c r="AD241" s="9"/>
      <c r="AE241" s="9"/>
      <c r="AF241" s="9"/>
      <c r="AG241" s="9"/>
    </row>
    <row r="242">
      <c r="A242" s="4" t="s">
        <v>1034</v>
      </c>
      <c r="B242" s="5" t="s">
        <v>28</v>
      </c>
      <c r="C242" s="6" t="s">
        <v>919</v>
      </c>
      <c r="D242" s="6" t="s">
        <v>1035</v>
      </c>
      <c r="E242" s="7">
        <v>0.2</v>
      </c>
      <c r="F242" s="5" t="s">
        <v>1036</v>
      </c>
      <c r="G242" s="5" t="s">
        <v>36</v>
      </c>
      <c r="H242" s="5">
        <v>12.0</v>
      </c>
      <c r="I242" s="6" t="s">
        <v>150</v>
      </c>
      <c r="J242" s="8" t="s">
        <v>1037</v>
      </c>
      <c r="K242" s="5" t="s">
        <v>1038</v>
      </c>
      <c r="L242" s="5" t="s">
        <v>19</v>
      </c>
      <c r="M242" s="5">
        <v>1.6</v>
      </c>
      <c r="N242" s="5"/>
      <c r="O242" s="9"/>
      <c r="P242" s="9"/>
      <c r="Q242" s="9"/>
      <c r="R242" s="9"/>
      <c r="S242" s="9"/>
      <c r="T242" s="9"/>
      <c r="U242" s="9"/>
      <c r="V242" s="9"/>
      <c r="W242" s="9"/>
      <c r="X242" s="9"/>
      <c r="Y242" s="9"/>
      <c r="Z242" s="9"/>
      <c r="AA242" s="9"/>
      <c r="AB242" s="9"/>
      <c r="AC242" s="9"/>
      <c r="AD242" s="9"/>
      <c r="AE242" s="9"/>
      <c r="AF242" s="9"/>
      <c r="AG242" s="9"/>
    </row>
    <row r="243">
      <c r="A243" s="4" t="s">
        <v>1039</v>
      </c>
      <c r="B243" s="5" t="s">
        <v>28</v>
      </c>
      <c r="C243" s="6" t="s">
        <v>919</v>
      </c>
      <c r="D243" s="6" t="s">
        <v>1040</v>
      </c>
      <c r="E243" s="7">
        <v>5.0</v>
      </c>
      <c r="F243" s="5">
        <v>2.0</v>
      </c>
      <c r="G243" s="5">
        <v>10.0</v>
      </c>
      <c r="H243" s="5">
        <v>4.0</v>
      </c>
      <c r="I243" s="6" t="s">
        <v>150</v>
      </c>
      <c r="J243" s="8" t="s">
        <v>1041</v>
      </c>
      <c r="K243" s="5" t="s">
        <v>1042</v>
      </c>
      <c r="L243" s="5" t="s">
        <v>92</v>
      </c>
      <c r="M243" s="5">
        <v>1.2</v>
      </c>
      <c r="N243" s="5"/>
      <c r="O243" s="9"/>
      <c r="P243" s="9"/>
      <c r="Q243" s="9"/>
      <c r="R243" s="9"/>
      <c r="S243" s="9"/>
      <c r="T243" s="9"/>
      <c r="U243" s="9"/>
      <c r="V243" s="9"/>
      <c r="W243" s="9"/>
      <c r="X243" s="9"/>
      <c r="Y243" s="9"/>
      <c r="Z243" s="9"/>
      <c r="AA243" s="9"/>
      <c r="AB243" s="9"/>
      <c r="AC243" s="9"/>
      <c r="AD243" s="9"/>
      <c r="AE243" s="9"/>
      <c r="AF243" s="9"/>
      <c r="AG243" s="9"/>
    </row>
    <row r="244">
      <c r="A244" s="4" t="s">
        <v>1043</v>
      </c>
      <c r="B244" s="5" t="s">
        <v>28</v>
      </c>
      <c r="C244" s="6" t="s">
        <v>919</v>
      </c>
      <c r="D244" s="6" t="s">
        <v>1044</v>
      </c>
      <c r="E244" s="7">
        <v>-0.15</v>
      </c>
      <c r="F244" s="5" t="s">
        <v>36</v>
      </c>
      <c r="G244" s="5" t="s">
        <v>36</v>
      </c>
      <c r="H244" s="5">
        <v>1.0</v>
      </c>
      <c r="I244" s="6" t="s">
        <v>150</v>
      </c>
      <c r="J244" s="8" t="s">
        <v>1045</v>
      </c>
      <c r="K244" s="5" t="s">
        <v>1046</v>
      </c>
      <c r="L244" s="5" t="s">
        <v>19</v>
      </c>
      <c r="M244" s="5">
        <v>1.27</v>
      </c>
      <c r="N244" s="5"/>
      <c r="O244" s="9"/>
      <c r="P244" s="9"/>
      <c r="Q244" s="9"/>
      <c r="R244" s="9"/>
      <c r="S244" s="9"/>
      <c r="T244" s="9"/>
      <c r="U244" s="9"/>
      <c r="V244" s="9"/>
      <c r="W244" s="9"/>
      <c r="X244" s="9"/>
      <c r="Y244" s="9"/>
      <c r="Z244" s="9"/>
      <c r="AA244" s="9"/>
      <c r="AB244" s="9"/>
      <c r="AC244" s="9"/>
      <c r="AD244" s="9"/>
      <c r="AE244" s="9"/>
      <c r="AF244" s="9"/>
      <c r="AG244" s="9"/>
    </row>
    <row r="245">
      <c r="A245" s="4" t="s">
        <v>1047</v>
      </c>
      <c r="B245" s="5" t="s">
        <v>28</v>
      </c>
      <c r="C245" s="6" t="s">
        <v>1048</v>
      </c>
      <c r="D245" s="10" t="s">
        <v>1049</v>
      </c>
      <c r="E245" s="7">
        <v>0.25</v>
      </c>
      <c r="F245" s="5">
        <v>0.5</v>
      </c>
      <c r="G245" s="5">
        <v>0.5</v>
      </c>
      <c r="H245" s="5">
        <v>7.0</v>
      </c>
      <c r="I245" s="6" t="s">
        <v>161</v>
      </c>
      <c r="J245" s="11" t="s">
        <v>1050</v>
      </c>
      <c r="K245" s="5" t="s">
        <v>1051</v>
      </c>
      <c r="L245" s="5" t="s">
        <v>19</v>
      </c>
      <c r="M245" s="5">
        <v>1.1</v>
      </c>
      <c r="N245" s="5"/>
      <c r="O245" s="9"/>
      <c r="P245" s="9"/>
      <c r="Q245" s="9"/>
      <c r="R245" s="9"/>
      <c r="S245" s="9"/>
      <c r="T245" s="9"/>
      <c r="U245" s="9"/>
      <c r="V245" s="9"/>
      <c r="W245" s="9"/>
      <c r="X245" s="9"/>
      <c r="Y245" s="9"/>
      <c r="Z245" s="9"/>
      <c r="AA245" s="9"/>
      <c r="AB245" s="9"/>
      <c r="AC245" s="9"/>
      <c r="AD245" s="9"/>
      <c r="AE245" s="9"/>
      <c r="AF245" s="9"/>
      <c r="AG245" s="9"/>
    </row>
    <row r="246">
      <c r="A246" s="4" t="s">
        <v>1052</v>
      </c>
      <c r="B246" s="5" t="s">
        <v>28</v>
      </c>
      <c r="C246" s="6" t="s">
        <v>1048</v>
      </c>
      <c r="D246" s="6" t="s">
        <v>1053</v>
      </c>
      <c r="E246" s="7">
        <v>-0.2</v>
      </c>
      <c r="F246" s="5" t="s">
        <v>36</v>
      </c>
      <c r="G246" s="5" t="s">
        <v>36</v>
      </c>
      <c r="H246" s="5">
        <v>1.0</v>
      </c>
      <c r="I246" s="6" t="s">
        <v>161</v>
      </c>
      <c r="J246" s="8" t="s">
        <v>1054</v>
      </c>
      <c r="K246" s="5" t="s">
        <v>1055</v>
      </c>
      <c r="L246" s="5" t="s">
        <v>19</v>
      </c>
      <c r="M246" s="5">
        <v>1.31</v>
      </c>
      <c r="N246" s="5"/>
      <c r="O246" s="9"/>
      <c r="P246" s="9"/>
      <c r="Q246" s="9"/>
      <c r="R246" s="9"/>
      <c r="S246" s="9"/>
      <c r="T246" s="9"/>
      <c r="U246" s="9"/>
      <c r="V246" s="9"/>
      <c r="W246" s="9"/>
      <c r="X246" s="9"/>
      <c r="Y246" s="9"/>
      <c r="Z246" s="9"/>
      <c r="AA246" s="9"/>
      <c r="AB246" s="9"/>
      <c r="AC246" s="9"/>
      <c r="AD246" s="9"/>
      <c r="AE246" s="9"/>
      <c r="AF246" s="9"/>
      <c r="AG246" s="9"/>
    </row>
    <row r="247">
      <c r="A247" s="4" t="s">
        <v>1056</v>
      </c>
      <c r="B247" s="5" t="s">
        <v>28</v>
      </c>
      <c r="C247" s="6" t="s">
        <v>1048</v>
      </c>
      <c r="D247" s="10" t="s">
        <v>1057</v>
      </c>
      <c r="E247" s="7" t="s">
        <v>1058</v>
      </c>
      <c r="F247" s="5" t="s">
        <v>1058</v>
      </c>
      <c r="G247" s="5" t="s">
        <v>1058</v>
      </c>
      <c r="H247" s="5">
        <v>30.0</v>
      </c>
      <c r="I247" s="6" t="s">
        <v>166</v>
      </c>
      <c r="J247" s="8" t="s">
        <v>1059</v>
      </c>
      <c r="K247" s="5" t="s">
        <v>1060</v>
      </c>
      <c r="L247" s="5" t="s">
        <v>19</v>
      </c>
      <c r="M247" s="5">
        <v>1.12</v>
      </c>
      <c r="N247" s="5"/>
      <c r="O247" s="9"/>
      <c r="P247" s="9"/>
      <c r="Q247" s="9"/>
      <c r="R247" s="9"/>
      <c r="S247" s="9"/>
      <c r="T247" s="9"/>
      <c r="U247" s="9"/>
      <c r="V247" s="9"/>
      <c r="W247" s="9"/>
      <c r="X247" s="9"/>
      <c r="Y247" s="9"/>
      <c r="Z247" s="9"/>
      <c r="AA247" s="9"/>
      <c r="AB247" s="9"/>
      <c r="AC247" s="9"/>
      <c r="AD247" s="9"/>
      <c r="AE247" s="9"/>
      <c r="AF247" s="9"/>
      <c r="AG247" s="9"/>
    </row>
    <row r="248">
      <c r="A248" s="4" t="s">
        <v>1061</v>
      </c>
      <c r="B248" s="5" t="s">
        <v>28</v>
      </c>
      <c r="C248" s="6" t="s">
        <v>1048</v>
      </c>
      <c r="D248" s="6" t="s">
        <v>1062</v>
      </c>
      <c r="E248" s="7">
        <v>0.5</v>
      </c>
      <c r="F248" s="5" t="s">
        <v>1063</v>
      </c>
      <c r="G248" s="5" t="s">
        <v>36</v>
      </c>
      <c r="H248" s="5">
        <v>21.0</v>
      </c>
      <c r="I248" s="6" t="s">
        <v>166</v>
      </c>
      <c r="J248" s="8" t="s">
        <v>1064</v>
      </c>
      <c r="K248" s="5" t="s">
        <v>1065</v>
      </c>
      <c r="L248" s="5" t="s">
        <v>19</v>
      </c>
      <c r="M248" s="5">
        <v>1.1</v>
      </c>
      <c r="N248" s="5"/>
      <c r="O248" s="9"/>
      <c r="P248" s="9"/>
      <c r="Q248" s="9"/>
      <c r="R248" s="9"/>
      <c r="S248" s="9"/>
      <c r="T248" s="9"/>
      <c r="U248" s="9"/>
      <c r="V248" s="9"/>
      <c r="W248" s="9"/>
      <c r="X248" s="9"/>
      <c r="Y248" s="9"/>
      <c r="Z248" s="9"/>
      <c r="AA248" s="9"/>
      <c r="AB248" s="9"/>
      <c r="AC248" s="9"/>
      <c r="AD248" s="9"/>
      <c r="AE248" s="9"/>
      <c r="AF248" s="9"/>
      <c r="AG248" s="9"/>
    </row>
    <row r="249">
      <c r="A249" s="4" t="s">
        <v>1066</v>
      </c>
      <c r="B249" s="5" t="s">
        <v>28</v>
      </c>
      <c r="C249" s="6" t="s">
        <v>1048</v>
      </c>
      <c r="D249" s="6" t="s">
        <v>1067</v>
      </c>
      <c r="E249" s="7">
        <v>0.15</v>
      </c>
      <c r="F249" s="5" t="s">
        <v>36</v>
      </c>
      <c r="G249" s="5" t="s">
        <v>36</v>
      </c>
      <c r="H249" s="5">
        <v>3.0</v>
      </c>
      <c r="I249" s="6" t="s">
        <v>166</v>
      </c>
      <c r="J249" s="8" t="s">
        <v>1068</v>
      </c>
      <c r="K249" s="5" t="s">
        <v>1069</v>
      </c>
      <c r="L249" s="5" t="s">
        <v>19</v>
      </c>
      <c r="M249" s="5">
        <v>1.3</v>
      </c>
      <c r="N249" s="5"/>
      <c r="O249" s="9"/>
      <c r="P249" s="9"/>
      <c r="Q249" s="9"/>
      <c r="R249" s="9"/>
      <c r="S249" s="9"/>
      <c r="T249" s="9"/>
      <c r="U249" s="9"/>
      <c r="V249" s="9"/>
      <c r="W249" s="9"/>
      <c r="X249" s="9"/>
      <c r="Y249" s="9"/>
      <c r="Z249" s="9"/>
      <c r="AA249" s="9"/>
      <c r="AB249" s="9"/>
      <c r="AC249" s="9"/>
      <c r="AD249" s="9"/>
      <c r="AE249" s="9"/>
      <c r="AF249" s="9"/>
      <c r="AG249" s="9"/>
    </row>
    <row r="250">
      <c r="A250" s="4" t="s">
        <v>1070</v>
      </c>
      <c r="B250" s="5" t="s">
        <v>28</v>
      </c>
      <c r="C250" s="6" t="s">
        <v>1048</v>
      </c>
      <c r="D250" s="6" t="s">
        <v>1071</v>
      </c>
      <c r="E250" s="7" t="s">
        <v>795</v>
      </c>
      <c r="F250" s="5" t="s">
        <v>36</v>
      </c>
      <c r="G250" s="5" t="s">
        <v>36</v>
      </c>
      <c r="H250" s="5">
        <v>0.0</v>
      </c>
      <c r="I250" s="6" t="s">
        <v>166</v>
      </c>
      <c r="J250" s="8" t="s">
        <v>1072</v>
      </c>
      <c r="K250" s="23"/>
      <c r="L250" s="5" t="s">
        <v>92</v>
      </c>
      <c r="M250" s="5">
        <v>1.31</v>
      </c>
      <c r="N250" s="5"/>
      <c r="O250" s="9"/>
      <c r="P250" s="9"/>
      <c r="Q250" s="9"/>
      <c r="R250" s="9"/>
      <c r="S250" s="9"/>
      <c r="T250" s="9"/>
      <c r="U250" s="9"/>
      <c r="V250" s="9"/>
      <c r="W250" s="9"/>
      <c r="X250" s="9"/>
      <c r="Y250" s="9"/>
      <c r="Z250" s="9"/>
      <c r="AA250" s="9"/>
      <c r="AB250" s="9"/>
      <c r="AC250" s="9"/>
      <c r="AD250" s="9"/>
      <c r="AE250" s="9"/>
      <c r="AF250" s="9"/>
      <c r="AG250" s="9"/>
    </row>
    <row r="251">
      <c r="A251" s="4" t="s">
        <v>1073</v>
      </c>
      <c r="B251" s="5" t="s">
        <v>28</v>
      </c>
      <c r="C251" s="6" t="s">
        <v>1048</v>
      </c>
      <c r="D251" s="10" t="s">
        <v>1074</v>
      </c>
      <c r="E251" s="7">
        <v>-0.25</v>
      </c>
      <c r="F251" s="5" t="s">
        <v>423</v>
      </c>
      <c r="G251" s="5">
        <v>-0.25</v>
      </c>
      <c r="H251" s="5">
        <v>10.0</v>
      </c>
      <c r="I251" s="6" t="s">
        <v>24</v>
      </c>
      <c r="J251" s="8" t="s">
        <v>1075</v>
      </c>
      <c r="K251" s="5" t="s">
        <v>1076</v>
      </c>
      <c r="L251" s="5" t="s">
        <v>19</v>
      </c>
      <c r="M251" s="5">
        <v>1.1</v>
      </c>
      <c r="N251" s="5"/>
      <c r="O251" s="9"/>
      <c r="P251" s="9"/>
      <c r="Q251" s="9"/>
      <c r="R251" s="9"/>
      <c r="S251" s="9"/>
      <c r="T251" s="9"/>
      <c r="U251" s="9"/>
      <c r="V251" s="9"/>
      <c r="W251" s="9"/>
      <c r="X251" s="9"/>
      <c r="Y251" s="9"/>
      <c r="Z251" s="9"/>
      <c r="AA251" s="9"/>
      <c r="AB251" s="9"/>
      <c r="AC251" s="9"/>
      <c r="AD251" s="9"/>
      <c r="AE251" s="9"/>
      <c r="AF251" s="9"/>
      <c r="AG251" s="9"/>
    </row>
    <row r="252">
      <c r="A252" s="4" t="s">
        <v>1077</v>
      </c>
      <c r="B252" s="5" t="s">
        <v>28</v>
      </c>
      <c r="C252" s="33" t="s">
        <v>1048</v>
      </c>
      <c r="D252" s="6" t="s">
        <v>1078</v>
      </c>
      <c r="E252" s="7">
        <v>-0.25</v>
      </c>
      <c r="F252" s="5" t="s">
        <v>36</v>
      </c>
      <c r="G252" s="5">
        <v>-0.25</v>
      </c>
      <c r="H252" s="5">
        <v>3.0</v>
      </c>
      <c r="I252" s="6" t="s">
        <v>24</v>
      </c>
      <c r="J252" s="8" t="s">
        <v>1079</v>
      </c>
      <c r="K252" s="5" t="s">
        <v>1080</v>
      </c>
      <c r="L252" s="5" t="s">
        <v>19</v>
      </c>
      <c r="M252" s="5">
        <v>1.2</v>
      </c>
      <c r="N252" s="5"/>
      <c r="O252" s="9"/>
      <c r="P252" s="9"/>
      <c r="Q252" s="9"/>
      <c r="R252" s="9"/>
      <c r="S252" s="9"/>
      <c r="T252" s="9"/>
      <c r="U252" s="9"/>
      <c r="V252" s="9"/>
      <c r="W252" s="9"/>
      <c r="X252" s="9"/>
      <c r="Y252" s="9"/>
      <c r="Z252" s="9"/>
      <c r="AA252" s="9"/>
      <c r="AB252" s="9"/>
      <c r="AC252" s="9"/>
      <c r="AD252" s="9"/>
      <c r="AE252" s="9"/>
      <c r="AF252" s="9"/>
      <c r="AG252" s="9"/>
    </row>
    <row r="253">
      <c r="A253" s="4" t="s">
        <v>1081</v>
      </c>
      <c r="B253" s="5" t="s">
        <v>28</v>
      </c>
      <c r="C253" s="6" t="s">
        <v>1048</v>
      </c>
      <c r="D253" s="10" t="s">
        <v>1082</v>
      </c>
      <c r="E253" s="7">
        <v>0.2</v>
      </c>
      <c r="F253" s="5">
        <v>0.1</v>
      </c>
      <c r="G253" s="5">
        <v>0.1</v>
      </c>
      <c r="H253" s="5">
        <v>1.0</v>
      </c>
      <c r="I253" s="6" t="s">
        <v>24</v>
      </c>
      <c r="J253" s="8" t="s">
        <v>1083</v>
      </c>
      <c r="K253" s="5" t="s">
        <v>1084</v>
      </c>
      <c r="L253" s="5" t="s">
        <v>19</v>
      </c>
      <c r="M253" s="5">
        <v>1.2</v>
      </c>
      <c r="N253" s="5"/>
      <c r="O253" s="9"/>
      <c r="P253" s="9"/>
      <c r="Q253" s="9"/>
      <c r="R253" s="9"/>
      <c r="S253" s="9"/>
      <c r="T253" s="9"/>
      <c r="U253" s="9"/>
      <c r="V253" s="9"/>
      <c r="W253" s="9"/>
      <c r="X253" s="9"/>
      <c r="Y253" s="9"/>
      <c r="Z253" s="9"/>
      <c r="AA253" s="9"/>
      <c r="AB253" s="9"/>
      <c r="AC253" s="9"/>
      <c r="AD253" s="9"/>
      <c r="AE253" s="9"/>
      <c r="AF253" s="9"/>
      <c r="AG253" s="9"/>
    </row>
    <row r="254">
      <c r="A254" s="4" t="s">
        <v>1085</v>
      </c>
      <c r="B254" s="5" t="s">
        <v>28</v>
      </c>
      <c r="C254" s="6" t="s">
        <v>1048</v>
      </c>
      <c r="D254" s="6" t="s">
        <v>1086</v>
      </c>
      <c r="E254" s="7">
        <v>0.2</v>
      </c>
      <c r="F254" s="5">
        <v>0.1</v>
      </c>
      <c r="G254" s="5" t="s">
        <v>36</v>
      </c>
      <c r="H254" s="5">
        <v>51.0</v>
      </c>
      <c r="I254" s="6" t="s">
        <v>813</v>
      </c>
      <c r="J254" s="8" t="s">
        <v>1087</v>
      </c>
      <c r="K254" s="5" t="s">
        <v>1088</v>
      </c>
      <c r="L254" s="5" t="s">
        <v>19</v>
      </c>
      <c r="M254" s="5">
        <v>1.1</v>
      </c>
      <c r="N254" s="5"/>
      <c r="O254" s="9"/>
      <c r="P254" s="9"/>
      <c r="Q254" s="9"/>
      <c r="R254" s="9"/>
      <c r="S254" s="9"/>
      <c r="T254" s="9"/>
      <c r="U254" s="9"/>
      <c r="V254" s="9"/>
      <c r="W254" s="9"/>
      <c r="X254" s="9"/>
      <c r="Y254" s="9"/>
      <c r="Z254" s="9"/>
      <c r="AA254" s="9"/>
      <c r="AB254" s="9"/>
      <c r="AC254" s="9"/>
      <c r="AD254" s="9"/>
      <c r="AE254" s="9"/>
      <c r="AF254" s="9"/>
      <c r="AG254" s="9"/>
    </row>
    <row r="255">
      <c r="A255" s="4" t="s">
        <v>1089</v>
      </c>
      <c r="B255" s="5" t="s">
        <v>28</v>
      </c>
      <c r="C255" s="6" t="s">
        <v>1048</v>
      </c>
      <c r="D255" s="6" t="s">
        <v>1090</v>
      </c>
      <c r="E255" s="7">
        <v>0.25</v>
      </c>
      <c r="F255" s="5" t="s">
        <v>36</v>
      </c>
      <c r="G255" s="5">
        <v>1.0</v>
      </c>
      <c r="H255" s="5">
        <v>7.0</v>
      </c>
      <c r="I255" s="6" t="s">
        <v>813</v>
      </c>
      <c r="J255" s="8" t="s">
        <v>1091</v>
      </c>
      <c r="K255" s="5" t="s">
        <v>1092</v>
      </c>
      <c r="L255" s="5" t="s">
        <v>19</v>
      </c>
      <c r="M255" s="5">
        <v>1.1</v>
      </c>
      <c r="N255" s="5"/>
      <c r="O255" s="9"/>
      <c r="P255" s="9"/>
      <c r="Q255" s="9"/>
      <c r="R255" s="9"/>
      <c r="S255" s="9"/>
      <c r="T255" s="9"/>
      <c r="U255" s="9"/>
      <c r="V255" s="9"/>
      <c r="W255" s="9"/>
      <c r="X255" s="9"/>
      <c r="Y255" s="9"/>
      <c r="Z255" s="9"/>
      <c r="AA255" s="9"/>
      <c r="AB255" s="9"/>
      <c r="AC255" s="9"/>
      <c r="AD255" s="9"/>
      <c r="AE255" s="9"/>
      <c r="AF255" s="9"/>
      <c r="AG255" s="9"/>
    </row>
    <row r="256">
      <c r="A256" s="4" t="s">
        <v>1093</v>
      </c>
      <c r="B256" s="5" t="s">
        <v>28</v>
      </c>
      <c r="C256" s="6" t="s">
        <v>1048</v>
      </c>
      <c r="D256" s="6" t="s">
        <v>1094</v>
      </c>
      <c r="E256" s="7" t="s">
        <v>510</v>
      </c>
      <c r="F256" s="5" t="s">
        <v>36</v>
      </c>
      <c r="G256" s="5" t="s">
        <v>36</v>
      </c>
      <c r="H256" s="5">
        <v>28.0</v>
      </c>
      <c r="I256" s="6" t="s">
        <v>59</v>
      </c>
      <c r="J256" s="8" t="s">
        <v>1095</v>
      </c>
      <c r="K256" s="5" t="s">
        <v>1096</v>
      </c>
      <c r="L256" s="5" t="s">
        <v>513</v>
      </c>
      <c r="M256" s="5">
        <v>1.3</v>
      </c>
      <c r="N256" s="5"/>
      <c r="O256" s="9"/>
      <c r="P256" s="9"/>
      <c r="Q256" s="9"/>
      <c r="R256" s="9"/>
      <c r="S256" s="9"/>
      <c r="T256" s="9"/>
      <c r="U256" s="9"/>
      <c r="V256" s="9"/>
      <c r="W256" s="9"/>
      <c r="X256" s="9"/>
      <c r="Y256" s="9"/>
      <c r="Z256" s="9"/>
      <c r="AA256" s="9"/>
      <c r="AB256" s="9"/>
      <c r="AC256" s="9"/>
      <c r="AD256" s="9"/>
      <c r="AE256" s="9"/>
      <c r="AF256" s="9"/>
      <c r="AG256" s="9"/>
    </row>
    <row r="257">
      <c r="A257" s="4" t="s">
        <v>1097</v>
      </c>
      <c r="B257" s="5" t="s">
        <v>28</v>
      </c>
      <c r="C257" s="6" t="s">
        <v>1048</v>
      </c>
      <c r="D257" s="6" t="s">
        <v>1098</v>
      </c>
      <c r="E257" s="7">
        <v>0.1</v>
      </c>
      <c r="F257" s="5" t="s">
        <v>36</v>
      </c>
      <c r="G257" s="5">
        <v>0.5</v>
      </c>
      <c r="H257" s="5">
        <v>6.0</v>
      </c>
      <c r="I257" s="6" t="s">
        <v>59</v>
      </c>
      <c r="J257" s="8" t="s">
        <v>1099</v>
      </c>
      <c r="K257" s="5" t="s">
        <v>1100</v>
      </c>
      <c r="L257" s="5" t="s">
        <v>19</v>
      </c>
      <c r="M257" s="5">
        <v>1.1</v>
      </c>
      <c r="N257" s="5"/>
      <c r="O257" s="9"/>
      <c r="P257" s="9"/>
      <c r="Q257" s="9"/>
      <c r="R257" s="9"/>
      <c r="S257" s="9"/>
      <c r="T257" s="9"/>
      <c r="U257" s="9"/>
      <c r="V257" s="9"/>
      <c r="W257" s="9"/>
      <c r="X257" s="9"/>
      <c r="Y257" s="9"/>
      <c r="Z257" s="9"/>
      <c r="AA257" s="9"/>
      <c r="AB257" s="9"/>
      <c r="AC257" s="9"/>
      <c r="AD257" s="9"/>
      <c r="AE257" s="9"/>
      <c r="AF257" s="9"/>
      <c r="AG257" s="9"/>
    </row>
    <row r="258">
      <c r="A258" s="4" t="s">
        <v>1101</v>
      </c>
      <c r="B258" s="5" t="s">
        <v>28</v>
      </c>
      <c r="C258" s="6" t="s">
        <v>1048</v>
      </c>
      <c r="D258" s="6" t="s">
        <v>1058</v>
      </c>
      <c r="E258" s="7">
        <v>0.25</v>
      </c>
      <c r="F258" s="5" t="s">
        <v>36</v>
      </c>
      <c r="G258" s="5" t="s">
        <v>36</v>
      </c>
      <c r="H258" s="5">
        <v>30.0</v>
      </c>
      <c r="I258" s="6" t="s">
        <v>106</v>
      </c>
      <c r="J258" s="8" t="s">
        <v>1102</v>
      </c>
      <c r="K258" s="5" t="s">
        <v>1103</v>
      </c>
      <c r="L258" s="5" t="s">
        <v>19</v>
      </c>
      <c r="M258" s="5">
        <v>1.3</v>
      </c>
      <c r="N258" s="5" t="s">
        <v>510</v>
      </c>
      <c r="O258" s="9"/>
      <c r="P258" s="9"/>
      <c r="Q258" s="9"/>
      <c r="R258" s="9"/>
      <c r="S258" s="9"/>
      <c r="T258" s="9"/>
      <c r="U258" s="9"/>
      <c r="V258" s="9"/>
      <c r="W258" s="9"/>
      <c r="X258" s="9"/>
      <c r="Y258" s="9"/>
      <c r="Z258" s="9"/>
      <c r="AA258" s="9"/>
      <c r="AB258" s="9"/>
      <c r="AC258" s="9"/>
      <c r="AD258" s="9"/>
      <c r="AE258" s="9"/>
      <c r="AF258" s="9"/>
      <c r="AG258" s="9"/>
    </row>
    <row r="259">
      <c r="A259" s="4" t="s">
        <v>1104</v>
      </c>
      <c r="B259" s="5" t="s">
        <v>28</v>
      </c>
      <c r="C259" s="6" t="s">
        <v>1048</v>
      </c>
      <c r="D259" s="6" t="s">
        <v>1105</v>
      </c>
      <c r="E259" s="7">
        <v>-0.25</v>
      </c>
      <c r="F259" s="5" t="s">
        <v>36</v>
      </c>
      <c r="G259" s="5" t="s">
        <v>36</v>
      </c>
      <c r="H259" s="5">
        <v>1.0</v>
      </c>
      <c r="I259" s="6" t="s">
        <v>106</v>
      </c>
      <c r="J259" s="8" t="s">
        <v>1106</v>
      </c>
      <c r="K259" s="5" t="s">
        <v>1107</v>
      </c>
      <c r="L259" s="5" t="s">
        <v>19</v>
      </c>
      <c r="M259" s="5">
        <v>1.3</v>
      </c>
      <c r="N259" s="5"/>
      <c r="O259" s="9"/>
      <c r="P259" s="9"/>
      <c r="Q259" s="9"/>
      <c r="R259" s="9"/>
      <c r="S259" s="9"/>
      <c r="T259" s="9"/>
      <c r="U259" s="9"/>
      <c r="V259" s="9"/>
      <c r="W259" s="9"/>
      <c r="X259" s="9"/>
      <c r="Y259" s="9"/>
      <c r="Z259" s="9"/>
      <c r="AA259" s="9"/>
      <c r="AB259" s="9"/>
      <c r="AC259" s="9"/>
      <c r="AD259" s="9"/>
      <c r="AE259" s="9"/>
      <c r="AF259" s="9"/>
      <c r="AG259" s="9"/>
    </row>
    <row r="260">
      <c r="A260" s="4" t="s">
        <v>1108</v>
      </c>
      <c r="B260" s="5" t="s">
        <v>28</v>
      </c>
      <c r="C260" s="6" t="s">
        <v>1048</v>
      </c>
      <c r="D260" s="6" t="s">
        <v>1109</v>
      </c>
      <c r="E260" s="7">
        <v>0.1</v>
      </c>
      <c r="F260" s="5" t="s">
        <v>36</v>
      </c>
      <c r="G260" s="5" t="s">
        <v>36</v>
      </c>
      <c r="H260" s="5">
        <v>1.0</v>
      </c>
      <c r="I260" s="6" t="s">
        <v>106</v>
      </c>
      <c r="J260" s="8" t="s">
        <v>1110</v>
      </c>
      <c r="K260" s="5" t="s">
        <v>1111</v>
      </c>
      <c r="L260" s="5" t="s">
        <v>19</v>
      </c>
      <c r="M260" s="5">
        <v>1.1</v>
      </c>
      <c r="N260" s="5"/>
      <c r="O260" s="9"/>
      <c r="P260" s="9"/>
      <c r="Q260" s="9"/>
      <c r="R260" s="9"/>
      <c r="S260" s="9"/>
      <c r="T260" s="9"/>
      <c r="U260" s="9"/>
      <c r="V260" s="9"/>
      <c r="W260" s="9"/>
      <c r="X260" s="9"/>
      <c r="Y260" s="9"/>
      <c r="Z260" s="9"/>
      <c r="AA260" s="9"/>
      <c r="AB260" s="9"/>
      <c r="AC260" s="9"/>
      <c r="AD260" s="9"/>
      <c r="AE260" s="9"/>
      <c r="AF260" s="9"/>
      <c r="AG260" s="9"/>
    </row>
    <row r="261">
      <c r="A261" s="4" t="s">
        <v>1112</v>
      </c>
      <c r="B261" s="5" t="s">
        <v>28</v>
      </c>
      <c r="C261" s="6" t="s">
        <v>1048</v>
      </c>
      <c r="D261" s="6" t="s">
        <v>36</v>
      </c>
      <c r="E261" s="7">
        <v>1.0</v>
      </c>
      <c r="F261" s="5" t="s">
        <v>36</v>
      </c>
      <c r="G261" s="5">
        <v>2.0</v>
      </c>
      <c r="H261" s="5">
        <v>3.0</v>
      </c>
      <c r="I261" s="6" t="s">
        <v>116</v>
      </c>
      <c r="J261" s="8" t="s">
        <v>1113</v>
      </c>
      <c r="K261" s="5" t="s">
        <v>1114</v>
      </c>
      <c r="L261" s="5" t="s">
        <v>92</v>
      </c>
      <c r="M261" s="5">
        <v>1.1</v>
      </c>
      <c r="N261" s="5"/>
      <c r="O261" s="9"/>
      <c r="P261" s="9"/>
      <c r="Q261" s="9"/>
      <c r="R261" s="9"/>
      <c r="S261" s="9"/>
      <c r="T261" s="9"/>
      <c r="U261" s="9"/>
      <c r="V261" s="9"/>
      <c r="W261" s="9"/>
      <c r="X261" s="9"/>
      <c r="Y261" s="9"/>
      <c r="Z261" s="9"/>
      <c r="AA261" s="9"/>
      <c r="AB261" s="9"/>
      <c r="AC261" s="9"/>
      <c r="AD261" s="9"/>
      <c r="AE261" s="9"/>
      <c r="AF261" s="9"/>
      <c r="AG261" s="9"/>
    </row>
    <row r="262">
      <c r="A262" s="4" t="s">
        <v>1115</v>
      </c>
      <c r="B262" s="5" t="s">
        <v>28</v>
      </c>
      <c r="C262" s="6" t="s">
        <v>1048</v>
      </c>
      <c r="D262" s="6" t="s">
        <v>36</v>
      </c>
      <c r="E262" s="7">
        <v>1.0</v>
      </c>
      <c r="F262" s="5" t="s">
        <v>36</v>
      </c>
      <c r="G262" s="5" t="s">
        <v>36</v>
      </c>
      <c r="H262" s="5">
        <v>1.0</v>
      </c>
      <c r="I262" s="6" t="s">
        <v>116</v>
      </c>
      <c r="J262" s="8" t="s">
        <v>1116</v>
      </c>
      <c r="K262" s="5" t="s">
        <v>1117</v>
      </c>
      <c r="L262" s="5" t="s">
        <v>19</v>
      </c>
      <c r="M262" s="5">
        <v>1.3</v>
      </c>
      <c r="N262" s="5"/>
      <c r="O262" s="9"/>
      <c r="P262" s="9"/>
      <c r="Q262" s="9"/>
      <c r="R262" s="9"/>
      <c r="S262" s="9"/>
      <c r="T262" s="9"/>
      <c r="U262" s="9"/>
      <c r="V262" s="9"/>
      <c r="W262" s="9"/>
      <c r="X262" s="9"/>
      <c r="Y262" s="9"/>
      <c r="Z262" s="9"/>
      <c r="AA262" s="9"/>
      <c r="AB262" s="9"/>
      <c r="AC262" s="9"/>
      <c r="AD262" s="9"/>
      <c r="AE262" s="9"/>
      <c r="AF262" s="9"/>
      <c r="AG262" s="9"/>
    </row>
    <row r="263">
      <c r="A263" s="4" t="s">
        <v>1118</v>
      </c>
      <c r="B263" s="5" t="s">
        <v>28</v>
      </c>
      <c r="C263" s="6" t="s">
        <v>1048</v>
      </c>
      <c r="D263" s="6" t="s">
        <v>1119</v>
      </c>
      <c r="E263" s="7">
        <v>-0.1</v>
      </c>
      <c r="F263" s="5">
        <v>-0.15</v>
      </c>
      <c r="G263" s="5" t="s">
        <v>36</v>
      </c>
      <c r="H263" s="5">
        <v>3.0</v>
      </c>
      <c r="I263" s="6" t="s">
        <v>564</v>
      </c>
      <c r="J263" s="8" t="s">
        <v>1120</v>
      </c>
      <c r="K263" s="5" t="s">
        <v>1121</v>
      </c>
      <c r="L263" s="5" t="s">
        <v>19</v>
      </c>
      <c r="M263" s="5">
        <v>1.8</v>
      </c>
      <c r="N263" s="5"/>
      <c r="O263" s="9"/>
      <c r="P263" s="9"/>
      <c r="Q263" s="9"/>
      <c r="R263" s="9"/>
      <c r="S263" s="9"/>
      <c r="T263" s="9"/>
      <c r="U263" s="9"/>
      <c r="V263" s="9"/>
      <c r="W263" s="9"/>
      <c r="X263" s="9"/>
      <c r="Y263" s="9"/>
      <c r="Z263" s="9"/>
      <c r="AA263" s="9"/>
      <c r="AB263" s="9"/>
      <c r="AC263" s="9"/>
      <c r="AD263" s="9"/>
      <c r="AE263" s="9"/>
      <c r="AF263" s="9"/>
      <c r="AG263" s="9"/>
    </row>
    <row r="264">
      <c r="A264" s="4" t="s">
        <v>1122</v>
      </c>
      <c r="B264" s="5" t="s">
        <v>14</v>
      </c>
      <c r="C264" s="6" t="s">
        <v>1048</v>
      </c>
      <c r="D264" s="6" t="s">
        <v>1123</v>
      </c>
      <c r="E264" s="7">
        <v>1.0</v>
      </c>
      <c r="F264" s="5" t="s">
        <v>36</v>
      </c>
      <c r="G264" s="5" t="s">
        <v>36</v>
      </c>
      <c r="H264" s="5">
        <v>0.0</v>
      </c>
      <c r="I264" s="6" t="s">
        <v>150</v>
      </c>
      <c r="J264" s="8" t="s">
        <v>1124</v>
      </c>
      <c r="K264" s="5" t="s">
        <v>1125</v>
      </c>
      <c r="L264" s="5" t="s">
        <v>19</v>
      </c>
      <c r="M264" s="5">
        <v>1.35</v>
      </c>
      <c r="N264" s="5"/>
      <c r="O264" s="9"/>
      <c r="P264" s="9"/>
      <c r="Q264" s="9"/>
      <c r="R264" s="9"/>
      <c r="S264" s="9"/>
      <c r="T264" s="9"/>
      <c r="U264" s="9"/>
      <c r="V264" s="9"/>
      <c r="W264" s="9"/>
      <c r="X264" s="9"/>
      <c r="Y264" s="9"/>
      <c r="Z264" s="9"/>
      <c r="AA264" s="9"/>
      <c r="AB264" s="9"/>
      <c r="AC264" s="9"/>
      <c r="AD264" s="9"/>
      <c r="AE264" s="9"/>
      <c r="AF264" s="9"/>
      <c r="AG264" s="9"/>
    </row>
    <row r="265">
      <c r="A265" s="4" t="s">
        <v>1126</v>
      </c>
      <c r="B265" s="5" t="s">
        <v>28</v>
      </c>
      <c r="C265" s="6" t="s">
        <v>1048</v>
      </c>
      <c r="D265" s="6" t="s">
        <v>1127</v>
      </c>
      <c r="E265" s="7">
        <v>0.5</v>
      </c>
      <c r="F265" s="5" t="s">
        <v>1128</v>
      </c>
      <c r="G265" s="5">
        <v>0.5</v>
      </c>
      <c r="H265" s="5">
        <v>10.0</v>
      </c>
      <c r="I265" s="6" t="s">
        <v>150</v>
      </c>
      <c r="J265" s="8" t="s">
        <v>1129</v>
      </c>
      <c r="K265" s="5" t="s">
        <v>1130</v>
      </c>
      <c r="L265" s="5" t="s">
        <v>19</v>
      </c>
      <c r="M265" s="5">
        <v>1.1</v>
      </c>
      <c r="N265" s="5"/>
      <c r="O265" s="9"/>
      <c r="P265" s="9"/>
      <c r="Q265" s="9"/>
      <c r="R265" s="9"/>
      <c r="S265" s="9"/>
      <c r="T265" s="9"/>
      <c r="U265" s="9"/>
      <c r="V265" s="9"/>
      <c r="W265" s="9"/>
      <c r="X265" s="9"/>
      <c r="Y265" s="9"/>
      <c r="Z265" s="9"/>
      <c r="AA265" s="9"/>
      <c r="AB265" s="9"/>
      <c r="AC265" s="9"/>
      <c r="AD265" s="9"/>
      <c r="AE265" s="9"/>
      <c r="AF265" s="9"/>
      <c r="AG265" s="9"/>
    </row>
    <row r="266">
      <c r="A266" s="4" t="s">
        <v>1131</v>
      </c>
      <c r="B266" s="5" t="s">
        <v>28</v>
      </c>
      <c r="C266" s="6" t="s">
        <v>1048</v>
      </c>
      <c r="D266" s="6" t="s">
        <v>1132</v>
      </c>
      <c r="E266" s="7">
        <v>0.25</v>
      </c>
      <c r="F266" s="5" t="s">
        <v>1133</v>
      </c>
      <c r="G266" s="5">
        <v>0.5</v>
      </c>
      <c r="H266" s="5">
        <v>7.0</v>
      </c>
      <c r="I266" s="6" t="s">
        <v>150</v>
      </c>
      <c r="J266" s="8" t="s">
        <v>1134</v>
      </c>
      <c r="K266" s="5" t="s">
        <v>1135</v>
      </c>
      <c r="L266" s="5" t="s">
        <v>19</v>
      </c>
      <c r="M266" s="5">
        <v>1.1</v>
      </c>
      <c r="N266" s="5"/>
      <c r="O266" s="9"/>
      <c r="P266" s="9"/>
      <c r="Q266" s="9"/>
      <c r="R266" s="9"/>
      <c r="S266" s="9"/>
      <c r="T266" s="9"/>
      <c r="U266" s="9"/>
      <c r="V266" s="9"/>
      <c r="W266" s="9"/>
      <c r="X266" s="9"/>
      <c r="Y266" s="9"/>
      <c r="Z266" s="9"/>
      <c r="AA266" s="9"/>
      <c r="AB266" s="9"/>
      <c r="AC266" s="9"/>
      <c r="AD266" s="9"/>
      <c r="AE266" s="9"/>
      <c r="AF266" s="9"/>
      <c r="AG266" s="9"/>
    </row>
    <row r="267">
      <c r="A267" s="4" t="s">
        <v>1136</v>
      </c>
      <c r="B267" s="5" t="s">
        <v>28</v>
      </c>
      <c r="C267" s="6" t="s">
        <v>1048</v>
      </c>
      <c r="D267" s="6" t="s">
        <v>1137</v>
      </c>
      <c r="E267" s="7">
        <v>-0.1</v>
      </c>
      <c r="F267" s="5" t="s">
        <v>36</v>
      </c>
      <c r="G267" s="5" t="s">
        <v>36</v>
      </c>
      <c r="H267" s="5">
        <v>1.0</v>
      </c>
      <c r="I267" s="6" t="s">
        <v>150</v>
      </c>
      <c r="J267" s="15" t="s">
        <v>1138</v>
      </c>
      <c r="K267" s="5" t="s">
        <v>1139</v>
      </c>
      <c r="L267" s="5" t="s">
        <v>19</v>
      </c>
      <c r="M267" s="5">
        <v>1.3</v>
      </c>
      <c r="N267" s="5"/>
      <c r="O267" s="9"/>
      <c r="P267" s="9"/>
      <c r="Q267" s="9"/>
      <c r="R267" s="9"/>
      <c r="S267" s="9"/>
      <c r="T267" s="9"/>
      <c r="U267" s="9"/>
      <c r="V267" s="9"/>
      <c r="W267" s="9"/>
      <c r="X267" s="9"/>
      <c r="Y267" s="9"/>
      <c r="Z267" s="9"/>
      <c r="AA267" s="9"/>
      <c r="AB267" s="9"/>
      <c r="AC267" s="9"/>
      <c r="AD267" s="9"/>
      <c r="AE267" s="9"/>
      <c r="AF267" s="9"/>
      <c r="AG267" s="9"/>
    </row>
    <row r="268">
      <c r="A268" s="4" t="s">
        <v>1140</v>
      </c>
      <c r="B268" s="5" t="s">
        <v>1141</v>
      </c>
      <c r="C268" s="6" t="s">
        <v>1142</v>
      </c>
      <c r="D268" s="6" t="s">
        <v>36</v>
      </c>
      <c r="E268" s="7" t="s">
        <v>36</v>
      </c>
      <c r="F268" s="5" t="s">
        <v>36</v>
      </c>
      <c r="G268" s="5" t="s">
        <v>36</v>
      </c>
      <c r="H268" s="5">
        <v>0.0</v>
      </c>
      <c r="I268" s="6" t="s">
        <v>1143</v>
      </c>
      <c r="J268" s="5" t="s">
        <v>1144</v>
      </c>
      <c r="K268" s="5" t="s">
        <v>1145</v>
      </c>
      <c r="L268" s="5" t="s">
        <v>513</v>
      </c>
      <c r="M268" s="5">
        <v>1.2</v>
      </c>
      <c r="N268" s="5"/>
      <c r="O268" s="9"/>
      <c r="P268" s="9"/>
      <c r="Q268" s="9"/>
      <c r="R268" s="9"/>
      <c r="S268" s="9"/>
      <c r="T268" s="9"/>
      <c r="U268" s="9"/>
      <c r="V268" s="9"/>
      <c r="W268" s="9"/>
      <c r="X268" s="9"/>
      <c r="Y268" s="9"/>
      <c r="Z268" s="9"/>
      <c r="AA268" s="9"/>
      <c r="AB268" s="9"/>
      <c r="AC268" s="9"/>
      <c r="AD268" s="9"/>
      <c r="AE268" s="9"/>
      <c r="AF268" s="9"/>
      <c r="AG268" s="9"/>
    </row>
    <row r="269">
      <c r="A269" s="34" t="s">
        <v>1146</v>
      </c>
      <c r="B269" s="35" t="s">
        <v>1141</v>
      </c>
      <c r="C269" s="36" t="s">
        <v>1142</v>
      </c>
      <c r="D269" s="29" t="s">
        <v>1147</v>
      </c>
      <c r="E269" s="30" t="s">
        <v>36</v>
      </c>
      <c r="F269" s="37" t="s">
        <v>36</v>
      </c>
      <c r="G269" s="37" t="s">
        <v>36</v>
      </c>
      <c r="H269" s="31" t="s">
        <v>36</v>
      </c>
      <c r="I269" s="37" t="s">
        <v>161</v>
      </c>
      <c r="J269" s="37" t="s">
        <v>1148</v>
      </c>
      <c r="K269" s="29" t="s">
        <v>1149</v>
      </c>
      <c r="L269" s="5" t="s">
        <v>19</v>
      </c>
      <c r="M269" s="38">
        <v>1.35</v>
      </c>
      <c r="N269" s="11"/>
      <c r="O269" s="9"/>
      <c r="P269" s="9"/>
      <c r="Q269" s="9"/>
      <c r="R269" s="9"/>
      <c r="S269" s="9"/>
      <c r="T269" s="9"/>
      <c r="U269" s="9"/>
      <c r="V269" s="9"/>
      <c r="W269" s="9"/>
      <c r="X269" s="9"/>
      <c r="Y269" s="9"/>
      <c r="Z269" s="9"/>
      <c r="AA269" s="9"/>
      <c r="AB269" s="9"/>
      <c r="AC269" s="9"/>
      <c r="AD269" s="9"/>
      <c r="AE269" s="9"/>
      <c r="AF269" s="9"/>
      <c r="AG269" s="9"/>
    </row>
    <row r="270">
      <c r="A270" s="26" t="s">
        <v>1150</v>
      </c>
      <c r="B270" s="27" t="s">
        <v>1141</v>
      </c>
      <c r="C270" s="39" t="s">
        <v>1142</v>
      </c>
      <c r="D270" s="29" t="s">
        <v>1151</v>
      </c>
      <c r="E270" s="30" t="s">
        <v>36</v>
      </c>
      <c r="F270" s="29" t="s">
        <v>36</v>
      </c>
      <c r="G270" s="29" t="s">
        <v>36</v>
      </c>
      <c r="H270" s="31" t="s">
        <v>36</v>
      </c>
      <c r="I270" s="29" t="s">
        <v>161</v>
      </c>
      <c r="J270" s="29" t="s">
        <v>1152</v>
      </c>
      <c r="K270" s="29" t="s">
        <v>1153</v>
      </c>
      <c r="L270" s="5" t="s">
        <v>92</v>
      </c>
      <c r="M270" s="5">
        <v>1.35</v>
      </c>
      <c r="N270" s="32"/>
      <c r="O270" s="9"/>
      <c r="P270" s="9"/>
      <c r="Q270" s="9"/>
      <c r="R270" s="9"/>
      <c r="S270" s="9"/>
      <c r="T270" s="9"/>
      <c r="U270" s="9"/>
      <c r="V270" s="9"/>
      <c r="W270" s="9"/>
      <c r="X270" s="9"/>
      <c r="Y270" s="9"/>
      <c r="Z270" s="9"/>
      <c r="AA270" s="9"/>
      <c r="AB270" s="9"/>
      <c r="AC270" s="9"/>
      <c r="AD270" s="9"/>
      <c r="AE270" s="9"/>
      <c r="AF270" s="9"/>
      <c r="AG270" s="9"/>
    </row>
    <row r="271">
      <c r="A271" s="4" t="s">
        <v>1154</v>
      </c>
      <c r="B271" s="5" t="s">
        <v>1141</v>
      </c>
      <c r="C271" s="6" t="s">
        <v>1142</v>
      </c>
      <c r="D271" s="6" t="s">
        <v>36</v>
      </c>
      <c r="E271" s="7" t="s">
        <v>36</v>
      </c>
      <c r="F271" s="5" t="s">
        <v>36</v>
      </c>
      <c r="G271" s="5" t="s">
        <v>36</v>
      </c>
      <c r="H271" s="5" t="s">
        <v>36</v>
      </c>
      <c r="I271" s="6" t="s">
        <v>161</v>
      </c>
      <c r="J271" s="5" t="s">
        <v>1155</v>
      </c>
      <c r="K271" s="5" t="s">
        <v>1156</v>
      </c>
      <c r="L271" s="5" t="s">
        <v>513</v>
      </c>
      <c r="M271" s="5">
        <v>1.34</v>
      </c>
      <c r="N271" s="5"/>
      <c r="O271" s="9"/>
      <c r="P271" s="9"/>
      <c r="Q271" s="9"/>
      <c r="R271" s="9"/>
      <c r="S271" s="9"/>
      <c r="T271" s="9"/>
      <c r="U271" s="9"/>
      <c r="V271" s="9"/>
      <c r="W271" s="9"/>
      <c r="X271" s="9"/>
      <c r="Y271" s="9"/>
      <c r="Z271" s="9"/>
      <c r="AA271" s="9"/>
      <c r="AB271" s="9"/>
      <c r="AC271" s="9"/>
      <c r="AD271" s="9"/>
      <c r="AE271" s="9"/>
      <c r="AF271" s="9"/>
      <c r="AG271" s="9"/>
    </row>
    <row r="272">
      <c r="A272" s="4" t="s">
        <v>1157</v>
      </c>
      <c r="B272" s="5" t="s">
        <v>1141</v>
      </c>
      <c r="C272" s="6" t="s">
        <v>1142</v>
      </c>
      <c r="D272" s="6" t="s">
        <v>36</v>
      </c>
      <c r="E272" s="7" t="s">
        <v>510</v>
      </c>
      <c r="F272" s="5" t="s">
        <v>36</v>
      </c>
      <c r="G272" s="5" t="s">
        <v>36</v>
      </c>
      <c r="H272" s="5">
        <v>0.0</v>
      </c>
      <c r="I272" s="6" t="s">
        <v>161</v>
      </c>
      <c r="J272" s="5" t="s">
        <v>1158</v>
      </c>
      <c r="K272" s="5" t="s">
        <v>1159</v>
      </c>
      <c r="L272" s="5" t="s">
        <v>513</v>
      </c>
      <c r="M272" s="5">
        <v>1.1</v>
      </c>
      <c r="N272" s="5"/>
      <c r="O272" s="9"/>
      <c r="P272" s="9"/>
      <c r="Q272" s="9"/>
      <c r="R272" s="9"/>
      <c r="S272" s="9"/>
      <c r="T272" s="9"/>
      <c r="U272" s="9"/>
      <c r="V272" s="9"/>
      <c r="W272" s="9"/>
      <c r="X272" s="9"/>
      <c r="Y272" s="9"/>
      <c r="Z272" s="9"/>
      <c r="AA272" s="9"/>
      <c r="AB272" s="9"/>
      <c r="AC272" s="9"/>
      <c r="AD272" s="9"/>
      <c r="AE272" s="9"/>
      <c r="AF272" s="9"/>
      <c r="AG272" s="9"/>
    </row>
    <row r="273">
      <c r="A273" s="4" t="s">
        <v>1160</v>
      </c>
      <c r="B273" s="5" t="s">
        <v>1141</v>
      </c>
      <c r="C273" s="6" t="s">
        <v>1142</v>
      </c>
      <c r="D273" s="6" t="s">
        <v>36</v>
      </c>
      <c r="E273" s="7" t="s">
        <v>510</v>
      </c>
      <c r="F273" s="5" t="s">
        <v>36</v>
      </c>
      <c r="G273" s="5" t="s">
        <v>36</v>
      </c>
      <c r="H273" s="5">
        <v>0.0</v>
      </c>
      <c r="I273" s="6" t="s">
        <v>161</v>
      </c>
      <c r="J273" s="5" t="s">
        <v>1161</v>
      </c>
      <c r="K273" s="5" t="s">
        <v>1162</v>
      </c>
      <c r="L273" s="5" t="s">
        <v>513</v>
      </c>
      <c r="M273" s="5">
        <v>1.34</v>
      </c>
      <c r="N273" s="5"/>
      <c r="O273" s="9"/>
      <c r="P273" s="9"/>
      <c r="Q273" s="9"/>
      <c r="R273" s="9"/>
      <c r="S273" s="9"/>
      <c r="T273" s="9"/>
      <c r="U273" s="9"/>
      <c r="V273" s="9"/>
      <c r="W273" s="9"/>
      <c r="X273" s="9"/>
      <c r="Y273" s="9"/>
      <c r="Z273" s="9"/>
      <c r="AA273" s="9"/>
      <c r="AB273" s="9"/>
      <c r="AC273" s="9"/>
      <c r="AD273" s="9"/>
      <c r="AE273" s="9"/>
      <c r="AF273" s="9"/>
      <c r="AG273" s="9"/>
    </row>
    <row r="274">
      <c r="A274" s="4" t="s">
        <v>1163</v>
      </c>
      <c r="B274" s="5" t="s">
        <v>1141</v>
      </c>
      <c r="C274" s="6" t="s">
        <v>1142</v>
      </c>
      <c r="D274" s="6" t="s">
        <v>36</v>
      </c>
      <c r="E274" s="7" t="s">
        <v>510</v>
      </c>
      <c r="F274" s="5" t="s">
        <v>36</v>
      </c>
      <c r="G274" s="5" t="s">
        <v>36</v>
      </c>
      <c r="H274" s="5">
        <v>0.0</v>
      </c>
      <c r="I274" s="6" t="s">
        <v>161</v>
      </c>
      <c r="J274" s="5" t="s">
        <v>1164</v>
      </c>
      <c r="K274" s="5" t="s">
        <v>1165</v>
      </c>
      <c r="L274" s="5" t="s">
        <v>513</v>
      </c>
      <c r="M274" s="5">
        <v>1.34</v>
      </c>
      <c r="N274" s="5"/>
      <c r="O274" s="9"/>
      <c r="P274" s="9"/>
      <c r="Q274" s="9"/>
      <c r="R274" s="9"/>
      <c r="S274" s="9"/>
      <c r="T274" s="9"/>
      <c r="U274" s="9"/>
      <c r="V274" s="9"/>
      <c r="W274" s="9"/>
      <c r="X274" s="9"/>
      <c r="Y274" s="9"/>
      <c r="Z274" s="9"/>
      <c r="AA274" s="9"/>
      <c r="AB274" s="9"/>
      <c r="AC274" s="9"/>
      <c r="AD274" s="9"/>
      <c r="AE274" s="9"/>
      <c r="AF274" s="9"/>
      <c r="AG274" s="9"/>
    </row>
    <row r="275">
      <c r="A275" s="4" t="s">
        <v>1166</v>
      </c>
      <c r="B275" s="5" t="s">
        <v>1141</v>
      </c>
      <c r="C275" s="6" t="s">
        <v>1142</v>
      </c>
      <c r="D275" s="6" t="s">
        <v>1167</v>
      </c>
      <c r="E275" s="7">
        <v>-0.2</v>
      </c>
      <c r="F275" s="5">
        <v>-0.1</v>
      </c>
      <c r="G275" s="5">
        <v>-0.2</v>
      </c>
      <c r="H275" s="5">
        <v>5.0</v>
      </c>
      <c r="I275" s="6" t="s">
        <v>13</v>
      </c>
      <c r="J275" s="5" t="s">
        <v>1168</v>
      </c>
      <c r="K275" s="5" t="s">
        <v>1169</v>
      </c>
      <c r="L275" s="5" t="s">
        <v>19</v>
      </c>
      <c r="M275" s="5">
        <v>1.2</v>
      </c>
      <c r="N275" s="5"/>
      <c r="O275" s="9"/>
      <c r="P275" s="9"/>
      <c r="Q275" s="9"/>
      <c r="R275" s="9"/>
      <c r="S275" s="9"/>
      <c r="T275" s="9"/>
      <c r="U275" s="9"/>
      <c r="V275" s="9"/>
      <c r="W275" s="9"/>
      <c r="X275" s="9"/>
      <c r="Y275" s="9"/>
      <c r="Z275" s="9"/>
      <c r="AA275" s="9"/>
      <c r="AB275" s="9"/>
      <c r="AC275" s="9"/>
      <c r="AD275" s="9"/>
      <c r="AE275" s="9"/>
      <c r="AF275" s="9"/>
      <c r="AG275" s="9"/>
    </row>
    <row r="276">
      <c r="A276" s="4" t="s">
        <v>1170</v>
      </c>
      <c r="B276" s="5" t="s">
        <v>1141</v>
      </c>
      <c r="C276" s="6" t="s">
        <v>1142</v>
      </c>
      <c r="D276" s="6" t="s">
        <v>1171</v>
      </c>
      <c r="E276" s="7" t="s">
        <v>1171</v>
      </c>
      <c r="F276" s="5" t="s">
        <v>1171</v>
      </c>
      <c r="G276" s="5" t="s">
        <v>1171</v>
      </c>
      <c r="H276" s="5">
        <v>0.0</v>
      </c>
      <c r="I276" s="6" t="s">
        <v>13</v>
      </c>
      <c r="J276" s="5" t="s">
        <v>1172</v>
      </c>
      <c r="K276" s="5" t="s">
        <v>1173</v>
      </c>
      <c r="L276" s="5" t="s">
        <v>19</v>
      </c>
      <c r="M276" s="5">
        <v>1.1</v>
      </c>
      <c r="N276" s="5"/>
      <c r="O276" s="9"/>
      <c r="P276" s="9"/>
      <c r="Q276" s="9"/>
      <c r="R276" s="9"/>
      <c r="S276" s="9"/>
      <c r="T276" s="9"/>
      <c r="U276" s="9"/>
      <c r="V276" s="9"/>
      <c r="W276" s="9"/>
      <c r="X276" s="9"/>
      <c r="Y276" s="9"/>
      <c r="Z276" s="9"/>
      <c r="AA276" s="9"/>
      <c r="AB276" s="9"/>
      <c r="AC276" s="9"/>
      <c r="AD276" s="9"/>
      <c r="AE276" s="9"/>
      <c r="AF276" s="9"/>
      <c r="AG276" s="9"/>
    </row>
    <row r="277">
      <c r="A277" s="4" t="s">
        <v>1174</v>
      </c>
      <c r="B277" s="5" t="s">
        <v>1141</v>
      </c>
      <c r="C277" s="6" t="s">
        <v>1142</v>
      </c>
      <c r="D277" s="6" t="s">
        <v>1171</v>
      </c>
      <c r="E277" s="7" t="s">
        <v>510</v>
      </c>
      <c r="F277" s="5" t="s">
        <v>36</v>
      </c>
      <c r="G277" s="5" t="s">
        <v>36</v>
      </c>
      <c r="H277" s="5">
        <v>0.0</v>
      </c>
      <c r="I277" s="6" t="s">
        <v>13</v>
      </c>
      <c r="J277" s="5" t="s">
        <v>1175</v>
      </c>
      <c r="K277" s="5" t="s">
        <v>1176</v>
      </c>
      <c r="L277" s="5" t="s">
        <v>513</v>
      </c>
      <c r="M277" s="5">
        <v>1.34</v>
      </c>
      <c r="N277" s="5"/>
      <c r="O277" s="9"/>
      <c r="P277" s="9"/>
      <c r="Q277" s="9"/>
      <c r="R277" s="9"/>
      <c r="S277" s="9"/>
      <c r="T277" s="9"/>
      <c r="U277" s="9"/>
      <c r="V277" s="9"/>
      <c r="W277" s="9"/>
      <c r="X277" s="9"/>
      <c r="Y277" s="9"/>
      <c r="Z277" s="9"/>
      <c r="AA277" s="9"/>
      <c r="AB277" s="9"/>
      <c r="AC277" s="9"/>
      <c r="AD277" s="9"/>
      <c r="AE277" s="9"/>
      <c r="AF277" s="9"/>
      <c r="AG277" s="9"/>
    </row>
    <row r="278">
      <c r="A278" s="4" t="s">
        <v>1177</v>
      </c>
      <c r="B278" s="5" t="s">
        <v>1141</v>
      </c>
      <c r="C278" s="6" t="s">
        <v>1142</v>
      </c>
      <c r="D278" s="9"/>
      <c r="E278" s="7" t="s">
        <v>510</v>
      </c>
      <c r="F278" s="5" t="s">
        <v>36</v>
      </c>
      <c r="G278" s="5" t="s">
        <v>36</v>
      </c>
      <c r="H278" s="5">
        <v>0.0</v>
      </c>
      <c r="I278" s="6" t="s">
        <v>166</v>
      </c>
      <c r="J278" s="5" t="s">
        <v>1178</v>
      </c>
      <c r="K278" s="5" t="s">
        <v>1179</v>
      </c>
      <c r="L278" s="5" t="s">
        <v>513</v>
      </c>
      <c r="M278" s="5">
        <v>1.3</v>
      </c>
      <c r="N278" s="5"/>
      <c r="O278" s="9"/>
      <c r="P278" s="9"/>
      <c r="Q278" s="9"/>
      <c r="R278" s="9"/>
      <c r="S278" s="9"/>
      <c r="T278" s="9"/>
      <c r="U278" s="9"/>
      <c r="V278" s="9"/>
      <c r="W278" s="9"/>
      <c r="X278" s="9"/>
      <c r="Y278" s="9"/>
      <c r="Z278" s="9"/>
      <c r="AA278" s="9"/>
      <c r="AB278" s="9"/>
      <c r="AC278" s="9"/>
      <c r="AD278" s="9"/>
      <c r="AE278" s="9"/>
      <c r="AF278" s="9"/>
      <c r="AG278" s="9"/>
    </row>
    <row r="279">
      <c r="A279" s="4" t="s">
        <v>1180</v>
      </c>
      <c r="B279" s="5" t="s">
        <v>1141</v>
      </c>
      <c r="C279" s="6" t="s">
        <v>1142</v>
      </c>
      <c r="D279" s="6" t="s">
        <v>1181</v>
      </c>
      <c r="E279" s="7" t="s">
        <v>36</v>
      </c>
      <c r="F279" s="5" t="s">
        <v>36</v>
      </c>
      <c r="G279" s="5" t="s">
        <v>36</v>
      </c>
      <c r="H279" s="5">
        <v>0.0</v>
      </c>
      <c r="I279" s="6" t="s">
        <v>166</v>
      </c>
      <c r="J279" s="5" t="s">
        <v>1182</v>
      </c>
      <c r="K279" s="5" t="s">
        <v>1183</v>
      </c>
      <c r="L279" s="5" t="s">
        <v>19</v>
      </c>
      <c r="M279" s="5">
        <v>1.27</v>
      </c>
      <c r="N279" s="5"/>
      <c r="O279" s="9"/>
      <c r="P279" s="9"/>
      <c r="Q279" s="9"/>
      <c r="R279" s="9"/>
      <c r="S279" s="9"/>
      <c r="T279" s="9"/>
      <c r="U279" s="9"/>
      <c r="V279" s="9"/>
      <c r="W279" s="9"/>
      <c r="X279" s="9"/>
      <c r="Y279" s="9"/>
      <c r="Z279" s="9"/>
      <c r="AA279" s="9"/>
      <c r="AB279" s="9"/>
      <c r="AC279" s="9"/>
      <c r="AD279" s="9"/>
      <c r="AE279" s="9"/>
      <c r="AF279" s="9"/>
      <c r="AG279" s="9"/>
    </row>
    <row r="280">
      <c r="A280" s="4" t="s">
        <v>1184</v>
      </c>
      <c r="B280" s="5" t="s">
        <v>1141</v>
      </c>
      <c r="C280" s="6" t="s">
        <v>1142</v>
      </c>
      <c r="D280" s="9"/>
      <c r="E280" s="7" t="s">
        <v>36</v>
      </c>
      <c r="F280" s="5" t="s">
        <v>36</v>
      </c>
      <c r="G280" s="5" t="s">
        <v>36</v>
      </c>
      <c r="H280" s="5">
        <v>0.0</v>
      </c>
      <c r="I280" s="6" t="s">
        <v>166</v>
      </c>
      <c r="J280" s="5" t="s">
        <v>1185</v>
      </c>
      <c r="K280" s="5" t="s">
        <v>1186</v>
      </c>
      <c r="L280" s="5" t="s">
        <v>92</v>
      </c>
      <c r="M280" s="5">
        <v>1.3</v>
      </c>
      <c r="N280" s="5"/>
      <c r="O280" s="9"/>
      <c r="P280" s="9"/>
      <c r="Q280" s="9"/>
      <c r="R280" s="9"/>
      <c r="S280" s="9"/>
      <c r="T280" s="9"/>
      <c r="U280" s="9"/>
      <c r="V280" s="9"/>
      <c r="W280" s="9"/>
      <c r="X280" s="9"/>
      <c r="Y280" s="9"/>
      <c r="Z280" s="9"/>
      <c r="AA280" s="9"/>
      <c r="AB280" s="9"/>
      <c r="AC280" s="9"/>
      <c r="AD280" s="9"/>
      <c r="AE280" s="9"/>
      <c r="AF280" s="9"/>
      <c r="AG280" s="9"/>
    </row>
    <row r="281">
      <c r="A281" s="4" t="s">
        <v>1187</v>
      </c>
      <c r="B281" s="5" t="s">
        <v>1141</v>
      </c>
      <c r="C281" s="6" t="s">
        <v>1142</v>
      </c>
      <c r="D281" s="6" t="s">
        <v>1188</v>
      </c>
      <c r="E281" s="7" t="s">
        <v>36</v>
      </c>
      <c r="F281" s="5" t="s">
        <v>1058</v>
      </c>
      <c r="G281" s="5" t="s">
        <v>1058</v>
      </c>
      <c r="H281" s="5">
        <v>0.0</v>
      </c>
      <c r="I281" s="6" t="s">
        <v>179</v>
      </c>
      <c r="J281" s="5" t="s">
        <v>1189</v>
      </c>
      <c r="K281" s="5" t="s">
        <v>1190</v>
      </c>
      <c r="L281" s="5" t="s">
        <v>92</v>
      </c>
      <c r="M281" s="5">
        <v>1.33</v>
      </c>
      <c r="N281" s="5"/>
      <c r="O281" s="9"/>
      <c r="P281" s="9"/>
      <c r="Q281" s="9"/>
      <c r="R281" s="9"/>
      <c r="S281" s="9"/>
      <c r="T281" s="9"/>
      <c r="U281" s="9"/>
      <c r="V281" s="9"/>
      <c r="W281" s="9"/>
      <c r="X281" s="9"/>
      <c r="Y281" s="9"/>
      <c r="Z281" s="9"/>
      <c r="AA281" s="9"/>
      <c r="AB281" s="9"/>
      <c r="AC281" s="9"/>
      <c r="AD281" s="9"/>
      <c r="AE281" s="9"/>
      <c r="AF281" s="9"/>
      <c r="AG281" s="9"/>
    </row>
    <row r="282">
      <c r="A282" s="4" t="s">
        <v>1191</v>
      </c>
      <c r="B282" s="5" t="s">
        <v>1141</v>
      </c>
      <c r="C282" s="6" t="s">
        <v>1142</v>
      </c>
      <c r="D282" s="6" t="s">
        <v>1188</v>
      </c>
      <c r="E282" s="7" t="s">
        <v>36</v>
      </c>
      <c r="F282" s="5" t="s">
        <v>1058</v>
      </c>
      <c r="G282" s="5" t="s">
        <v>1058</v>
      </c>
      <c r="H282" s="5">
        <v>0.0</v>
      </c>
      <c r="I282" s="6" t="s">
        <v>179</v>
      </c>
      <c r="J282" s="5" t="s">
        <v>1192</v>
      </c>
      <c r="K282" s="5" t="s">
        <v>1193</v>
      </c>
      <c r="L282" s="5" t="s">
        <v>92</v>
      </c>
      <c r="M282" s="5">
        <v>1.33</v>
      </c>
      <c r="N282" s="5"/>
      <c r="O282" s="9"/>
      <c r="P282" s="9"/>
      <c r="Q282" s="9"/>
      <c r="R282" s="9"/>
      <c r="S282" s="9"/>
      <c r="T282" s="9"/>
      <c r="U282" s="9"/>
      <c r="V282" s="9"/>
      <c r="W282" s="9"/>
      <c r="X282" s="9"/>
      <c r="Y282" s="9"/>
      <c r="Z282" s="9"/>
      <c r="AA282" s="9"/>
      <c r="AB282" s="9"/>
      <c r="AC282" s="9"/>
      <c r="AD282" s="9"/>
      <c r="AE282" s="9"/>
      <c r="AF282" s="9"/>
      <c r="AG282" s="9"/>
    </row>
    <row r="283">
      <c r="A283" s="4" t="s">
        <v>1194</v>
      </c>
      <c r="B283" s="5" t="s">
        <v>1141</v>
      </c>
      <c r="C283" s="6" t="s">
        <v>1142</v>
      </c>
      <c r="D283" s="6" t="s">
        <v>1188</v>
      </c>
      <c r="E283" s="7" t="s">
        <v>36</v>
      </c>
      <c r="F283" s="5" t="s">
        <v>1058</v>
      </c>
      <c r="G283" s="5" t="s">
        <v>1058</v>
      </c>
      <c r="H283" s="5">
        <v>0.0</v>
      </c>
      <c r="I283" s="6" t="s">
        <v>179</v>
      </c>
      <c r="J283" s="5" t="s">
        <v>1195</v>
      </c>
      <c r="K283" s="5" t="s">
        <v>1196</v>
      </c>
      <c r="L283" s="5" t="s">
        <v>92</v>
      </c>
      <c r="M283" s="5">
        <v>1.33</v>
      </c>
      <c r="N283" s="5"/>
      <c r="O283" s="9"/>
      <c r="P283" s="9"/>
      <c r="Q283" s="9"/>
      <c r="R283" s="9"/>
      <c r="S283" s="9"/>
      <c r="T283" s="9"/>
      <c r="U283" s="9"/>
      <c r="V283" s="9"/>
      <c r="W283" s="9"/>
      <c r="X283" s="9"/>
      <c r="Y283" s="9"/>
      <c r="Z283" s="9"/>
      <c r="AA283" s="9"/>
      <c r="AB283" s="9"/>
      <c r="AC283" s="9"/>
      <c r="AD283" s="9"/>
      <c r="AE283" s="9"/>
      <c r="AF283" s="9"/>
      <c r="AG283" s="9"/>
    </row>
    <row r="284">
      <c r="A284" s="4" t="s">
        <v>1197</v>
      </c>
      <c r="B284" s="5" t="s">
        <v>1141</v>
      </c>
      <c r="C284" s="6" t="s">
        <v>1142</v>
      </c>
      <c r="D284" s="6" t="s">
        <v>1188</v>
      </c>
      <c r="E284" s="7" t="s">
        <v>36</v>
      </c>
      <c r="F284" s="5" t="s">
        <v>1058</v>
      </c>
      <c r="G284" s="5" t="s">
        <v>1058</v>
      </c>
      <c r="H284" s="5">
        <v>0.0</v>
      </c>
      <c r="I284" s="6" t="s">
        <v>179</v>
      </c>
      <c r="J284" s="5" t="s">
        <v>1198</v>
      </c>
      <c r="K284" s="5" t="s">
        <v>1199</v>
      </c>
      <c r="L284" s="5" t="s">
        <v>92</v>
      </c>
      <c r="M284" s="5">
        <v>1.33</v>
      </c>
      <c r="N284" s="5"/>
      <c r="O284" s="9"/>
      <c r="P284" s="9"/>
      <c r="Q284" s="9"/>
      <c r="R284" s="9"/>
      <c r="S284" s="9"/>
      <c r="T284" s="9"/>
      <c r="U284" s="9"/>
      <c r="V284" s="9"/>
      <c r="W284" s="9"/>
      <c r="X284" s="9"/>
      <c r="Y284" s="9"/>
      <c r="Z284" s="9"/>
      <c r="AA284" s="9"/>
      <c r="AB284" s="9"/>
      <c r="AC284" s="9"/>
      <c r="AD284" s="9"/>
      <c r="AE284" s="9"/>
      <c r="AF284" s="9"/>
      <c r="AG284" s="9"/>
    </row>
    <row r="285">
      <c r="A285" s="4" t="s">
        <v>1200</v>
      </c>
      <c r="B285" s="5" t="s">
        <v>1141</v>
      </c>
      <c r="C285" s="6" t="s">
        <v>1142</v>
      </c>
      <c r="D285" s="6" t="s">
        <v>1201</v>
      </c>
      <c r="E285" s="7">
        <v>-0.2</v>
      </c>
      <c r="F285" s="5">
        <v>-0.15</v>
      </c>
      <c r="G285" s="5" t="s">
        <v>36</v>
      </c>
      <c r="H285" s="5" t="s">
        <v>1202</v>
      </c>
      <c r="I285" s="6" t="s">
        <v>24</v>
      </c>
      <c r="J285" s="5" t="s">
        <v>1203</v>
      </c>
      <c r="K285" s="5" t="s">
        <v>1204</v>
      </c>
      <c r="L285" s="5" t="s">
        <v>19</v>
      </c>
      <c r="M285" s="5">
        <v>1.26</v>
      </c>
      <c r="N285" s="5"/>
      <c r="O285" s="9"/>
      <c r="P285" s="9"/>
      <c r="Q285" s="9"/>
      <c r="R285" s="9"/>
      <c r="S285" s="9"/>
      <c r="T285" s="9"/>
      <c r="U285" s="9"/>
      <c r="V285" s="9"/>
      <c r="W285" s="9"/>
      <c r="X285" s="9"/>
      <c r="Y285" s="9"/>
      <c r="Z285" s="9"/>
      <c r="AA285" s="9"/>
      <c r="AB285" s="9"/>
      <c r="AC285" s="9"/>
      <c r="AD285" s="9"/>
      <c r="AE285" s="9"/>
      <c r="AF285" s="9"/>
      <c r="AG285" s="9"/>
    </row>
    <row r="286">
      <c r="A286" s="4" t="s">
        <v>1205</v>
      </c>
      <c r="B286" s="5" t="s">
        <v>1141</v>
      </c>
      <c r="C286" s="6" t="s">
        <v>1142</v>
      </c>
      <c r="D286" s="6" t="s">
        <v>1206</v>
      </c>
      <c r="E286" s="7">
        <v>-1.0</v>
      </c>
      <c r="F286" s="5" t="s">
        <v>36</v>
      </c>
      <c r="G286" s="5" t="s">
        <v>36</v>
      </c>
      <c r="H286" s="5" t="s">
        <v>1202</v>
      </c>
      <c r="I286" s="6" t="s">
        <v>24</v>
      </c>
      <c r="J286" s="5" t="s">
        <v>1207</v>
      </c>
      <c r="K286" s="5" t="s">
        <v>1208</v>
      </c>
      <c r="L286" s="5" t="s">
        <v>92</v>
      </c>
      <c r="M286" s="5">
        <v>1.3</v>
      </c>
      <c r="N286" s="5"/>
      <c r="O286" s="9"/>
      <c r="P286" s="9"/>
      <c r="Q286" s="9"/>
      <c r="R286" s="9"/>
      <c r="S286" s="9"/>
      <c r="T286" s="9"/>
      <c r="U286" s="9"/>
      <c r="V286" s="9"/>
      <c r="W286" s="9"/>
      <c r="X286" s="9"/>
      <c r="Y286" s="9"/>
      <c r="Z286" s="9"/>
      <c r="AA286" s="9"/>
      <c r="AB286" s="9"/>
      <c r="AC286" s="9"/>
      <c r="AD286" s="9"/>
      <c r="AE286" s="9"/>
      <c r="AF286" s="9"/>
      <c r="AG286" s="9"/>
    </row>
    <row r="287">
      <c r="A287" s="4" t="s">
        <v>1209</v>
      </c>
      <c r="B287" s="5" t="s">
        <v>1141</v>
      </c>
      <c r="C287" s="6" t="s">
        <v>1142</v>
      </c>
      <c r="D287" s="6" t="s">
        <v>36</v>
      </c>
      <c r="E287" s="7" t="s">
        <v>36</v>
      </c>
      <c r="F287" s="5" t="s">
        <v>36</v>
      </c>
      <c r="G287" s="5" t="s">
        <v>36</v>
      </c>
      <c r="H287" s="5" t="s">
        <v>36</v>
      </c>
      <c r="I287" s="6" t="s">
        <v>24</v>
      </c>
      <c r="J287" s="5" t="s">
        <v>1210</v>
      </c>
      <c r="K287" s="5" t="s">
        <v>1211</v>
      </c>
      <c r="L287" s="5" t="s">
        <v>513</v>
      </c>
      <c r="M287" s="5">
        <v>1.34</v>
      </c>
      <c r="N287" s="5"/>
      <c r="O287" s="9"/>
      <c r="P287" s="9"/>
      <c r="Q287" s="9"/>
      <c r="R287" s="9"/>
      <c r="S287" s="9"/>
      <c r="T287" s="9"/>
      <c r="U287" s="9"/>
      <c r="V287" s="9"/>
      <c r="W287" s="9"/>
      <c r="X287" s="9"/>
      <c r="Y287" s="9"/>
      <c r="Z287" s="9"/>
      <c r="AA287" s="9"/>
      <c r="AB287" s="9"/>
      <c r="AC287" s="9"/>
      <c r="AD287" s="9"/>
      <c r="AE287" s="9"/>
      <c r="AF287" s="9"/>
      <c r="AG287" s="9"/>
    </row>
    <row r="288">
      <c r="A288" s="4" t="s">
        <v>1212</v>
      </c>
      <c r="B288" s="5" t="s">
        <v>1141</v>
      </c>
      <c r="C288" s="6" t="s">
        <v>1142</v>
      </c>
      <c r="D288" s="6" t="s">
        <v>1213</v>
      </c>
      <c r="E288" s="7" t="s">
        <v>36</v>
      </c>
      <c r="F288" s="5" t="s">
        <v>36</v>
      </c>
      <c r="G288" s="5" t="s">
        <v>36</v>
      </c>
      <c r="H288" s="5">
        <v>0.0</v>
      </c>
      <c r="I288" s="6" t="s">
        <v>24</v>
      </c>
      <c r="J288" s="5" t="s">
        <v>1214</v>
      </c>
      <c r="K288" s="5" t="s">
        <v>1215</v>
      </c>
      <c r="L288" s="5" t="s">
        <v>19</v>
      </c>
      <c r="M288" s="5">
        <v>1.32</v>
      </c>
      <c r="N288" s="5" t="s">
        <v>28</v>
      </c>
      <c r="O288" s="9"/>
      <c r="P288" s="9"/>
      <c r="Q288" s="9"/>
      <c r="R288" s="9"/>
      <c r="S288" s="9"/>
      <c r="T288" s="9"/>
      <c r="U288" s="9"/>
      <c r="V288" s="9"/>
      <c r="W288" s="9"/>
      <c r="X288" s="9"/>
      <c r="Y288" s="9"/>
      <c r="Z288" s="9"/>
      <c r="AA288" s="9"/>
      <c r="AB288" s="9"/>
      <c r="AC288" s="9"/>
      <c r="AD288" s="9"/>
      <c r="AE288" s="9"/>
      <c r="AF288" s="9"/>
      <c r="AG288" s="9"/>
    </row>
    <row r="289">
      <c r="A289" s="4" t="s">
        <v>1216</v>
      </c>
      <c r="B289" s="5" t="s">
        <v>1141</v>
      </c>
      <c r="C289" s="6" t="s">
        <v>1142</v>
      </c>
      <c r="D289" s="6" t="s">
        <v>36</v>
      </c>
      <c r="E289" s="7" t="s">
        <v>36</v>
      </c>
      <c r="F289" s="5" t="s">
        <v>36</v>
      </c>
      <c r="G289" s="5" t="s">
        <v>36</v>
      </c>
      <c r="H289" s="5">
        <v>0.0</v>
      </c>
      <c r="I289" s="6" t="s">
        <v>24</v>
      </c>
      <c r="J289" s="5" t="s">
        <v>1217</v>
      </c>
      <c r="K289" s="5" t="s">
        <v>1218</v>
      </c>
      <c r="L289" s="5" t="s">
        <v>92</v>
      </c>
      <c r="M289" s="5">
        <v>1.3</v>
      </c>
      <c r="N289" s="5"/>
      <c r="O289" s="9"/>
      <c r="P289" s="9"/>
      <c r="Q289" s="9"/>
      <c r="R289" s="9"/>
      <c r="S289" s="9"/>
      <c r="T289" s="9"/>
      <c r="U289" s="9"/>
      <c r="V289" s="9"/>
      <c r="W289" s="9"/>
      <c r="X289" s="9"/>
      <c r="Y289" s="9"/>
      <c r="Z289" s="9"/>
      <c r="AA289" s="9"/>
      <c r="AB289" s="9"/>
      <c r="AC289" s="9"/>
      <c r="AD289" s="9"/>
      <c r="AE289" s="9"/>
      <c r="AF289" s="9"/>
      <c r="AG289" s="9"/>
    </row>
    <row r="290">
      <c r="A290" s="4" t="s">
        <v>1219</v>
      </c>
      <c r="B290" s="5" t="s">
        <v>1141</v>
      </c>
      <c r="C290" s="6" t="s">
        <v>1142</v>
      </c>
      <c r="D290" s="6" t="s">
        <v>36</v>
      </c>
      <c r="E290" s="7">
        <v>40.0</v>
      </c>
      <c r="F290" s="5" t="s">
        <v>36</v>
      </c>
      <c r="G290" s="5" t="s">
        <v>36</v>
      </c>
      <c r="H290" s="5">
        <v>0.0</v>
      </c>
      <c r="I290" s="6" t="s">
        <v>24</v>
      </c>
      <c r="J290" s="5" t="s">
        <v>1220</v>
      </c>
      <c r="K290" s="5" t="s">
        <v>1221</v>
      </c>
      <c r="L290" s="5" t="s">
        <v>92</v>
      </c>
      <c r="M290" s="5">
        <v>1.34</v>
      </c>
      <c r="N290" s="5"/>
      <c r="O290" s="9"/>
      <c r="P290" s="9"/>
      <c r="Q290" s="9"/>
      <c r="R290" s="9"/>
      <c r="S290" s="9"/>
      <c r="T290" s="9"/>
      <c r="U290" s="9"/>
      <c r="V290" s="9"/>
      <c r="W290" s="9"/>
      <c r="X290" s="9"/>
      <c r="Y290" s="9"/>
      <c r="Z290" s="9"/>
      <c r="AA290" s="9"/>
      <c r="AB290" s="9"/>
      <c r="AC290" s="9"/>
      <c r="AD290" s="9"/>
      <c r="AE290" s="9"/>
      <c r="AF290" s="9"/>
      <c r="AG290" s="9"/>
    </row>
    <row r="291">
      <c r="A291" s="34" t="s">
        <v>1222</v>
      </c>
      <c r="B291" s="35" t="s">
        <v>1141</v>
      </c>
      <c r="C291" s="36" t="s">
        <v>1142</v>
      </c>
      <c r="D291" s="29" t="s">
        <v>1223</v>
      </c>
      <c r="E291" s="30" t="s">
        <v>36</v>
      </c>
      <c r="F291" s="37" t="s">
        <v>36</v>
      </c>
      <c r="G291" s="37" t="s">
        <v>36</v>
      </c>
      <c r="H291" s="31" t="s">
        <v>36</v>
      </c>
      <c r="I291" s="37" t="s">
        <v>37</v>
      </c>
      <c r="J291" s="37" t="s">
        <v>1224</v>
      </c>
      <c r="K291" s="29" t="s">
        <v>1225</v>
      </c>
      <c r="L291" s="5" t="s">
        <v>513</v>
      </c>
      <c r="M291" s="38">
        <v>1.35</v>
      </c>
      <c r="N291" s="11"/>
      <c r="O291" s="9"/>
      <c r="P291" s="9"/>
      <c r="Q291" s="9"/>
      <c r="R291" s="9"/>
      <c r="S291" s="9"/>
      <c r="T291" s="9"/>
      <c r="U291" s="9"/>
      <c r="V291" s="9"/>
      <c r="W291" s="9"/>
      <c r="X291" s="9"/>
      <c r="Y291" s="9"/>
      <c r="Z291" s="9"/>
      <c r="AA291" s="9"/>
      <c r="AB291" s="9"/>
      <c r="AC291" s="9"/>
      <c r="AD291" s="9"/>
      <c r="AE291" s="9"/>
      <c r="AF291" s="9"/>
      <c r="AG291" s="9"/>
    </row>
    <row r="292">
      <c r="A292" s="34" t="s">
        <v>1226</v>
      </c>
      <c r="B292" s="35" t="s">
        <v>1141</v>
      </c>
      <c r="C292" s="36" t="s">
        <v>1142</v>
      </c>
      <c r="D292" s="29" t="s">
        <v>1223</v>
      </c>
      <c r="E292" s="30" t="s">
        <v>36</v>
      </c>
      <c r="F292" s="37" t="s">
        <v>36</v>
      </c>
      <c r="G292" s="37" t="s">
        <v>36</v>
      </c>
      <c r="H292" s="31" t="s">
        <v>36</v>
      </c>
      <c r="I292" s="37" t="s">
        <v>37</v>
      </c>
      <c r="J292" s="37" t="s">
        <v>1227</v>
      </c>
      <c r="K292" s="29" t="s">
        <v>1228</v>
      </c>
      <c r="L292" s="5" t="s">
        <v>19</v>
      </c>
      <c r="M292" s="38">
        <v>1.35</v>
      </c>
      <c r="N292" s="11"/>
      <c r="O292" s="9"/>
      <c r="P292" s="9"/>
      <c r="Q292" s="9"/>
      <c r="R292" s="9"/>
      <c r="S292" s="9"/>
      <c r="T292" s="9"/>
      <c r="U292" s="9"/>
      <c r="V292" s="9"/>
      <c r="W292" s="9"/>
      <c r="X292" s="9"/>
      <c r="Y292" s="9"/>
      <c r="Z292" s="9"/>
      <c r="AA292" s="9"/>
      <c r="AB292" s="9"/>
      <c r="AC292" s="9"/>
      <c r="AD292" s="9"/>
      <c r="AE292" s="9"/>
      <c r="AF292" s="9"/>
      <c r="AG292" s="9"/>
    </row>
    <row r="293">
      <c r="A293" s="34" t="s">
        <v>1226</v>
      </c>
      <c r="B293" s="35" t="s">
        <v>1141</v>
      </c>
      <c r="C293" s="36" t="s">
        <v>1142</v>
      </c>
      <c r="D293" s="29" t="s">
        <v>1223</v>
      </c>
      <c r="E293" s="30" t="s">
        <v>36</v>
      </c>
      <c r="F293" s="37" t="s">
        <v>36</v>
      </c>
      <c r="G293" s="37" t="s">
        <v>36</v>
      </c>
      <c r="H293" s="31" t="s">
        <v>36</v>
      </c>
      <c r="I293" s="37" t="s">
        <v>37</v>
      </c>
      <c r="J293" s="37" t="s">
        <v>1229</v>
      </c>
      <c r="K293" s="29" t="s">
        <v>1230</v>
      </c>
      <c r="L293" s="5" t="s">
        <v>19</v>
      </c>
      <c r="M293" s="38">
        <v>1.35</v>
      </c>
      <c r="N293" s="11"/>
      <c r="O293" s="9"/>
      <c r="P293" s="9"/>
      <c r="Q293" s="9"/>
      <c r="R293" s="9"/>
      <c r="S293" s="9"/>
      <c r="T293" s="9"/>
      <c r="U293" s="9"/>
      <c r="V293" s="9"/>
      <c r="W293" s="9"/>
      <c r="X293" s="9"/>
      <c r="Y293" s="9"/>
      <c r="Z293" s="9"/>
      <c r="AA293" s="9"/>
      <c r="AB293" s="9"/>
      <c r="AC293" s="9"/>
      <c r="AD293" s="9"/>
      <c r="AE293" s="9"/>
      <c r="AF293" s="9"/>
      <c r="AG293" s="9"/>
    </row>
    <row r="294">
      <c r="A294" s="34" t="s">
        <v>1231</v>
      </c>
      <c r="B294" s="35" t="s">
        <v>1141</v>
      </c>
      <c r="C294" s="36" t="s">
        <v>1142</v>
      </c>
      <c r="D294" s="29" t="s">
        <v>1232</v>
      </c>
      <c r="E294" s="30">
        <v>1.0</v>
      </c>
      <c r="F294" s="37" t="s">
        <v>36</v>
      </c>
      <c r="G294" s="37" t="s">
        <v>36</v>
      </c>
      <c r="H294" s="31" t="s">
        <v>36</v>
      </c>
      <c r="I294" s="37" t="s">
        <v>37</v>
      </c>
      <c r="J294" s="37" t="s">
        <v>1233</v>
      </c>
      <c r="K294" s="29" t="s">
        <v>1234</v>
      </c>
      <c r="L294" s="5" t="s">
        <v>92</v>
      </c>
      <c r="M294" s="38">
        <v>1.35</v>
      </c>
      <c r="N294" s="11"/>
      <c r="O294" s="9"/>
      <c r="P294" s="9"/>
      <c r="Q294" s="9"/>
      <c r="R294" s="9"/>
      <c r="S294" s="9"/>
      <c r="T294" s="9"/>
      <c r="U294" s="9"/>
      <c r="V294" s="9"/>
      <c r="W294" s="9"/>
      <c r="X294" s="9"/>
      <c r="Y294" s="9"/>
      <c r="Z294" s="9"/>
      <c r="AA294" s="9"/>
      <c r="AB294" s="9"/>
      <c r="AC294" s="9"/>
      <c r="AD294" s="9"/>
      <c r="AE294" s="9"/>
      <c r="AF294" s="9"/>
      <c r="AG294" s="9"/>
    </row>
    <row r="295">
      <c r="A295" s="34" t="s">
        <v>1235</v>
      </c>
      <c r="B295" s="35" t="s">
        <v>1141</v>
      </c>
      <c r="C295" s="36" t="s">
        <v>1142</v>
      </c>
      <c r="D295" s="29" t="s">
        <v>1232</v>
      </c>
      <c r="E295" s="30">
        <v>1.0</v>
      </c>
      <c r="F295" s="37" t="s">
        <v>36</v>
      </c>
      <c r="G295" s="37" t="s">
        <v>36</v>
      </c>
      <c r="H295" s="31" t="s">
        <v>36</v>
      </c>
      <c r="I295" s="37" t="s">
        <v>37</v>
      </c>
      <c r="J295" s="37" t="s">
        <v>1236</v>
      </c>
      <c r="K295" s="29" t="s">
        <v>1237</v>
      </c>
      <c r="L295" s="5" t="s">
        <v>92</v>
      </c>
      <c r="M295" s="38">
        <v>1.35</v>
      </c>
      <c r="N295" s="11"/>
      <c r="O295" s="9"/>
      <c r="P295" s="9"/>
      <c r="Q295" s="9"/>
      <c r="R295" s="9"/>
      <c r="S295" s="9"/>
      <c r="T295" s="9"/>
      <c r="U295" s="9"/>
      <c r="V295" s="9"/>
      <c r="W295" s="9"/>
      <c r="X295" s="9"/>
      <c r="Y295" s="9"/>
      <c r="Z295" s="9"/>
      <c r="AA295" s="9"/>
      <c r="AB295" s="9"/>
      <c r="AC295" s="9"/>
      <c r="AD295" s="9"/>
      <c r="AE295" s="9"/>
      <c r="AF295" s="9"/>
      <c r="AG295" s="9"/>
    </row>
    <row r="296">
      <c r="A296" s="26" t="s">
        <v>1238</v>
      </c>
      <c r="B296" s="27" t="s">
        <v>1141</v>
      </c>
      <c r="C296" s="39" t="s">
        <v>1142</v>
      </c>
      <c r="D296" s="29" t="s">
        <v>1239</v>
      </c>
      <c r="E296" s="30" t="s">
        <v>510</v>
      </c>
      <c r="F296" s="29" t="s">
        <v>36</v>
      </c>
      <c r="G296" s="29" t="s">
        <v>36</v>
      </c>
      <c r="H296" s="31" t="s">
        <v>36</v>
      </c>
      <c r="I296" s="29" t="s">
        <v>37</v>
      </c>
      <c r="J296" s="29" t="s">
        <v>1240</v>
      </c>
      <c r="K296" s="29" t="s">
        <v>1241</v>
      </c>
      <c r="L296" s="5" t="s">
        <v>513</v>
      </c>
      <c r="M296" s="5">
        <v>1.35</v>
      </c>
      <c r="N296" s="32"/>
      <c r="O296" s="9"/>
      <c r="P296" s="9"/>
      <c r="Q296" s="9"/>
      <c r="R296" s="9"/>
      <c r="S296" s="9"/>
      <c r="T296" s="9"/>
      <c r="U296" s="9"/>
      <c r="V296" s="9"/>
      <c r="W296" s="9"/>
      <c r="X296" s="9"/>
      <c r="Y296" s="9"/>
      <c r="Z296" s="9"/>
      <c r="AA296" s="9"/>
      <c r="AB296" s="9"/>
      <c r="AC296" s="9"/>
      <c r="AD296" s="9"/>
      <c r="AE296" s="9"/>
      <c r="AF296" s="9"/>
      <c r="AG296" s="9"/>
    </row>
    <row r="297">
      <c r="A297" s="26" t="s">
        <v>1242</v>
      </c>
      <c r="B297" s="27" t="s">
        <v>1141</v>
      </c>
      <c r="C297" s="39" t="s">
        <v>1142</v>
      </c>
      <c r="D297" s="29" t="s">
        <v>1243</v>
      </c>
      <c r="E297" s="30" t="s">
        <v>36</v>
      </c>
      <c r="F297" s="29" t="s">
        <v>36</v>
      </c>
      <c r="G297" s="29" t="s">
        <v>36</v>
      </c>
      <c r="H297" s="31" t="s">
        <v>36</v>
      </c>
      <c r="I297" s="29" t="s">
        <v>37</v>
      </c>
      <c r="J297" s="29" t="s">
        <v>1244</v>
      </c>
      <c r="K297" s="29" t="s">
        <v>1245</v>
      </c>
      <c r="L297" s="5" t="s">
        <v>19</v>
      </c>
      <c r="M297" s="5">
        <v>1.35</v>
      </c>
      <c r="N297" s="32"/>
      <c r="O297" s="9"/>
      <c r="P297" s="9"/>
      <c r="Q297" s="9"/>
      <c r="R297" s="9"/>
      <c r="S297" s="9"/>
      <c r="T297" s="9"/>
      <c r="U297" s="9"/>
      <c r="V297" s="9"/>
      <c r="W297" s="9"/>
      <c r="X297" s="9"/>
      <c r="Y297" s="9"/>
      <c r="Z297" s="9"/>
      <c r="AA297" s="9"/>
      <c r="AB297" s="9"/>
      <c r="AC297" s="9"/>
      <c r="AD297" s="9"/>
      <c r="AE297" s="9"/>
      <c r="AF297" s="9"/>
      <c r="AG297" s="9"/>
    </row>
    <row r="298">
      <c r="A298" s="4" t="s">
        <v>1246</v>
      </c>
      <c r="B298" s="5" t="s">
        <v>1141</v>
      </c>
      <c r="C298" s="6" t="s">
        <v>1142</v>
      </c>
      <c r="D298" s="9"/>
      <c r="E298" s="7">
        <v>0.2</v>
      </c>
      <c r="F298" s="5" t="s">
        <v>36</v>
      </c>
      <c r="G298" s="5" t="s">
        <v>36</v>
      </c>
      <c r="H298" s="5">
        <v>2.0</v>
      </c>
      <c r="I298" s="6" t="s">
        <v>37</v>
      </c>
      <c r="J298" s="5" t="s">
        <v>1247</v>
      </c>
      <c r="K298" s="5" t="s">
        <v>1248</v>
      </c>
      <c r="L298" s="5" t="s">
        <v>19</v>
      </c>
      <c r="M298" s="5">
        <v>1.32</v>
      </c>
      <c r="N298" s="5"/>
      <c r="O298" s="9"/>
      <c r="P298" s="9"/>
      <c r="Q298" s="9"/>
      <c r="R298" s="9"/>
      <c r="S298" s="9"/>
      <c r="T298" s="9"/>
      <c r="U298" s="9"/>
      <c r="V298" s="9"/>
      <c r="W298" s="9"/>
      <c r="X298" s="9"/>
      <c r="Y298" s="9"/>
      <c r="Z298" s="9"/>
      <c r="AA298" s="9"/>
      <c r="AB298" s="9"/>
      <c r="AC298" s="9"/>
      <c r="AD298" s="9"/>
      <c r="AE298" s="9"/>
      <c r="AF298" s="9"/>
      <c r="AG298" s="9"/>
    </row>
    <row r="299">
      <c r="A299" s="4" t="s">
        <v>1249</v>
      </c>
      <c r="B299" s="5" t="s">
        <v>1141</v>
      </c>
      <c r="C299" s="6" t="s">
        <v>1142</v>
      </c>
      <c r="D299" s="9"/>
      <c r="E299" s="7">
        <v>-0.02</v>
      </c>
      <c r="F299" s="5" t="s">
        <v>36</v>
      </c>
      <c r="G299" s="5">
        <v>-0.1</v>
      </c>
      <c r="H299" s="5">
        <v>2.0</v>
      </c>
      <c r="I299" s="6" t="s">
        <v>37</v>
      </c>
      <c r="J299" s="5" t="s">
        <v>1250</v>
      </c>
      <c r="K299" s="5" t="s">
        <v>1251</v>
      </c>
      <c r="L299" s="5" t="s">
        <v>92</v>
      </c>
      <c r="M299" s="5">
        <v>1.32</v>
      </c>
      <c r="N299" s="5"/>
      <c r="O299" s="9"/>
      <c r="P299" s="9"/>
      <c r="Q299" s="9"/>
      <c r="R299" s="9"/>
      <c r="S299" s="9"/>
      <c r="T299" s="9"/>
      <c r="U299" s="9"/>
      <c r="V299" s="9"/>
      <c r="W299" s="9"/>
      <c r="X299" s="9"/>
      <c r="Y299" s="9"/>
      <c r="Z299" s="9"/>
      <c r="AA299" s="9"/>
      <c r="AB299" s="9"/>
      <c r="AC299" s="9"/>
      <c r="AD299" s="9"/>
      <c r="AE299" s="9"/>
      <c r="AF299" s="9"/>
      <c r="AG299" s="9"/>
    </row>
    <row r="300">
      <c r="A300" s="4" t="s">
        <v>1252</v>
      </c>
      <c r="B300" s="5" t="s">
        <v>1141</v>
      </c>
      <c r="C300" s="6" t="s">
        <v>1142</v>
      </c>
      <c r="D300" s="9"/>
      <c r="E300" s="7" t="s">
        <v>36</v>
      </c>
      <c r="F300" s="5" t="s">
        <v>36</v>
      </c>
      <c r="G300" s="5" t="s">
        <v>36</v>
      </c>
      <c r="H300" s="5">
        <v>0.0</v>
      </c>
      <c r="I300" s="6" t="s">
        <v>37</v>
      </c>
      <c r="J300" s="5" t="s">
        <v>1253</v>
      </c>
      <c r="K300" s="5" t="s">
        <v>1254</v>
      </c>
      <c r="L300" s="5" t="s">
        <v>92</v>
      </c>
      <c r="M300" s="5">
        <v>1.1</v>
      </c>
      <c r="N300" s="5"/>
      <c r="O300" s="9"/>
      <c r="P300" s="9"/>
      <c r="Q300" s="9"/>
      <c r="R300" s="9"/>
      <c r="S300" s="9"/>
      <c r="T300" s="9"/>
      <c r="U300" s="9"/>
      <c r="V300" s="9"/>
      <c r="W300" s="9"/>
      <c r="X300" s="9"/>
      <c r="Y300" s="9"/>
      <c r="Z300" s="9"/>
      <c r="AA300" s="9"/>
      <c r="AB300" s="9"/>
      <c r="AC300" s="9"/>
      <c r="AD300" s="9"/>
      <c r="AE300" s="9"/>
      <c r="AF300" s="9"/>
      <c r="AG300" s="9"/>
    </row>
    <row r="301">
      <c r="A301" s="4" t="s">
        <v>1255</v>
      </c>
      <c r="B301" s="5" t="s">
        <v>1141</v>
      </c>
      <c r="C301" s="6" t="s">
        <v>1142</v>
      </c>
      <c r="D301" s="9"/>
      <c r="E301" s="7" t="s">
        <v>36</v>
      </c>
      <c r="F301" s="5" t="s">
        <v>36</v>
      </c>
      <c r="G301" s="5" t="s">
        <v>36</v>
      </c>
      <c r="H301" s="5">
        <v>0.0</v>
      </c>
      <c r="I301" s="6" t="s">
        <v>37</v>
      </c>
      <c r="J301" s="5" t="s">
        <v>1256</v>
      </c>
      <c r="K301" s="5" t="s">
        <v>1257</v>
      </c>
      <c r="L301" s="5" t="s">
        <v>19</v>
      </c>
      <c r="M301" s="5">
        <v>1.32</v>
      </c>
      <c r="N301" s="5"/>
      <c r="O301" s="9"/>
      <c r="P301" s="9"/>
      <c r="Q301" s="9"/>
      <c r="R301" s="9"/>
      <c r="S301" s="9"/>
      <c r="T301" s="9"/>
      <c r="U301" s="9"/>
      <c r="V301" s="9"/>
      <c r="W301" s="9"/>
      <c r="X301" s="9"/>
      <c r="Y301" s="9"/>
      <c r="Z301" s="9"/>
      <c r="AA301" s="9"/>
      <c r="AB301" s="9"/>
      <c r="AC301" s="9"/>
      <c r="AD301" s="9"/>
      <c r="AE301" s="9"/>
      <c r="AF301" s="9"/>
      <c r="AG301" s="9"/>
    </row>
    <row r="302">
      <c r="A302" s="4" t="s">
        <v>1258</v>
      </c>
      <c r="B302" s="5" t="s">
        <v>1141</v>
      </c>
      <c r="C302" s="6" t="s">
        <v>1142</v>
      </c>
      <c r="D302" s="9"/>
      <c r="E302" s="7" t="s">
        <v>36</v>
      </c>
      <c r="F302" s="5" t="s">
        <v>36</v>
      </c>
      <c r="G302" s="5" t="s">
        <v>36</v>
      </c>
      <c r="H302" s="5">
        <v>0.0</v>
      </c>
      <c r="I302" s="6" t="s">
        <v>37</v>
      </c>
      <c r="J302" s="5" t="s">
        <v>1259</v>
      </c>
      <c r="K302" s="5" t="s">
        <v>1260</v>
      </c>
      <c r="L302" s="5" t="s">
        <v>513</v>
      </c>
      <c r="M302" s="5">
        <v>1.34</v>
      </c>
      <c r="N302" s="5"/>
      <c r="O302" s="9"/>
      <c r="P302" s="9"/>
      <c r="Q302" s="9"/>
      <c r="R302" s="9"/>
      <c r="S302" s="9"/>
      <c r="T302" s="9"/>
      <c r="U302" s="9"/>
      <c r="V302" s="9"/>
      <c r="W302" s="9"/>
      <c r="X302" s="9"/>
      <c r="Y302" s="9"/>
      <c r="Z302" s="9"/>
      <c r="AA302" s="9"/>
      <c r="AB302" s="9"/>
      <c r="AC302" s="9"/>
      <c r="AD302" s="9"/>
      <c r="AE302" s="9"/>
      <c r="AF302" s="9"/>
      <c r="AG302" s="9"/>
    </row>
    <row r="303">
      <c r="A303" s="4" t="s">
        <v>1261</v>
      </c>
      <c r="B303" s="5" t="s">
        <v>1141</v>
      </c>
      <c r="C303" s="6" t="s">
        <v>1142</v>
      </c>
      <c r="D303" s="9"/>
      <c r="E303" s="7" t="s">
        <v>36</v>
      </c>
      <c r="F303" s="5" t="s">
        <v>36</v>
      </c>
      <c r="G303" s="5" t="s">
        <v>36</v>
      </c>
      <c r="H303" s="5">
        <v>0.0</v>
      </c>
      <c r="I303" s="6" t="s">
        <v>37</v>
      </c>
      <c r="J303" s="5" t="s">
        <v>1262</v>
      </c>
      <c r="K303" s="5" t="s">
        <v>1263</v>
      </c>
      <c r="L303" s="5" t="s">
        <v>92</v>
      </c>
      <c r="M303" s="5">
        <v>1.31</v>
      </c>
      <c r="N303" s="5"/>
      <c r="O303" s="9"/>
      <c r="P303" s="9"/>
      <c r="Q303" s="9"/>
      <c r="R303" s="9"/>
      <c r="S303" s="9"/>
      <c r="T303" s="9"/>
      <c r="U303" s="9"/>
      <c r="V303" s="9"/>
      <c r="W303" s="9"/>
      <c r="X303" s="9"/>
      <c r="Y303" s="9"/>
      <c r="Z303" s="9"/>
      <c r="AA303" s="9"/>
      <c r="AB303" s="9"/>
      <c r="AC303" s="9"/>
      <c r="AD303" s="9"/>
      <c r="AE303" s="9"/>
      <c r="AF303" s="9"/>
      <c r="AG303" s="9"/>
    </row>
    <row r="304">
      <c r="A304" s="4" t="s">
        <v>1231</v>
      </c>
      <c r="B304" s="5" t="s">
        <v>1141</v>
      </c>
      <c r="C304" s="6" t="s">
        <v>1142</v>
      </c>
      <c r="D304" s="9"/>
      <c r="E304" s="7" t="s">
        <v>36</v>
      </c>
      <c r="F304" s="5" t="s">
        <v>36</v>
      </c>
      <c r="G304" s="5" t="s">
        <v>36</v>
      </c>
      <c r="H304" s="5">
        <v>0.0</v>
      </c>
      <c r="I304" s="6" t="s">
        <v>37</v>
      </c>
      <c r="J304" s="5" t="s">
        <v>1233</v>
      </c>
      <c r="K304" s="5" t="s">
        <v>1264</v>
      </c>
      <c r="L304" s="5" t="s">
        <v>92</v>
      </c>
      <c r="M304" s="5">
        <v>1.34</v>
      </c>
      <c r="N304" s="5"/>
      <c r="O304" s="9"/>
      <c r="P304" s="9"/>
      <c r="Q304" s="9"/>
      <c r="R304" s="9"/>
      <c r="S304" s="9"/>
      <c r="T304" s="9"/>
      <c r="U304" s="9"/>
      <c r="V304" s="9"/>
      <c r="W304" s="9"/>
      <c r="X304" s="9"/>
      <c r="Y304" s="9"/>
      <c r="Z304" s="9"/>
      <c r="AA304" s="9"/>
      <c r="AB304" s="9"/>
      <c r="AC304" s="9"/>
      <c r="AD304" s="9"/>
      <c r="AE304" s="9"/>
      <c r="AF304" s="9"/>
      <c r="AG304" s="9"/>
    </row>
    <row r="305">
      <c r="A305" s="4" t="s">
        <v>1265</v>
      </c>
      <c r="B305" s="5" t="s">
        <v>1141</v>
      </c>
      <c r="C305" s="6" t="s">
        <v>1142</v>
      </c>
      <c r="D305" s="9"/>
      <c r="E305" s="7" t="s">
        <v>36</v>
      </c>
      <c r="F305" s="5" t="s">
        <v>36</v>
      </c>
      <c r="G305" s="5" t="s">
        <v>36</v>
      </c>
      <c r="H305" s="5">
        <v>0.0</v>
      </c>
      <c r="I305" s="6" t="s">
        <v>37</v>
      </c>
      <c r="J305" s="5" t="s">
        <v>1266</v>
      </c>
      <c r="K305" s="5" t="s">
        <v>1267</v>
      </c>
      <c r="L305" s="5" t="s">
        <v>19</v>
      </c>
      <c r="M305" s="5">
        <v>1.31</v>
      </c>
      <c r="N305" s="5"/>
      <c r="O305" s="9"/>
      <c r="P305" s="9"/>
      <c r="Q305" s="9"/>
      <c r="R305" s="9"/>
      <c r="S305" s="9"/>
      <c r="T305" s="9"/>
      <c r="U305" s="9"/>
      <c r="V305" s="9"/>
      <c r="W305" s="9"/>
      <c r="X305" s="9"/>
      <c r="Y305" s="9"/>
      <c r="Z305" s="9"/>
      <c r="AA305" s="9"/>
      <c r="AB305" s="9"/>
      <c r="AC305" s="9"/>
      <c r="AD305" s="9"/>
      <c r="AE305" s="9"/>
      <c r="AF305" s="9"/>
      <c r="AG305" s="9"/>
    </row>
    <row r="306">
      <c r="A306" s="4" t="s">
        <v>1268</v>
      </c>
      <c r="B306" s="5" t="s">
        <v>1141</v>
      </c>
      <c r="C306" s="6" t="s">
        <v>1142</v>
      </c>
      <c r="D306" s="9"/>
      <c r="E306" s="7" t="s">
        <v>36</v>
      </c>
      <c r="F306" s="5" t="s">
        <v>36</v>
      </c>
      <c r="G306" s="5" t="s">
        <v>36</v>
      </c>
      <c r="H306" s="5">
        <v>0.0</v>
      </c>
      <c r="I306" s="6" t="s">
        <v>37</v>
      </c>
      <c r="J306" s="5" t="s">
        <v>1269</v>
      </c>
      <c r="K306" s="5" t="s">
        <v>1270</v>
      </c>
      <c r="L306" s="5" t="s">
        <v>92</v>
      </c>
      <c r="M306" s="5">
        <v>1.32</v>
      </c>
      <c r="N306" s="5"/>
      <c r="O306" s="9"/>
      <c r="P306" s="9"/>
      <c r="Q306" s="9"/>
      <c r="R306" s="9"/>
      <c r="S306" s="9"/>
      <c r="T306" s="9"/>
      <c r="U306" s="9"/>
      <c r="V306" s="9"/>
      <c r="W306" s="9"/>
      <c r="X306" s="9"/>
      <c r="Y306" s="9"/>
      <c r="Z306" s="9"/>
      <c r="AA306" s="9"/>
      <c r="AB306" s="9"/>
      <c r="AC306" s="9"/>
      <c r="AD306" s="9"/>
      <c r="AE306" s="9"/>
      <c r="AF306" s="9"/>
      <c r="AG306" s="9"/>
    </row>
    <row r="307">
      <c r="A307" s="4" t="s">
        <v>1271</v>
      </c>
      <c r="B307" s="5" t="s">
        <v>1141</v>
      </c>
      <c r="C307" s="6" t="s">
        <v>1142</v>
      </c>
      <c r="D307" s="9"/>
      <c r="E307" s="7" t="s">
        <v>36</v>
      </c>
      <c r="F307" s="5" t="s">
        <v>36</v>
      </c>
      <c r="G307" s="5" t="s">
        <v>36</v>
      </c>
      <c r="H307" s="5">
        <v>0.0</v>
      </c>
      <c r="I307" s="6" t="s">
        <v>643</v>
      </c>
      <c r="J307" s="5" t="s">
        <v>1272</v>
      </c>
      <c r="K307" s="5" t="s">
        <v>1273</v>
      </c>
      <c r="L307" s="5" t="s">
        <v>92</v>
      </c>
      <c r="M307" s="5">
        <v>1.1</v>
      </c>
      <c r="N307" s="5"/>
      <c r="O307" s="9"/>
      <c r="P307" s="9"/>
      <c r="Q307" s="9"/>
      <c r="R307" s="9"/>
      <c r="S307" s="9"/>
      <c r="T307" s="9"/>
      <c r="U307" s="9"/>
      <c r="V307" s="9"/>
      <c r="W307" s="9"/>
      <c r="X307" s="9"/>
      <c r="Y307" s="9"/>
      <c r="Z307" s="9"/>
      <c r="AA307" s="9"/>
      <c r="AB307" s="9"/>
      <c r="AC307" s="9"/>
      <c r="AD307" s="9"/>
      <c r="AE307" s="9"/>
      <c r="AF307" s="9"/>
      <c r="AG307" s="9"/>
    </row>
    <row r="308">
      <c r="A308" s="4" t="s">
        <v>1274</v>
      </c>
      <c r="B308" s="5" t="s">
        <v>1141</v>
      </c>
      <c r="C308" s="6" t="s">
        <v>1142</v>
      </c>
      <c r="D308" s="9"/>
      <c r="E308" s="7" t="s">
        <v>36</v>
      </c>
      <c r="F308" s="5" t="s">
        <v>36</v>
      </c>
      <c r="G308" s="5" t="s">
        <v>36</v>
      </c>
      <c r="H308" s="5">
        <v>0.0</v>
      </c>
      <c r="I308" s="6" t="s">
        <v>643</v>
      </c>
      <c r="J308" s="5" t="s">
        <v>1275</v>
      </c>
      <c r="K308" s="5" t="s">
        <v>1276</v>
      </c>
      <c r="L308" s="5" t="s">
        <v>92</v>
      </c>
      <c r="M308" s="5">
        <v>1.3</v>
      </c>
      <c r="N308" s="5"/>
      <c r="O308" s="9"/>
      <c r="P308" s="9"/>
      <c r="Q308" s="9"/>
      <c r="R308" s="9"/>
      <c r="S308" s="9"/>
      <c r="T308" s="9"/>
      <c r="U308" s="9"/>
      <c r="V308" s="9"/>
      <c r="W308" s="9"/>
      <c r="X308" s="9"/>
      <c r="Y308" s="9"/>
      <c r="Z308" s="9"/>
      <c r="AA308" s="9"/>
      <c r="AB308" s="9"/>
      <c r="AC308" s="9"/>
      <c r="AD308" s="9"/>
      <c r="AE308" s="9"/>
      <c r="AF308" s="9"/>
      <c r="AG308" s="9"/>
    </row>
    <row r="309">
      <c r="A309" s="4" t="s">
        <v>1277</v>
      </c>
      <c r="B309" s="5" t="s">
        <v>1141</v>
      </c>
      <c r="C309" s="6" t="s">
        <v>1142</v>
      </c>
      <c r="D309" s="9"/>
      <c r="E309" s="7" t="s">
        <v>36</v>
      </c>
      <c r="F309" s="5" t="s">
        <v>36</v>
      </c>
      <c r="G309" s="5" t="s">
        <v>36</v>
      </c>
      <c r="H309" s="5">
        <v>0.0</v>
      </c>
      <c r="I309" s="6" t="s">
        <v>643</v>
      </c>
      <c r="J309" s="5" t="s">
        <v>1278</v>
      </c>
      <c r="K309" s="5" t="s">
        <v>1279</v>
      </c>
      <c r="L309" s="5" t="s">
        <v>92</v>
      </c>
      <c r="M309" s="5">
        <v>1.34</v>
      </c>
      <c r="N309" s="5"/>
      <c r="O309" s="9"/>
      <c r="P309" s="9"/>
      <c r="Q309" s="9"/>
      <c r="R309" s="9"/>
      <c r="S309" s="9"/>
      <c r="T309" s="9"/>
      <c r="U309" s="9"/>
      <c r="V309" s="9"/>
      <c r="W309" s="9"/>
      <c r="X309" s="9"/>
      <c r="Y309" s="9"/>
      <c r="Z309" s="9"/>
      <c r="AA309" s="9"/>
      <c r="AB309" s="9"/>
      <c r="AC309" s="9"/>
      <c r="AD309" s="9"/>
      <c r="AE309" s="9"/>
      <c r="AF309" s="9"/>
      <c r="AG309" s="9"/>
    </row>
    <row r="310">
      <c r="A310" s="4" t="s">
        <v>1280</v>
      </c>
      <c r="B310" s="5" t="s">
        <v>1141</v>
      </c>
      <c r="C310" s="6" t="s">
        <v>1142</v>
      </c>
      <c r="D310" s="9"/>
      <c r="E310" s="7" t="s">
        <v>36</v>
      </c>
      <c r="F310" s="5" t="s">
        <v>36</v>
      </c>
      <c r="G310" s="5" t="s">
        <v>36</v>
      </c>
      <c r="H310" s="5">
        <v>0.0</v>
      </c>
      <c r="I310" s="6" t="s">
        <v>643</v>
      </c>
      <c r="J310" s="5" t="s">
        <v>1281</v>
      </c>
      <c r="K310" s="5" t="s">
        <v>1282</v>
      </c>
      <c r="L310" s="5" t="s">
        <v>19</v>
      </c>
      <c r="M310" s="5">
        <v>1.3</v>
      </c>
      <c r="N310" s="5"/>
      <c r="O310" s="9"/>
      <c r="P310" s="9"/>
      <c r="Q310" s="9"/>
      <c r="R310" s="9"/>
      <c r="S310" s="9"/>
      <c r="T310" s="9"/>
      <c r="U310" s="9"/>
      <c r="V310" s="9"/>
      <c r="W310" s="9"/>
      <c r="X310" s="9"/>
      <c r="Y310" s="9"/>
      <c r="Z310" s="9"/>
      <c r="AA310" s="9"/>
      <c r="AB310" s="9"/>
      <c r="AC310" s="9"/>
      <c r="AD310" s="9"/>
      <c r="AE310" s="9"/>
      <c r="AF310" s="9"/>
      <c r="AG310" s="9"/>
    </row>
    <row r="311">
      <c r="A311" s="4" t="s">
        <v>1283</v>
      </c>
      <c r="B311" s="5" t="s">
        <v>1141</v>
      </c>
      <c r="C311" s="6" t="s">
        <v>1142</v>
      </c>
      <c r="D311" s="9"/>
      <c r="E311" s="7" t="s">
        <v>36</v>
      </c>
      <c r="F311" s="5" t="s">
        <v>36</v>
      </c>
      <c r="G311" s="5" t="s">
        <v>36</v>
      </c>
      <c r="H311" s="5">
        <v>0.0</v>
      </c>
      <c r="I311" s="6" t="s">
        <v>643</v>
      </c>
      <c r="J311" s="5" t="s">
        <v>1284</v>
      </c>
      <c r="K311" s="5" t="s">
        <v>1285</v>
      </c>
      <c r="L311" s="5" t="s">
        <v>92</v>
      </c>
      <c r="M311" s="5">
        <v>1.3</v>
      </c>
      <c r="N311" s="5"/>
      <c r="O311" s="9"/>
      <c r="P311" s="9"/>
      <c r="Q311" s="9"/>
      <c r="R311" s="9"/>
      <c r="S311" s="9"/>
      <c r="T311" s="9"/>
      <c r="U311" s="9"/>
      <c r="V311" s="9"/>
      <c r="W311" s="9"/>
      <c r="X311" s="9"/>
      <c r="Y311" s="9"/>
      <c r="Z311" s="9"/>
      <c r="AA311" s="9"/>
      <c r="AB311" s="9"/>
      <c r="AC311" s="9"/>
      <c r="AD311" s="9"/>
      <c r="AE311" s="9"/>
      <c r="AF311" s="9"/>
      <c r="AG311" s="9"/>
    </row>
    <row r="312">
      <c r="A312" s="4" t="s">
        <v>1286</v>
      </c>
      <c r="B312" s="5" t="s">
        <v>1141</v>
      </c>
      <c r="C312" s="6" t="s">
        <v>1142</v>
      </c>
      <c r="D312" s="9"/>
      <c r="E312" s="7" t="s">
        <v>36</v>
      </c>
      <c r="F312" s="5" t="s">
        <v>36</v>
      </c>
      <c r="G312" s="5" t="s">
        <v>36</v>
      </c>
      <c r="H312" s="5">
        <v>0.0</v>
      </c>
      <c r="I312" s="6" t="s">
        <v>643</v>
      </c>
      <c r="J312" s="5" t="s">
        <v>1287</v>
      </c>
      <c r="K312" s="5" t="s">
        <v>1288</v>
      </c>
      <c r="L312" s="5" t="s">
        <v>92</v>
      </c>
      <c r="M312" s="5">
        <v>1.3</v>
      </c>
      <c r="N312" s="5"/>
      <c r="O312" s="9"/>
      <c r="P312" s="9"/>
      <c r="Q312" s="9"/>
      <c r="R312" s="9"/>
      <c r="S312" s="9"/>
      <c r="T312" s="9"/>
      <c r="U312" s="9"/>
      <c r="V312" s="9"/>
      <c r="W312" s="9"/>
      <c r="X312" s="9"/>
      <c r="Y312" s="9"/>
      <c r="Z312" s="9"/>
      <c r="AA312" s="9"/>
      <c r="AB312" s="9"/>
      <c r="AC312" s="9"/>
      <c r="AD312" s="9"/>
      <c r="AE312" s="9"/>
      <c r="AF312" s="9"/>
      <c r="AG312" s="9"/>
    </row>
    <row r="313">
      <c r="A313" s="4" t="s">
        <v>1289</v>
      </c>
      <c r="B313" s="5" t="s">
        <v>1141</v>
      </c>
      <c r="C313" s="6" t="s">
        <v>1142</v>
      </c>
      <c r="D313" s="9"/>
      <c r="E313" s="7" t="s">
        <v>36</v>
      </c>
      <c r="F313" s="5" t="s">
        <v>36</v>
      </c>
      <c r="G313" s="5" t="s">
        <v>36</v>
      </c>
      <c r="H313" s="5">
        <v>0.0</v>
      </c>
      <c r="I313" s="6" t="s">
        <v>643</v>
      </c>
      <c r="J313" s="5" t="s">
        <v>1290</v>
      </c>
      <c r="K313" s="5" t="s">
        <v>1291</v>
      </c>
      <c r="L313" s="5" t="s">
        <v>92</v>
      </c>
      <c r="M313" s="5">
        <v>1.3</v>
      </c>
      <c r="N313" s="5"/>
      <c r="O313" s="9"/>
      <c r="P313" s="9"/>
      <c r="Q313" s="9"/>
      <c r="R313" s="9"/>
      <c r="S313" s="9"/>
      <c r="T313" s="9"/>
      <c r="U313" s="9"/>
      <c r="V313" s="9"/>
      <c r="W313" s="9"/>
      <c r="X313" s="9"/>
      <c r="Y313" s="9"/>
      <c r="Z313" s="9"/>
      <c r="AA313" s="9"/>
      <c r="AB313" s="9"/>
      <c r="AC313" s="9"/>
      <c r="AD313" s="9"/>
      <c r="AE313" s="9"/>
      <c r="AF313" s="9"/>
      <c r="AG313" s="9"/>
    </row>
    <row r="314">
      <c r="A314" s="4" t="s">
        <v>1292</v>
      </c>
      <c r="B314" s="5" t="s">
        <v>1141</v>
      </c>
      <c r="C314" s="6" t="s">
        <v>1142</v>
      </c>
      <c r="D314" s="9"/>
      <c r="E314" s="7" t="s">
        <v>36</v>
      </c>
      <c r="F314" s="5" t="s">
        <v>36</v>
      </c>
      <c r="G314" s="5" t="s">
        <v>36</v>
      </c>
      <c r="H314" s="5">
        <v>0.0</v>
      </c>
      <c r="I314" s="6" t="s">
        <v>643</v>
      </c>
      <c r="J314" s="5" t="s">
        <v>1293</v>
      </c>
      <c r="K314" s="23"/>
      <c r="L314" s="5" t="s">
        <v>19</v>
      </c>
      <c r="M314" s="5">
        <v>1.3</v>
      </c>
      <c r="N314" s="5"/>
      <c r="O314" s="9"/>
      <c r="P314" s="9"/>
      <c r="Q314" s="9"/>
      <c r="R314" s="9"/>
      <c r="S314" s="9"/>
      <c r="T314" s="9"/>
      <c r="U314" s="9"/>
      <c r="V314" s="9"/>
      <c r="W314" s="9"/>
      <c r="X314" s="9"/>
      <c r="Y314" s="9"/>
      <c r="Z314" s="9"/>
      <c r="AA314" s="9"/>
      <c r="AB314" s="9"/>
      <c r="AC314" s="9"/>
      <c r="AD314" s="9"/>
      <c r="AE314" s="9"/>
      <c r="AF314" s="9"/>
      <c r="AG314" s="9"/>
    </row>
    <row r="315">
      <c r="A315" s="4" t="s">
        <v>1294</v>
      </c>
      <c r="B315" s="5" t="s">
        <v>1141</v>
      </c>
      <c r="C315" s="6" t="s">
        <v>1142</v>
      </c>
      <c r="D315" s="9"/>
      <c r="E315" s="7" t="s">
        <v>36</v>
      </c>
      <c r="F315" s="5" t="s">
        <v>36</v>
      </c>
      <c r="G315" s="5" t="s">
        <v>36</v>
      </c>
      <c r="H315" s="5">
        <v>0.0</v>
      </c>
      <c r="I315" s="6" t="s">
        <v>643</v>
      </c>
      <c r="J315" s="5" t="s">
        <v>1295</v>
      </c>
      <c r="K315" s="5" t="s">
        <v>1296</v>
      </c>
      <c r="L315" s="5" t="s">
        <v>92</v>
      </c>
      <c r="M315" s="5">
        <v>1.3</v>
      </c>
      <c r="N315" s="5"/>
      <c r="O315" s="9"/>
      <c r="P315" s="9"/>
      <c r="Q315" s="9"/>
      <c r="R315" s="9"/>
      <c r="S315" s="9"/>
      <c r="T315" s="9"/>
      <c r="U315" s="9"/>
      <c r="V315" s="9"/>
      <c r="W315" s="9"/>
      <c r="X315" s="9"/>
      <c r="Y315" s="9"/>
      <c r="Z315" s="9"/>
      <c r="AA315" s="9"/>
      <c r="AB315" s="9"/>
      <c r="AC315" s="9"/>
      <c r="AD315" s="9"/>
      <c r="AE315" s="9"/>
      <c r="AF315" s="9"/>
      <c r="AG315" s="9"/>
    </row>
    <row r="316">
      <c r="A316" s="34" t="s">
        <v>1297</v>
      </c>
      <c r="B316" s="35" t="s">
        <v>1141</v>
      </c>
      <c r="C316" s="36" t="s">
        <v>1142</v>
      </c>
      <c r="D316" s="29" t="s">
        <v>1298</v>
      </c>
      <c r="E316" s="30" t="s">
        <v>36</v>
      </c>
      <c r="F316" s="37" t="s">
        <v>36</v>
      </c>
      <c r="G316" s="37" t="s">
        <v>36</v>
      </c>
      <c r="H316" s="31" t="s">
        <v>36</v>
      </c>
      <c r="I316" s="37" t="s">
        <v>813</v>
      </c>
      <c r="J316" s="37" t="s">
        <v>1299</v>
      </c>
      <c r="K316" s="29" t="s">
        <v>1300</v>
      </c>
      <c r="L316" s="5" t="s">
        <v>513</v>
      </c>
      <c r="M316" s="38">
        <v>1.35</v>
      </c>
      <c r="N316" s="11"/>
      <c r="O316" s="9"/>
      <c r="P316" s="9"/>
      <c r="Q316" s="9"/>
      <c r="R316" s="9"/>
      <c r="S316" s="9"/>
      <c r="T316" s="9"/>
      <c r="U316" s="9"/>
      <c r="V316" s="9"/>
      <c r="W316" s="9"/>
      <c r="X316" s="9"/>
      <c r="Y316" s="9"/>
      <c r="Z316" s="9"/>
      <c r="AA316" s="9"/>
      <c r="AB316" s="9"/>
      <c r="AC316" s="9"/>
      <c r="AD316" s="9"/>
      <c r="AE316" s="9"/>
      <c r="AF316" s="9"/>
      <c r="AG316" s="9"/>
    </row>
    <row r="317">
      <c r="A317" s="34" t="s">
        <v>1301</v>
      </c>
      <c r="B317" s="35" t="s">
        <v>1141</v>
      </c>
      <c r="C317" s="36" t="s">
        <v>1142</v>
      </c>
      <c r="D317" s="29" t="s">
        <v>1302</v>
      </c>
      <c r="E317" s="30" t="s">
        <v>36</v>
      </c>
      <c r="F317" s="37" t="s">
        <v>36</v>
      </c>
      <c r="G317" s="37" t="s">
        <v>36</v>
      </c>
      <c r="H317" s="31" t="s">
        <v>36</v>
      </c>
      <c r="I317" s="37" t="s">
        <v>813</v>
      </c>
      <c r="J317" s="37" t="s">
        <v>1303</v>
      </c>
      <c r="K317" s="29" t="s">
        <v>1304</v>
      </c>
      <c r="L317" s="5" t="s">
        <v>513</v>
      </c>
      <c r="M317" s="38">
        <v>1.35</v>
      </c>
      <c r="N317" s="11"/>
      <c r="O317" s="9"/>
      <c r="P317" s="9"/>
      <c r="Q317" s="9"/>
      <c r="R317" s="9"/>
      <c r="S317" s="9"/>
      <c r="T317" s="9"/>
      <c r="U317" s="9"/>
      <c r="V317" s="9"/>
      <c r="W317" s="9"/>
      <c r="X317" s="9"/>
      <c r="Y317" s="9"/>
      <c r="Z317" s="9"/>
      <c r="AA317" s="9"/>
      <c r="AB317" s="9"/>
      <c r="AC317" s="9"/>
      <c r="AD317" s="9"/>
      <c r="AE317" s="9"/>
      <c r="AF317" s="9"/>
      <c r="AG317" s="9"/>
    </row>
    <row r="318">
      <c r="A318" s="4" t="s">
        <v>1305</v>
      </c>
      <c r="B318" s="5" t="s">
        <v>1141</v>
      </c>
      <c r="C318" s="6" t="s">
        <v>1142</v>
      </c>
      <c r="D318" s="9"/>
      <c r="E318" s="7">
        <v>-0.5</v>
      </c>
      <c r="F318" s="5" t="s">
        <v>36</v>
      </c>
      <c r="G318" s="5" t="s">
        <v>36</v>
      </c>
      <c r="H318" s="5">
        <v>3.0</v>
      </c>
      <c r="I318" s="6" t="s">
        <v>813</v>
      </c>
      <c r="J318" s="5" t="s">
        <v>1306</v>
      </c>
      <c r="K318" s="5" t="s">
        <v>1307</v>
      </c>
      <c r="L318" s="5" t="s">
        <v>19</v>
      </c>
      <c r="M318" s="5">
        <v>1.1</v>
      </c>
      <c r="N318" s="5"/>
      <c r="O318" s="9"/>
      <c r="P318" s="9"/>
      <c r="Q318" s="9"/>
      <c r="R318" s="9"/>
      <c r="S318" s="9"/>
      <c r="T318" s="9"/>
      <c r="U318" s="9"/>
      <c r="V318" s="9"/>
      <c r="W318" s="9"/>
      <c r="X318" s="9"/>
      <c r="Y318" s="9"/>
      <c r="Z318" s="9"/>
      <c r="AA318" s="9"/>
      <c r="AB318" s="9"/>
      <c r="AC318" s="9"/>
      <c r="AD318" s="9"/>
      <c r="AE318" s="9"/>
      <c r="AF318" s="9"/>
      <c r="AG318" s="9"/>
    </row>
    <row r="319">
      <c r="A319" s="34" t="s">
        <v>1308</v>
      </c>
      <c r="B319" s="35" t="s">
        <v>1141</v>
      </c>
      <c r="C319" s="36" t="s">
        <v>1142</v>
      </c>
      <c r="D319" s="29" t="s">
        <v>1223</v>
      </c>
      <c r="E319" s="30" t="s">
        <v>36</v>
      </c>
      <c r="F319" s="37" t="s">
        <v>36</v>
      </c>
      <c r="G319" s="37" t="s">
        <v>36</v>
      </c>
      <c r="H319" s="31" t="s">
        <v>36</v>
      </c>
      <c r="I319" s="37" t="s">
        <v>647</v>
      </c>
      <c r="J319" s="37" t="s">
        <v>1309</v>
      </c>
      <c r="K319" s="29" t="s">
        <v>1310</v>
      </c>
      <c r="L319" s="5" t="s">
        <v>19</v>
      </c>
      <c r="M319" s="38">
        <v>1.35</v>
      </c>
      <c r="N319" s="11"/>
      <c r="O319" s="9"/>
      <c r="P319" s="9"/>
      <c r="Q319" s="9"/>
      <c r="R319" s="9"/>
      <c r="S319" s="9"/>
      <c r="T319" s="9"/>
      <c r="U319" s="9"/>
      <c r="V319" s="9"/>
      <c r="W319" s="9"/>
      <c r="X319" s="9"/>
      <c r="Y319" s="9"/>
      <c r="Z319" s="9"/>
      <c r="AA319" s="9"/>
      <c r="AB319" s="9"/>
      <c r="AC319" s="9"/>
      <c r="AD319" s="9"/>
      <c r="AE319" s="9"/>
      <c r="AF319" s="9"/>
      <c r="AG319" s="9"/>
    </row>
    <row r="320">
      <c r="A320" s="26" t="s">
        <v>1311</v>
      </c>
      <c r="B320" s="27" t="s">
        <v>1141</v>
      </c>
      <c r="C320" s="39" t="s">
        <v>1142</v>
      </c>
      <c r="D320" s="29" t="s">
        <v>1223</v>
      </c>
      <c r="E320" s="30">
        <v>-0.2</v>
      </c>
      <c r="F320" s="29" t="s">
        <v>36</v>
      </c>
      <c r="G320" s="29" t="s">
        <v>36</v>
      </c>
      <c r="H320" s="31" t="s">
        <v>36</v>
      </c>
      <c r="I320" s="29" t="s">
        <v>647</v>
      </c>
      <c r="J320" s="29" t="s">
        <v>1312</v>
      </c>
      <c r="K320" s="29" t="s">
        <v>1313</v>
      </c>
      <c r="L320" s="5" t="s">
        <v>19</v>
      </c>
      <c r="M320" s="5">
        <v>1.35</v>
      </c>
      <c r="N320" s="32"/>
      <c r="O320" s="9"/>
      <c r="P320" s="9"/>
      <c r="Q320" s="9"/>
      <c r="R320" s="9"/>
      <c r="S320" s="9"/>
      <c r="T320" s="9"/>
      <c r="U320" s="9"/>
      <c r="V320" s="9"/>
      <c r="W320" s="9"/>
      <c r="X320" s="9"/>
      <c r="Y320" s="9"/>
      <c r="Z320" s="9"/>
      <c r="AA320" s="9"/>
      <c r="AB320" s="9"/>
      <c r="AC320" s="9"/>
      <c r="AD320" s="9"/>
      <c r="AE320" s="9"/>
      <c r="AF320" s="9"/>
      <c r="AG320" s="9"/>
    </row>
    <row r="321">
      <c r="A321" s="26" t="s">
        <v>1314</v>
      </c>
      <c r="B321" s="27" t="s">
        <v>1141</v>
      </c>
      <c r="C321" s="39" t="s">
        <v>1142</v>
      </c>
      <c r="D321" s="29" t="s">
        <v>1223</v>
      </c>
      <c r="E321" s="30">
        <v>1.0</v>
      </c>
      <c r="F321" s="29" t="s">
        <v>36</v>
      </c>
      <c r="G321" s="29" t="s">
        <v>36</v>
      </c>
      <c r="H321" s="31" t="s">
        <v>36</v>
      </c>
      <c r="I321" s="29" t="s">
        <v>647</v>
      </c>
      <c r="J321" s="29" t="s">
        <v>1315</v>
      </c>
      <c r="K321" s="29" t="s">
        <v>1316</v>
      </c>
      <c r="L321" s="5" t="s">
        <v>92</v>
      </c>
      <c r="M321" s="5">
        <v>1.35</v>
      </c>
      <c r="N321" s="32"/>
      <c r="O321" s="9"/>
      <c r="P321" s="9"/>
      <c r="Q321" s="9"/>
      <c r="R321" s="9"/>
      <c r="S321" s="9"/>
      <c r="T321" s="9"/>
      <c r="U321" s="9"/>
      <c r="V321" s="9"/>
      <c r="W321" s="9"/>
      <c r="X321" s="9"/>
      <c r="Y321" s="9"/>
      <c r="Z321" s="9"/>
      <c r="AA321" s="9"/>
      <c r="AB321" s="9"/>
      <c r="AC321" s="9"/>
      <c r="AD321" s="9"/>
      <c r="AE321" s="9"/>
      <c r="AF321" s="9"/>
      <c r="AG321" s="9"/>
    </row>
    <row r="322">
      <c r="A322" s="34" t="s">
        <v>1317</v>
      </c>
      <c r="B322" s="27" t="s">
        <v>1141</v>
      </c>
      <c r="C322" s="39" t="s">
        <v>1142</v>
      </c>
      <c r="D322" s="29" t="s">
        <v>1151</v>
      </c>
      <c r="E322" s="30" t="s">
        <v>36</v>
      </c>
      <c r="F322" s="29" t="s">
        <v>36</v>
      </c>
      <c r="G322" s="29" t="s">
        <v>36</v>
      </c>
      <c r="H322" s="31" t="s">
        <v>36</v>
      </c>
      <c r="I322" s="29" t="s">
        <v>647</v>
      </c>
      <c r="J322" s="29" t="s">
        <v>1318</v>
      </c>
      <c r="K322" s="29" t="s">
        <v>1319</v>
      </c>
      <c r="L322" s="5" t="s">
        <v>92</v>
      </c>
      <c r="M322" s="5">
        <v>1.35</v>
      </c>
      <c r="N322" s="32"/>
      <c r="O322" s="9"/>
      <c r="P322" s="9"/>
      <c r="Q322" s="9"/>
      <c r="R322" s="9"/>
      <c r="S322" s="9"/>
      <c r="T322" s="9"/>
      <c r="U322" s="9"/>
      <c r="V322" s="9"/>
      <c r="W322" s="9"/>
      <c r="X322" s="9"/>
      <c r="Y322" s="9"/>
      <c r="Z322" s="9"/>
      <c r="AA322" s="9"/>
      <c r="AB322" s="9"/>
      <c r="AC322" s="9"/>
      <c r="AD322" s="9"/>
      <c r="AE322" s="9"/>
      <c r="AF322" s="9"/>
      <c r="AG322" s="9"/>
    </row>
    <row r="323">
      <c r="A323" s="4" t="s">
        <v>1320</v>
      </c>
      <c r="B323" s="5" t="s">
        <v>1141</v>
      </c>
      <c r="C323" s="6" t="s">
        <v>1142</v>
      </c>
      <c r="D323" s="9"/>
      <c r="E323" s="7" t="s">
        <v>36</v>
      </c>
      <c r="F323" s="5" t="s">
        <v>36</v>
      </c>
      <c r="G323" s="5" t="s">
        <v>36</v>
      </c>
      <c r="H323" s="5">
        <v>0.0</v>
      </c>
      <c r="I323" s="6" t="s">
        <v>647</v>
      </c>
      <c r="J323" s="5" t="s">
        <v>1321</v>
      </c>
      <c r="K323" s="5" t="s">
        <v>1322</v>
      </c>
      <c r="L323" s="5" t="s">
        <v>513</v>
      </c>
      <c r="M323" s="5">
        <v>1.34</v>
      </c>
      <c r="N323" s="5"/>
      <c r="O323" s="9"/>
      <c r="P323" s="9"/>
      <c r="Q323" s="9"/>
      <c r="R323" s="9"/>
      <c r="S323" s="9"/>
      <c r="T323" s="9"/>
      <c r="U323" s="9"/>
      <c r="V323" s="9"/>
      <c r="W323" s="9"/>
      <c r="X323" s="9"/>
      <c r="Y323" s="9"/>
      <c r="Z323" s="9"/>
      <c r="AA323" s="9"/>
      <c r="AB323" s="9"/>
      <c r="AC323" s="9"/>
      <c r="AD323" s="9"/>
      <c r="AE323" s="9"/>
      <c r="AF323" s="9"/>
      <c r="AG323" s="9"/>
    </row>
    <row r="324">
      <c r="A324" s="4" t="s">
        <v>1323</v>
      </c>
      <c r="B324" s="5" t="s">
        <v>1141</v>
      </c>
      <c r="C324" s="6" t="s">
        <v>1142</v>
      </c>
      <c r="D324" s="9"/>
      <c r="E324" s="7" t="s">
        <v>36</v>
      </c>
      <c r="F324" s="5" t="s">
        <v>36</v>
      </c>
      <c r="G324" s="5" t="s">
        <v>36</v>
      </c>
      <c r="H324" s="5">
        <v>0.0</v>
      </c>
      <c r="I324" s="6" t="s">
        <v>647</v>
      </c>
      <c r="J324" s="5" t="s">
        <v>1324</v>
      </c>
      <c r="K324" s="5" t="s">
        <v>1325</v>
      </c>
      <c r="L324" s="5" t="s">
        <v>19</v>
      </c>
      <c r="M324" s="5">
        <v>1.34</v>
      </c>
      <c r="N324" s="5"/>
      <c r="O324" s="9"/>
      <c r="P324" s="9"/>
      <c r="Q324" s="9"/>
      <c r="R324" s="9"/>
      <c r="S324" s="9"/>
      <c r="T324" s="9"/>
      <c r="U324" s="9"/>
      <c r="V324" s="9"/>
      <c r="W324" s="9"/>
      <c r="X324" s="9"/>
      <c r="Y324" s="9"/>
      <c r="Z324" s="9"/>
      <c r="AA324" s="9"/>
      <c r="AB324" s="9"/>
      <c r="AC324" s="9"/>
      <c r="AD324" s="9"/>
      <c r="AE324" s="9"/>
      <c r="AF324" s="9"/>
      <c r="AG324" s="9"/>
    </row>
    <row r="325">
      <c r="A325" s="26" t="s">
        <v>1326</v>
      </c>
      <c r="B325" s="27" t="s">
        <v>1141</v>
      </c>
      <c r="C325" s="39" t="s">
        <v>1142</v>
      </c>
      <c r="D325" s="29" t="s">
        <v>1327</v>
      </c>
      <c r="E325" s="30">
        <v>-0.1</v>
      </c>
      <c r="F325" s="29" t="s">
        <v>36</v>
      </c>
      <c r="G325" s="29" t="s">
        <v>36</v>
      </c>
      <c r="H325" s="31" t="s">
        <v>36</v>
      </c>
      <c r="I325" s="29" t="s">
        <v>53</v>
      </c>
      <c r="J325" s="29" t="s">
        <v>1328</v>
      </c>
      <c r="K325" s="29" t="s">
        <v>1329</v>
      </c>
      <c r="L325" s="5" t="s">
        <v>19</v>
      </c>
      <c r="M325" s="5">
        <v>1.35</v>
      </c>
      <c r="N325" s="32"/>
      <c r="O325" s="9"/>
      <c r="P325" s="9"/>
      <c r="Q325" s="9"/>
      <c r="R325" s="9"/>
      <c r="S325" s="9"/>
      <c r="T325" s="9"/>
      <c r="U325" s="9"/>
      <c r="V325" s="9"/>
      <c r="W325" s="9"/>
      <c r="X325" s="9"/>
      <c r="Y325" s="9"/>
      <c r="Z325" s="9"/>
      <c r="AA325" s="9"/>
      <c r="AB325" s="9"/>
      <c r="AC325" s="9"/>
      <c r="AD325" s="9"/>
      <c r="AE325" s="9"/>
      <c r="AF325" s="9"/>
      <c r="AG325" s="9"/>
    </row>
    <row r="326">
      <c r="A326" s="34" t="s">
        <v>1330</v>
      </c>
      <c r="B326" s="27" t="s">
        <v>1141</v>
      </c>
      <c r="C326" s="39" t="s">
        <v>1142</v>
      </c>
      <c r="D326" s="29" t="s">
        <v>1151</v>
      </c>
      <c r="E326" s="30" t="s">
        <v>36</v>
      </c>
      <c r="F326" s="29" t="s">
        <v>36</v>
      </c>
      <c r="G326" s="29" t="s">
        <v>36</v>
      </c>
      <c r="H326" s="31" t="s">
        <v>36</v>
      </c>
      <c r="I326" s="29" t="s">
        <v>53</v>
      </c>
      <c r="J326" s="29" t="s">
        <v>1331</v>
      </c>
      <c r="K326" s="29" t="s">
        <v>1332</v>
      </c>
      <c r="L326" s="5" t="s">
        <v>19</v>
      </c>
      <c r="M326" s="5">
        <v>1.35</v>
      </c>
      <c r="N326" s="32"/>
      <c r="O326" s="9"/>
      <c r="P326" s="9"/>
      <c r="Q326" s="9"/>
      <c r="R326" s="9"/>
      <c r="S326" s="9"/>
      <c r="T326" s="9"/>
      <c r="U326" s="9"/>
      <c r="V326" s="9"/>
      <c r="W326" s="9"/>
      <c r="X326" s="9"/>
      <c r="Y326" s="9"/>
      <c r="Z326" s="9"/>
      <c r="AA326" s="9"/>
      <c r="AB326" s="9"/>
      <c r="AC326" s="9"/>
      <c r="AD326" s="9"/>
      <c r="AE326" s="9"/>
      <c r="AF326" s="9"/>
      <c r="AG326" s="9"/>
    </row>
    <row r="327">
      <c r="A327" s="34" t="s">
        <v>1333</v>
      </c>
      <c r="B327" s="27" t="s">
        <v>1141</v>
      </c>
      <c r="C327" s="39" t="s">
        <v>1142</v>
      </c>
      <c r="D327" s="29" t="s">
        <v>1151</v>
      </c>
      <c r="E327" s="30" t="s">
        <v>36</v>
      </c>
      <c r="F327" s="29" t="s">
        <v>36</v>
      </c>
      <c r="G327" s="29" t="s">
        <v>36</v>
      </c>
      <c r="H327" s="31" t="s">
        <v>36</v>
      </c>
      <c r="I327" s="29" t="s">
        <v>53</v>
      </c>
      <c r="J327" s="29" t="s">
        <v>1334</v>
      </c>
      <c r="K327" s="29" t="s">
        <v>1335</v>
      </c>
      <c r="L327" s="5" t="s">
        <v>92</v>
      </c>
      <c r="M327" s="5">
        <v>1.35</v>
      </c>
      <c r="N327" s="32"/>
      <c r="O327" s="9"/>
      <c r="P327" s="9"/>
      <c r="Q327" s="9"/>
      <c r="R327" s="9"/>
      <c r="S327" s="9"/>
      <c r="T327" s="9"/>
      <c r="U327" s="9"/>
      <c r="V327" s="9"/>
      <c r="W327" s="9"/>
      <c r="X327" s="9"/>
      <c r="Y327" s="9"/>
      <c r="Z327" s="9"/>
      <c r="AA327" s="9"/>
      <c r="AB327" s="9"/>
      <c r="AC327" s="9"/>
      <c r="AD327" s="9"/>
      <c r="AE327" s="9"/>
      <c r="AF327" s="9"/>
      <c r="AG327" s="9"/>
    </row>
    <row r="328">
      <c r="A328" s="34" t="s">
        <v>1336</v>
      </c>
      <c r="B328" s="27" t="s">
        <v>1141</v>
      </c>
      <c r="C328" s="39" t="s">
        <v>1142</v>
      </c>
      <c r="D328" s="29" t="s">
        <v>1151</v>
      </c>
      <c r="E328" s="30">
        <v>1.0</v>
      </c>
      <c r="F328" s="29" t="s">
        <v>36</v>
      </c>
      <c r="G328" s="29" t="s">
        <v>36</v>
      </c>
      <c r="H328" s="31" t="s">
        <v>36</v>
      </c>
      <c r="I328" s="29" t="s">
        <v>53</v>
      </c>
      <c r="J328" s="29" t="s">
        <v>1337</v>
      </c>
      <c r="K328" s="29" t="s">
        <v>1338</v>
      </c>
      <c r="L328" s="5" t="s">
        <v>92</v>
      </c>
      <c r="M328" s="5">
        <v>1.35</v>
      </c>
      <c r="N328" s="32"/>
      <c r="O328" s="9"/>
      <c r="P328" s="9"/>
      <c r="Q328" s="9"/>
      <c r="R328" s="9"/>
      <c r="S328" s="9"/>
      <c r="T328" s="9"/>
      <c r="U328" s="9"/>
      <c r="V328" s="9"/>
      <c r="W328" s="9"/>
      <c r="X328" s="9"/>
      <c r="Y328" s="9"/>
      <c r="Z328" s="9"/>
      <c r="AA328" s="9"/>
      <c r="AB328" s="9"/>
      <c r="AC328" s="9"/>
      <c r="AD328" s="9"/>
      <c r="AE328" s="9"/>
      <c r="AF328" s="9"/>
      <c r="AG328" s="9"/>
    </row>
    <row r="329">
      <c r="A329" s="4" t="s">
        <v>1339</v>
      </c>
      <c r="B329" s="5" t="s">
        <v>1141</v>
      </c>
      <c r="C329" s="6" t="s">
        <v>1142</v>
      </c>
      <c r="D329" s="6" t="s">
        <v>1340</v>
      </c>
      <c r="E329" s="7">
        <v>-1.0</v>
      </c>
      <c r="F329" s="5" t="s">
        <v>36</v>
      </c>
      <c r="G329" s="5" t="s">
        <v>36</v>
      </c>
      <c r="H329" s="5">
        <v>2.0</v>
      </c>
      <c r="I329" s="6" t="s">
        <v>53</v>
      </c>
      <c r="J329" s="5" t="s">
        <v>1341</v>
      </c>
      <c r="K329" s="5" t="s">
        <v>1342</v>
      </c>
      <c r="L329" s="5" t="s">
        <v>92</v>
      </c>
      <c r="M329" s="5">
        <v>1.26</v>
      </c>
      <c r="N329" s="5"/>
      <c r="O329" s="9"/>
      <c r="P329" s="9"/>
      <c r="Q329" s="9"/>
      <c r="R329" s="9"/>
      <c r="S329" s="9"/>
      <c r="T329" s="9"/>
      <c r="U329" s="9"/>
      <c r="V329" s="9"/>
      <c r="W329" s="9"/>
      <c r="X329" s="9"/>
      <c r="Y329" s="9"/>
      <c r="Z329" s="9"/>
      <c r="AA329" s="9"/>
      <c r="AB329" s="9"/>
      <c r="AC329" s="9"/>
      <c r="AD329" s="9"/>
      <c r="AE329" s="9"/>
      <c r="AF329" s="9"/>
      <c r="AG329" s="9"/>
    </row>
    <row r="330">
      <c r="A330" s="4" t="s">
        <v>1343</v>
      </c>
      <c r="B330" s="5" t="s">
        <v>1141</v>
      </c>
      <c r="C330" s="6" t="s">
        <v>1142</v>
      </c>
      <c r="D330" s="6" t="s">
        <v>1344</v>
      </c>
      <c r="E330" s="7">
        <v>0.15</v>
      </c>
      <c r="F330" s="5" t="s">
        <v>36</v>
      </c>
      <c r="G330" s="5" t="s">
        <v>36</v>
      </c>
      <c r="H330" s="5">
        <v>1.0</v>
      </c>
      <c r="I330" s="6" t="s">
        <v>53</v>
      </c>
      <c r="J330" s="5" t="s">
        <v>1345</v>
      </c>
      <c r="K330" s="5" t="s">
        <v>1346</v>
      </c>
      <c r="L330" s="5" t="s">
        <v>19</v>
      </c>
      <c r="M330" s="5">
        <v>1.31</v>
      </c>
      <c r="N330" s="5"/>
      <c r="O330" s="9"/>
      <c r="P330" s="9"/>
      <c r="Q330" s="9"/>
      <c r="R330" s="9"/>
      <c r="S330" s="9"/>
      <c r="T330" s="9"/>
      <c r="U330" s="9"/>
      <c r="V330" s="9"/>
      <c r="W330" s="9"/>
      <c r="X330" s="9"/>
      <c r="Y330" s="9"/>
      <c r="Z330" s="9"/>
      <c r="AA330" s="9"/>
      <c r="AB330" s="9"/>
      <c r="AC330" s="9"/>
      <c r="AD330" s="9"/>
      <c r="AE330" s="9"/>
      <c r="AF330" s="9"/>
      <c r="AG330" s="9"/>
    </row>
    <row r="331">
      <c r="A331" s="4" t="s">
        <v>1347</v>
      </c>
      <c r="B331" s="5" t="s">
        <v>1141</v>
      </c>
      <c r="C331" s="6" t="s">
        <v>1142</v>
      </c>
      <c r="D331" s="6" t="s">
        <v>1348</v>
      </c>
      <c r="E331" s="7">
        <v>-0.15</v>
      </c>
      <c r="F331" s="5" t="s">
        <v>36</v>
      </c>
      <c r="G331" s="5" t="s">
        <v>36</v>
      </c>
      <c r="H331" s="5">
        <v>1.0</v>
      </c>
      <c r="I331" s="6" t="s">
        <v>53</v>
      </c>
      <c r="J331" s="5" t="s">
        <v>1349</v>
      </c>
      <c r="K331" s="5" t="s">
        <v>1350</v>
      </c>
      <c r="L331" s="5" t="s">
        <v>19</v>
      </c>
      <c r="M331" s="5">
        <v>1.3</v>
      </c>
      <c r="N331" s="5"/>
      <c r="O331" s="9"/>
      <c r="P331" s="9"/>
      <c r="Q331" s="9"/>
      <c r="R331" s="9"/>
      <c r="S331" s="9"/>
      <c r="T331" s="9"/>
      <c r="U331" s="9"/>
      <c r="V331" s="9"/>
      <c r="W331" s="9"/>
      <c r="X331" s="9"/>
      <c r="Y331" s="9"/>
      <c r="Z331" s="9"/>
      <c r="AA331" s="9"/>
      <c r="AB331" s="9"/>
      <c r="AC331" s="9"/>
      <c r="AD331" s="9"/>
      <c r="AE331" s="9"/>
      <c r="AF331" s="9"/>
      <c r="AG331" s="9"/>
    </row>
    <row r="332">
      <c r="A332" s="4" t="s">
        <v>1351</v>
      </c>
      <c r="B332" s="5" t="s">
        <v>1141</v>
      </c>
      <c r="C332" s="6" t="s">
        <v>1142</v>
      </c>
      <c r="D332" s="9"/>
      <c r="E332" s="7" t="s">
        <v>36</v>
      </c>
      <c r="F332" s="5" t="s">
        <v>36</v>
      </c>
      <c r="G332" s="5" t="s">
        <v>36</v>
      </c>
      <c r="H332" s="5">
        <v>0.0</v>
      </c>
      <c r="I332" s="6" t="s">
        <v>53</v>
      </c>
      <c r="J332" s="5" t="s">
        <v>1352</v>
      </c>
      <c r="K332" s="5" t="s">
        <v>1353</v>
      </c>
      <c r="L332" s="5" t="s">
        <v>513</v>
      </c>
      <c r="M332" s="5">
        <v>1.34</v>
      </c>
      <c r="N332" s="5"/>
      <c r="O332" s="9"/>
      <c r="P332" s="9"/>
      <c r="Q332" s="9"/>
      <c r="R332" s="9"/>
      <c r="S332" s="9"/>
      <c r="T332" s="9"/>
      <c r="U332" s="9"/>
      <c r="V332" s="9"/>
      <c r="W332" s="9"/>
      <c r="X332" s="9"/>
      <c r="Y332" s="9"/>
      <c r="Z332" s="9"/>
      <c r="AA332" s="9"/>
      <c r="AB332" s="9"/>
      <c r="AC332" s="9"/>
      <c r="AD332" s="9"/>
      <c r="AE332" s="9"/>
      <c r="AF332" s="9"/>
      <c r="AG332" s="9"/>
    </row>
    <row r="333">
      <c r="A333" s="4" t="s">
        <v>1354</v>
      </c>
      <c r="B333" s="5" t="s">
        <v>1141</v>
      </c>
      <c r="C333" s="6" t="s">
        <v>1142</v>
      </c>
      <c r="D333" s="9"/>
      <c r="E333" s="7" t="s">
        <v>36</v>
      </c>
      <c r="F333" s="5" t="s">
        <v>36</v>
      </c>
      <c r="G333" s="5" t="s">
        <v>36</v>
      </c>
      <c r="H333" s="5">
        <v>0.0</v>
      </c>
      <c r="I333" s="6" t="s">
        <v>53</v>
      </c>
      <c r="J333" s="5" t="s">
        <v>1355</v>
      </c>
      <c r="K333" s="5" t="s">
        <v>1356</v>
      </c>
      <c r="L333" s="5" t="s">
        <v>92</v>
      </c>
      <c r="M333" s="5">
        <v>1.18</v>
      </c>
      <c r="N333" s="5"/>
      <c r="O333" s="9"/>
      <c r="P333" s="9"/>
      <c r="Q333" s="9"/>
      <c r="R333" s="9"/>
      <c r="S333" s="9"/>
      <c r="T333" s="9"/>
      <c r="U333" s="9"/>
      <c r="V333" s="9"/>
      <c r="W333" s="9"/>
      <c r="X333" s="9"/>
      <c r="Y333" s="9"/>
      <c r="Z333" s="9"/>
      <c r="AA333" s="9"/>
      <c r="AB333" s="9"/>
      <c r="AC333" s="9"/>
      <c r="AD333" s="9"/>
      <c r="AE333" s="9"/>
      <c r="AF333" s="9"/>
      <c r="AG333" s="9"/>
    </row>
    <row r="334">
      <c r="A334" s="4" t="s">
        <v>1357</v>
      </c>
      <c r="B334" s="5" t="s">
        <v>1141</v>
      </c>
      <c r="C334" s="6" t="s">
        <v>1142</v>
      </c>
      <c r="D334" s="9"/>
      <c r="E334" s="7" t="s">
        <v>36</v>
      </c>
      <c r="F334" s="5" t="s">
        <v>36</v>
      </c>
      <c r="G334" s="5" t="s">
        <v>36</v>
      </c>
      <c r="H334" s="5">
        <v>0.0</v>
      </c>
      <c r="I334" s="6" t="s">
        <v>53</v>
      </c>
      <c r="J334" s="5" t="s">
        <v>1358</v>
      </c>
      <c r="K334" s="23"/>
      <c r="L334" s="5" t="s">
        <v>92</v>
      </c>
      <c r="M334" s="5">
        <v>1.31</v>
      </c>
      <c r="N334" s="5"/>
      <c r="O334" s="9"/>
      <c r="P334" s="9"/>
      <c r="Q334" s="9"/>
      <c r="R334" s="9"/>
      <c r="S334" s="9"/>
      <c r="T334" s="9"/>
      <c r="U334" s="9"/>
      <c r="V334" s="9"/>
      <c r="W334" s="9"/>
      <c r="X334" s="9"/>
      <c r="Y334" s="9"/>
      <c r="Z334" s="9"/>
      <c r="AA334" s="9"/>
      <c r="AB334" s="9"/>
      <c r="AC334" s="9"/>
      <c r="AD334" s="9"/>
      <c r="AE334" s="9"/>
      <c r="AF334" s="9"/>
      <c r="AG334" s="9"/>
    </row>
    <row r="335">
      <c r="A335" s="4" t="s">
        <v>1359</v>
      </c>
      <c r="B335" s="5" t="s">
        <v>1141</v>
      </c>
      <c r="C335" s="6" t="s">
        <v>1142</v>
      </c>
      <c r="D335" s="9"/>
      <c r="E335" s="7" t="s">
        <v>36</v>
      </c>
      <c r="F335" s="5" t="s">
        <v>36</v>
      </c>
      <c r="G335" s="5" t="s">
        <v>36</v>
      </c>
      <c r="H335" s="5">
        <v>0.0</v>
      </c>
      <c r="I335" s="6" t="s">
        <v>53</v>
      </c>
      <c r="J335" s="5" t="s">
        <v>1360</v>
      </c>
      <c r="K335" s="5" t="s">
        <v>1361</v>
      </c>
      <c r="L335" s="5" t="s">
        <v>92</v>
      </c>
      <c r="M335" s="5">
        <v>1.23</v>
      </c>
      <c r="N335" s="5"/>
      <c r="O335" s="9"/>
      <c r="P335" s="9"/>
      <c r="Q335" s="9"/>
      <c r="R335" s="9"/>
      <c r="S335" s="9"/>
      <c r="T335" s="9"/>
      <c r="U335" s="9"/>
      <c r="V335" s="9"/>
      <c r="W335" s="9"/>
      <c r="X335" s="9"/>
      <c r="Y335" s="9"/>
      <c r="Z335" s="9"/>
      <c r="AA335" s="9"/>
      <c r="AB335" s="9"/>
      <c r="AC335" s="9"/>
      <c r="AD335" s="9"/>
      <c r="AE335" s="9"/>
      <c r="AF335" s="9"/>
      <c r="AG335" s="9"/>
    </row>
    <row r="336">
      <c r="A336" s="4" t="s">
        <v>1362</v>
      </c>
      <c r="B336" s="5" t="s">
        <v>1141</v>
      </c>
      <c r="C336" s="6" t="s">
        <v>1142</v>
      </c>
      <c r="D336" s="9"/>
      <c r="E336" s="7" t="s">
        <v>36</v>
      </c>
      <c r="F336" s="5" t="s">
        <v>36</v>
      </c>
      <c r="G336" s="5" t="s">
        <v>36</v>
      </c>
      <c r="H336" s="5">
        <v>0.0</v>
      </c>
      <c r="I336" s="6" t="s">
        <v>53</v>
      </c>
      <c r="J336" s="5" t="s">
        <v>1363</v>
      </c>
      <c r="K336" s="5" t="s">
        <v>1364</v>
      </c>
      <c r="L336" s="5" t="s">
        <v>92</v>
      </c>
      <c r="M336" s="5">
        <v>1.1</v>
      </c>
      <c r="N336" s="5"/>
      <c r="O336" s="9"/>
      <c r="P336" s="9"/>
      <c r="Q336" s="9"/>
      <c r="R336" s="9"/>
      <c r="S336" s="9"/>
      <c r="T336" s="9"/>
      <c r="U336" s="9"/>
      <c r="V336" s="9"/>
      <c r="W336" s="9"/>
      <c r="X336" s="9"/>
      <c r="Y336" s="9"/>
      <c r="Z336" s="9"/>
      <c r="AA336" s="9"/>
      <c r="AB336" s="9"/>
      <c r="AC336" s="9"/>
      <c r="AD336" s="9"/>
      <c r="AE336" s="9"/>
      <c r="AF336" s="9"/>
      <c r="AG336" s="9"/>
    </row>
    <row r="337">
      <c r="A337" s="4" t="s">
        <v>1365</v>
      </c>
      <c r="B337" s="5" t="s">
        <v>1141</v>
      </c>
      <c r="C337" s="40" t="s">
        <v>1142</v>
      </c>
      <c r="D337" s="6" t="s">
        <v>1348</v>
      </c>
      <c r="E337" s="7" t="s">
        <v>36</v>
      </c>
      <c r="F337" s="5" t="s">
        <v>36</v>
      </c>
      <c r="G337" s="5" t="s">
        <v>36</v>
      </c>
      <c r="H337" s="5">
        <v>0.0</v>
      </c>
      <c r="I337" s="6" t="s">
        <v>53</v>
      </c>
      <c r="J337" s="5" t="s">
        <v>1366</v>
      </c>
      <c r="K337" s="5" t="s">
        <v>1367</v>
      </c>
      <c r="L337" s="5" t="s">
        <v>92</v>
      </c>
      <c r="M337" s="5">
        <v>1.3</v>
      </c>
      <c r="N337" s="5"/>
      <c r="O337" s="9"/>
      <c r="P337" s="9"/>
      <c r="Q337" s="9"/>
      <c r="R337" s="9"/>
      <c r="S337" s="9"/>
      <c r="T337" s="9"/>
      <c r="U337" s="9"/>
      <c r="V337" s="9"/>
      <c r="W337" s="9"/>
      <c r="X337" s="9"/>
      <c r="Y337" s="9"/>
      <c r="Z337" s="9"/>
      <c r="AA337" s="9"/>
      <c r="AB337" s="9"/>
      <c r="AC337" s="9"/>
      <c r="AD337" s="9"/>
      <c r="AE337" s="9"/>
      <c r="AF337" s="9"/>
      <c r="AG337" s="9"/>
    </row>
    <row r="338">
      <c r="A338" s="4" t="s">
        <v>1368</v>
      </c>
      <c r="B338" s="5" t="s">
        <v>1141</v>
      </c>
      <c r="C338" s="6" t="s">
        <v>1142</v>
      </c>
      <c r="D338" s="6" t="s">
        <v>1348</v>
      </c>
      <c r="E338" s="7" t="s">
        <v>36</v>
      </c>
      <c r="F338" s="5" t="s">
        <v>36</v>
      </c>
      <c r="G338" s="5" t="s">
        <v>36</v>
      </c>
      <c r="H338" s="5">
        <v>0.0</v>
      </c>
      <c r="I338" s="6" t="s">
        <v>53</v>
      </c>
      <c r="J338" s="5" t="s">
        <v>1369</v>
      </c>
      <c r="K338" s="5" t="s">
        <v>1370</v>
      </c>
      <c r="L338" s="5" t="s">
        <v>19</v>
      </c>
      <c r="M338" s="5">
        <v>1.3</v>
      </c>
      <c r="N338" s="5"/>
      <c r="O338" s="9"/>
      <c r="P338" s="9"/>
      <c r="Q338" s="9"/>
      <c r="R338" s="9"/>
      <c r="S338" s="9"/>
      <c r="T338" s="9"/>
      <c r="U338" s="9"/>
      <c r="V338" s="9"/>
      <c r="W338" s="9"/>
      <c r="X338" s="9"/>
      <c r="Y338" s="9"/>
      <c r="Z338" s="9"/>
      <c r="AA338" s="9"/>
      <c r="AB338" s="9"/>
      <c r="AC338" s="9"/>
      <c r="AD338" s="9"/>
      <c r="AE338" s="9"/>
      <c r="AF338" s="9"/>
      <c r="AG338" s="9"/>
    </row>
    <row r="339">
      <c r="A339" s="4" t="s">
        <v>1371</v>
      </c>
      <c r="B339" s="5" t="s">
        <v>1141</v>
      </c>
      <c r="C339" s="6" t="s">
        <v>1142</v>
      </c>
      <c r="D339" s="6" t="s">
        <v>1348</v>
      </c>
      <c r="E339" s="7" t="s">
        <v>36</v>
      </c>
      <c r="F339" s="5" t="s">
        <v>36</v>
      </c>
      <c r="G339" s="5" t="s">
        <v>36</v>
      </c>
      <c r="H339" s="5">
        <v>0.0</v>
      </c>
      <c r="I339" s="6" t="s">
        <v>53</v>
      </c>
      <c r="J339" s="5" t="s">
        <v>1372</v>
      </c>
      <c r="K339" s="5" t="s">
        <v>1373</v>
      </c>
      <c r="L339" s="5" t="s">
        <v>19</v>
      </c>
      <c r="M339" s="5">
        <v>1.3</v>
      </c>
      <c r="N339" s="5"/>
      <c r="O339" s="9"/>
      <c r="P339" s="9"/>
      <c r="Q339" s="9"/>
      <c r="R339" s="9"/>
      <c r="S339" s="9"/>
      <c r="T339" s="9"/>
      <c r="U339" s="9"/>
      <c r="V339" s="9"/>
      <c r="W339" s="9"/>
      <c r="X339" s="9"/>
      <c r="Y339" s="9"/>
      <c r="Z339" s="9"/>
      <c r="AA339" s="9"/>
      <c r="AB339" s="9"/>
      <c r="AC339" s="9"/>
      <c r="AD339" s="9"/>
      <c r="AE339" s="9"/>
      <c r="AF339" s="9"/>
      <c r="AG339" s="9"/>
    </row>
    <row r="340">
      <c r="A340" s="4" t="s">
        <v>1374</v>
      </c>
      <c r="B340" s="5" t="s">
        <v>1141</v>
      </c>
      <c r="C340" s="6" t="s">
        <v>1142</v>
      </c>
      <c r="D340" s="9"/>
      <c r="E340" s="7" t="s">
        <v>36</v>
      </c>
      <c r="F340" s="5" t="s">
        <v>36</v>
      </c>
      <c r="G340" s="5" t="s">
        <v>36</v>
      </c>
      <c r="H340" s="5">
        <v>0.0</v>
      </c>
      <c r="I340" s="6" t="s">
        <v>53</v>
      </c>
      <c r="J340" s="5" t="s">
        <v>1375</v>
      </c>
      <c r="K340" s="5" t="s">
        <v>1376</v>
      </c>
      <c r="L340" s="5" t="s">
        <v>92</v>
      </c>
      <c r="M340" s="5">
        <v>1.3</v>
      </c>
      <c r="N340" s="5"/>
      <c r="O340" s="9"/>
      <c r="P340" s="9"/>
      <c r="Q340" s="9"/>
      <c r="R340" s="9"/>
      <c r="S340" s="9"/>
      <c r="T340" s="9"/>
      <c r="U340" s="9"/>
      <c r="V340" s="9"/>
      <c r="W340" s="9"/>
      <c r="X340" s="9"/>
      <c r="Y340" s="9"/>
      <c r="Z340" s="9"/>
      <c r="AA340" s="9"/>
      <c r="AB340" s="9"/>
      <c r="AC340" s="9"/>
      <c r="AD340" s="9"/>
      <c r="AE340" s="9"/>
      <c r="AF340" s="9"/>
      <c r="AG340" s="9"/>
    </row>
    <row r="341">
      <c r="A341" s="4" t="s">
        <v>1377</v>
      </c>
      <c r="B341" s="5" t="s">
        <v>1141</v>
      </c>
      <c r="C341" s="6" t="s">
        <v>1142</v>
      </c>
      <c r="D341" s="9"/>
      <c r="E341" s="7" t="s">
        <v>36</v>
      </c>
      <c r="F341" s="5" t="s">
        <v>36</v>
      </c>
      <c r="G341" s="5" t="s">
        <v>36</v>
      </c>
      <c r="H341" s="5">
        <v>0.0</v>
      </c>
      <c r="I341" s="6" t="s">
        <v>53</v>
      </c>
      <c r="J341" s="5" t="s">
        <v>1378</v>
      </c>
      <c r="K341" s="5" t="s">
        <v>1379</v>
      </c>
      <c r="L341" s="5" t="s">
        <v>92</v>
      </c>
      <c r="M341" s="5">
        <v>1.31</v>
      </c>
      <c r="N341" s="5"/>
      <c r="O341" s="9"/>
      <c r="P341" s="9"/>
      <c r="Q341" s="9"/>
      <c r="R341" s="9"/>
      <c r="S341" s="9"/>
      <c r="T341" s="9"/>
      <c r="U341" s="9"/>
      <c r="V341" s="9"/>
      <c r="W341" s="9"/>
      <c r="X341" s="9"/>
      <c r="Y341" s="9"/>
      <c r="Z341" s="9"/>
      <c r="AA341" s="9"/>
      <c r="AB341" s="9"/>
      <c r="AC341" s="9"/>
      <c r="AD341" s="9"/>
      <c r="AE341" s="9"/>
      <c r="AF341" s="9"/>
      <c r="AG341" s="9"/>
    </row>
    <row r="342">
      <c r="A342" s="4" t="s">
        <v>1380</v>
      </c>
      <c r="B342" s="5" t="s">
        <v>1141</v>
      </c>
      <c r="C342" s="6" t="s">
        <v>1142</v>
      </c>
      <c r="D342" s="9"/>
      <c r="E342" s="7" t="s">
        <v>36</v>
      </c>
      <c r="F342" s="5" t="s">
        <v>36</v>
      </c>
      <c r="G342" s="5" t="s">
        <v>36</v>
      </c>
      <c r="H342" s="5">
        <v>0.0</v>
      </c>
      <c r="I342" s="6" t="s">
        <v>53</v>
      </c>
      <c r="J342" s="5" t="s">
        <v>1381</v>
      </c>
      <c r="K342" s="5" t="s">
        <v>1382</v>
      </c>
      <c r="L342" s="5" t="s">
        <v>19</v>
      </c>
      <c r="M342" s="5">
        <v>1.32</v>
      </c>
      <c r="N342" s="5"/>
      <c r="O342" s="9"/>
      <c r="P342" s="9"/>
      <c r="Q342" s="9"/>
      <c r="R342" s="9"/>
      <c r="S342" s="9"/>
      <c r="T342" s="9"/>
      <c r="U342" s="9"/>
      <c r="V342" s="9"/>
      <c r="W342" s="9"/>
      <c r="X342" s="9"/>
      <c r="Y342" s="9"/>
      <c r="Z342" s="9"/>
      <c r="AA342" s="9"/>
      <c r="AB342" s="9"/>
      <c r="AC342" s="9"/>
      <c r="AD342" s="9"/>
      <c r="AE342" s="9"/>
      <c r="AF342" s="9"/>
      <c r="AG342" s="9"/>
    </row>
    <row r="343">
      <c r="A343" s="34" t="s">
        <v>1383</v>
      </c>
      <c r="B343" s="35" t="s">
        <v>1141</v>
      </c>
      <c r="C343" s="36" t="s">
        <v>1142</v>
      </c>
      <c r="D343" s="29" t="s">
        <v>1384</v>
      </c>
      <c r="E343" s="30" t="s">
        <v>36</v>
      </c>
      <c r="F343" s="37" t="s">
        <v>36</v>
      </c>
      <c r="G343" s="37" t="s">
        <v>36</v>
      </c>
      <c r="H343" s="31" t="s">
        <v>36</v>
      </c>
      <c r="I343" s="37" t="s">
        <v>59</v>
      </c>
      <c r="J343" s="37" t="s">
        <v>1385</v>
      </c>
      <c r="K343" s="29" t="s">
        <v>1386</v>
      </c>
      <c r="L343" s="5" t="s">
        <v>513</v>
      </c>
      <c r="M343" s="38">
        <v>1.35</v>
      </c>
      <c r="N343" s="11"/>
      <c r="O343" s="9"/>
      <c r="P343" s="9"/>
      <c r="Q343" s="9"/>
      <c r="R343" s="9"/>
      <c r="S343" s="9"/>
      <c r="T343" s="9"/>
      <c r="U343" s="9"/>
      <c r="V343" s="9"/>
      <c r="W343" s="9"/>
      <c r="X343" s="9"/>
      <c r="Y343" s="9"/>
      <c r="Z343" s="9"/>
      <c r="AA343" s="9"/>
      <c r="AB343" s="9"/>
      <c r="AC343" s="9"/>
      <c r="AD343" s="9"/>
      <c r="AE343" s="9"/>
      <c r="AF343" s="9"/>
      <c r="AG343" s="9"/>
    </row>
    <row r="344">
      <c r="A344" s="34" t="s">
        <v>1387</v>
      </c>
      <c r="B344" s="35" t="s">
        <v>1141</v>
      </c>
      <c r="C344" s="36" t="s">
        <v>1142</v>
      </c>
      <c r="D344" s="29" t="s">
        <v>1223</v>
      </c>
      <c r="E344" s="30" t="s">
        <v>36</v>
      </c>
      <c r="F344" s="37" t="s">
        <v>36</v>
      </c>
      <c r="G344" s="37" t="s">
        <v>36</v>
      </c>
      <c r="H344" s="31" t="s">
        <v>36</v>
      </c>
      <c r="I344" s="37" t="s">
        <v>59</v>
      </c>
      <c r="J344" s="37" t="s">
        <v>1388</v>
      </c>
      <c r="K344" s="29" t="s">
        <v>1389</v>
      </c>
      <c r="L344" s="5" t="s">
        <v>19</v>
      </c>
      <c r="M344" s="38">
        <v>1.35</v>
      </c>
      <c r="N344" s="11"/>
      <c r="O344" s="9"/>
      <c r="P344" s="9"/>
      <c r="Q344" s="9"/>
      <c r="R344" s="9"/>
      <c r="S344" s="9"/>
      <c r="T344" s="9"/>
      <c r="U344" s="9"/>
      <c r="V344" s="9"/>
      <c r="W344" s="9"/>
      <c r="X344" s="9"/>
      <c r="Y344" s="9"/>
      <c r="Z344" s="9"/>
      <c r="AA344" s="9"/>
      <c r="AB344" s="9"/>
      <c r="AC344" s="9"/>
      <c r="AD344" s="9"/>
      <c r="AE344" s="9"/>
      <c r="AF344" s="9"/>
      <c r="AG344" s="9"/>
    </row>
    <row r="345">
      <c r="A345" s="34" t="s">
        <v>1390</v>
      </c>
      <c r="B345" s="35" t="s">
        <v>1141</v>
      </c>
      <c r="C345" s="36" t="s">
        <v>1142</v>
      </c>
      <c r="D345" s="29" t="s">
        <v>1223</v>
      </c>
      <c r="E345" s="30" t="s">
        <v>36</v>
      </c>
      <c r="F345" s="37" t="s">
        <v>36</v>
      </c>
      <c r="G345" s="37" t="s">
        <v>36</v>
      </c>
      <c r="H345" s="31" t="s">
        <v>36</v>
      </c>
      <c r="I345" s="37" t="s">
        <v>59</v>
      </c>
      <c r="J345" s="37" t="s">
        <v>1391</v>
      </c>
      <c r="K345" s="29" t="s">
        <v>1392</v>
      </c>
      <c r="L345" s="5" t="s">
        <v>19</v>
      </c>
      <c r="M345" s="38">
        <v>1.35</v>
      </c>
      <c r="N345" s="11"/>
      <c r="O345" s="9"/>
      <c r="P345" s="9"/>
      <c r="Q345" s="9"/>
      <c r="R345" s="9"/>
      <c r="S345" s="9"/>
      <c r="T345" s="9"/>
      <c r="U345" s="9"/>
      <c r="V345" s="9"/>
      <c r="W345" s="9"/>
      <c r="X345" s="9"/>
      <c r="Y345" s="9"/>
      <c r="Z345" s="9"/>
      <c r="AA345" s="9"/>
      <c r="AB345" s="9"/>
      <c r="AC345" s="9"/>
      <c r="AD345" s="9"/>
      <c r="AE345" s="9"/>
      <c r="AF345" s="9"/>
      <c r="AG345" s="9"/>
    </row>
    <row r="346">
      <c r="A346" s="34" t="s">
        <v>1393</v>
      </c>
      <c r="B346" s="35" t="s">
        <v>1141</v>
      </c>
      <c r="C346" s="36" t="s">
        <v>1142</v>
      </c>
      <c r="D346" s="29" t="s">
        <v>1394</v>
      </c>
      <c r="E346" s="30" t="s">
        <v>36</v>
      </c>
      <c r="F346" s="37" t="s">
        <v>36</v>
      </c>
      <c r="G346" s="37" t="s">
        <v>36</v>
      </c>
      <c r="H346" s="31" t="s">
        <v>36</v>
      </c>
      <c r="I346" s="37" t="s">
        <v>59</v>
      </c>
      <c r="J346" s="37" t="s">
        <v>1395</v>
      </c>
      <c r="K346" s="29" t="s">
        <v>1396</v>
      </c>
      <c r="L346" s="5" t="s">
        <v>92</v>
      </c>
      <c r="M346" s="38">
        <v>1.35</v>
      </c>
      <c r="N346" s="11"/>
      <c r="O346" s="9"/>
      <c r="P346" s="9"/>
      <c r="Q346" s="9"/>
      <c r="R346" s="9"/>
      <c r="S346" s="9"/>
      <c r="T346" s="9"/>
      <c r="U346" s="9"/>
      <c r="V346" s="9"/>
      <c r="W346" s="9"/>
      <c r="X346" s="9"/>
      <c r="Y346" s="9"/>
      <c r="Z346" s="9"/>
      <c r="AA346" s="9"/>
      <c r="AB346" s="9"/>
      <c r="AC346" s="9"/>
      <c r="AD346" s="9"/>
      <c r="AE346" s="9"/>
      <c r="AF346" s="9"/>
      <c r="AG346" s="9"/>
    </row>
    <row r="347">
      <c r="A347" s="34" t="s">
        <v>1397</v>
      </c>
      <c r="B347" s="35" t="s">
        <v>1141</v>
      </c>
      <c r="C347" s="36" t="s">
        <v>1142</v>
      </c>
      <c r="D347" s="29" t="s">
        <v>1398</v>
      </c>
      <c r="E347" s="30" t="s">
        <v>36</v>
      </c>
      <c r="F347" s="37" t="s">
        <v>36</v>
      </c>
      <c r="G347" s="37" t="s">
        <v>36</v>
      </c>
      <c r="H347" s="31" t="s">
        <v>36</v>
      </c>
      <c r="I347" s="37" t="s">
        <v>59</v>
      </c>
      <c r="J347" s="37" t="s">
        <v>1399</v>
      </c>
      <c r="K347" s="29" t="s">
        <v>1400</v>
      </c>
      <c r="L347" s="5" t="s">
        <v>19</v>
      </c>
      <c r="M347" s="38">
        <v>1.35</v>
      </c>
      <c r="N347" s="11"/>
      <c r="O347" s="9"/>
      <c r="P347" s="9"/>
      <c r="Q347" s="9"/>
      <c r="R347" s="9"/>
      <c r="S347" s="9"/>
      <c r="T347" s="9"/>
      <c r="U347" s="9"/>
      <c r="V347" s="9"/>
      <c r="W347" s="9"/>
      <c r="X347" s="9"/>
      <c r="Y347" s="9"/>
      <c r="Z347" s="9"/>
      <c r="AA347" s="9"/>
      <c r="AB347" s="9"/>
      <c r="AC347" s="9"/>
      <c r="AD347" s="9"/>
      <c r="AE347" s="9"/>
      <c r="AF347" s="9"/>
      <c r="AG347" s="9"/>
    </row>
    <row r="348">
      <c r="A348" s="26" t="s">
        <v>1401</v>
      </c>
      <c r="B348" s="27" t="s">
        <v>1141</v>
      </c>
      <c r="C348" s="39" t="s">
        <v>1142</v>
      </c>
      <c r="D348" s="29" t="s">
        <v>1402</v>
      </c>
      <c r="E348" s="30" t="s">
        <v>36</v>
      </c>
      <c r="F348" s="29" t="s">
        <v>36</v>
      </c>
      <c r="G348" s="29" t="s">
        <v>36</v>
      </c>
      <c r="H348" s="31" t="s">
        <v>36</v>
      </c>
      <c r="I348" s="29" t="s">
        <v>59</v>
      </c>
      <c r="J348" s="29" t="s">
        <v>1403</v>
      </c>
      <c r="K348" s="29" t="s">
        <v>1404</v>
      </c>
      <c r="L348" s="5" t="s">
        <v>513</v>
      </c>
      <c r="M348" s="5">
        <v>1.35</v>
      </c>
      <c r="N348" s="32"/>
      <c r="O348" s="9"/>
      <c r="P348" s="9"/>
      <c r="Q348" s="9"/>
      <c r="R348" s="9"/>
      <c r="S348" s="9"/>
      <c r="T348" s="9"/>
      <c r="U348" s="9"/>
      <c r="V348" s="9"/>
      <c r="W348" s="9"/>
      <c r="X348" s="9"/>
      <c r="Y348" s="9"/>
      <c r="Z348" s="9"/>
      <c r="AA348" s="9"/>
      <c r="AB348" s="9"/>
      <c r="AC348" s="9"/>
      <c r="AD348" s="9"/>
      <c r="AE348" s="9"/>
      <c r="AF348" s="9"/>
      <c r="AG348" s="9"/>
    </row>
    <row r="349">
      <c r="A349" s="26" t="s">
        <v>1405</v>
      </c>
      <c r="B349" s="27" t="s">
        <v>1141</v>
      </c>
      <c r="C349" s="39" t="s">
        <v>1142</v>
      </c>
      <c r="D349" s="29" t="s">
        <v>1406</v>
      </c>
      <c r="E349" s="30" t="s">
        <v>36</v>
      </c>
      <c r="F349" s="29" t="s">
        <v>36</v>
      </c>
      <c r="G349" s="29" t="s">
        <v>36</v>
      </c>
      <c r="H349" s="31" t="s">
        <v>36</v>
      </c>
      <c r="I349" s="29" t="s">
        <v>59</v>
      </c>
      <c r="J349" s="29" t="s">
        <v>1407</v>
      </c>
      <c r="K349" s="29" t="s">
        <v>1408</v>
      </c>
      <c r="L349" s="5" t="s">
        <v>513</v>
      </c>
      <c r="M349" s="5">
        <v>1.35</v>
      </c>
      <c r="N349" s="32"/>
      <c r="O349" s="9"/>
      <c r="P349" s="9"/>
      <c r="Q349" s="9"/>
      <c r="R349" s="9"/>
      <c r="S349" s="9"/>
      <c r="T349" s="9"/>
      <c r="U349" s="9"/>
      <c r="V349" s="9"/>
      <c r="W349" s="9"/>
      <c r="X349" s="9"/>
      <c r="Y349" s="9"/>
      <c r="Z349" s="9"/>
      <c r="AA349" s="9"/>
      <c r="AB349" s="9"/>
      <c r="AC349" s="9"/>
      <c r="AD349" s="9"/>
      <c r="AE349" s="9"/>
      <c r="AF349" s="9"/>
      <c r="AG349" s="9"/>
    </row>
    <row r="350">
      <c r="A350" s="26" t="s">
        <v>1409</v>
      </c>
      <c r="B350" s="27" t="s">
        <v>1141</v>
      </c>
      <c r="C350" s="39" t="s">
        <v>1142</v>
      </c>
      <c r="D350" s="29" t="s">
        <v>1223</v>
      </c>
      <c r="E350" s="30">
        <v>0.1</v>
      </c>
      <c r="F350" s="29" t="s">
        <v>36</v>
      </c>
      <c r="G350" s="29" t="s">
        <v>36</v>
      </c>
      <c r="H350" s="31" t="s">
        <v>36</v>
      </c>
      <c r="I350" s="29" t="s">
        <v>59</v>
      </c>
      <c r="J350" s="29" t="s">
        <v>1410</v>
      </c>
      <c r="K350" s="29" t="s">
        <v>1411</v>
      </c>
      <c r="L350" s="5" t="s">
        <v>19</v>
      </c>
      <c r="M350" s="5">
        <v>1.35</v>
      </c>
      <c r="N350" s="32"/>
      <c r="O350" s="9"/>
      <c r="P350" s="9"/>
      <c r="Q350" s="9"/>
      <c r="R350" s="9"/>
      <c r="S350" s="9"/>
      <c r="T350" s="9"/>
      <c r="U350" s="9"/>
      <c r="V350" s="9"/>
      <c r="W350" s="9"/>
      <c r="X350" s="9"/>
      <c r="Y350" s="9"/>
      <c r="Z350" s="9"/>
      <c r="AA350" s="9"/>
      <c r="AB350" s="9"/>
      <c r="AC350" s="9"/>
      <c r="AD350" s="9"/>
      <c r="AE350" s="9"/>
      <c r="AF350" s="9"/>
      <c r="AG350" s="9"/>
    </row>
    <row r="351">
      <c r="A351" s="4" t="s">
        <v>1412</v>
      </c>
      <c r="B351" s="5" t="s">
        <v>1141</v>
      </c>
      <c r="C351" s="6" t="s">
        <v>1142</v>
      </c>
      <c r="D351" s="6" t="s">
        <v>1413</v>
      </c>
      <c r="E351" s="7">
        <v>1.0</v>
      </c>
      <c r="F351" s="5" t="s">
        <v>36</v>
      </c>
      <c r="G351" s="5" t="s">
        <v>36</v>
      </c>
      <c r="H351" s="5" t="s">
        <v>36</v>
      </c>
      <c r="I351" s="6" t="s">
        <v>59</v>
      </c>
      <c r="J351" s="5" t="s">
        <v>1414</v>
      </c>
      <c r="K351" s="5" t="s">
        <v>1415</v>
      </c>
      <c r="L351" s="5" t="s">
        <v>92</v>
      </c>
      <c r="M351" s="5">
        <v>1.35</v>
      </c>
      <c r="N351" s="5"/>
      <c r="O351" s="9"/>
      <c r="P351" s="9"/>
      <c r="Q351" s="9"/>
      <c r="R351" s="9"/>
      <c r="S351" s="9"/>
      <c r="T351" s="9"/>
      <c r="U351" s="9"/>
      <c r="V351" s="9"/>
      <c r="W351" s="9"/>
      <c r="X351" s="9"/>
      <c r="Y351" s="9"/>
      <c r="Z351" s="9"/>
      <c r="AA351" s="9"/>
      <c r="AB351" s="9"/>
      <c r="AC351" s="9"/>
      <c r="AD351" s="9"/>
      <c r="AE351" s="9"/>
      <c r="AF351" s="9"/>
      <c r="AG351" s="9"/>
    </row>
    <row r="352">
      <c r="A352" s="4" t="s">
        <v>1416</v>
      </c>
      <c r="B352" s="5" t="s">
        <v>1141</v>
      </c>
      <c r="C352" s="6" t="s">
        <v>1142</v>
      </c>
      <c r="D352" s="9"/>
      <c r="E352" s="7">
        <v>-0.25</v>
      </c>
      <c r="F352" s="5" t="s">
        <v>36</v>
      </c>
      <c r="G352" s="5" t="s">
        <v>36</v>
      </c>
      <c r="H352" s="5">
        <v>2.0</v>
      </c>
      <c r="I352" s="6" t="s">
        <v>59</v>
      </c>
      <c r="J352" s="5" t="s">
        <v>1417</v>
      </c>
      <c r="K352" s="5" t="s">
        <v>1418</v>
      </c>
      <c r="L352" s="5" t="s">
        <v>19</v>
      </c>
      <c r="M352" s="5">
        <v>1.2</v>
      </c>
      <c r="N352" s="5"/>
      <c r="O352" s="9"/>
      <c r="P352" s="9"/>
      <c r="Q352" s="9"/>
      <c r="R352" s="9"/>
      <c r="S352" s="9"/>
      <c r="T352" s="9"/>
      <c r="U352" s="9"/>
      <c r="V352" s="9"/>
      <c r="W352" s="9"/>
      <c r="X352" s="9"/>
      <c r="Y352" s="9"/>
      <c r="Z352" s="9"/>
      <c r="AA352" s="9"/>
      <c r="AB352" s="9"/>
      <c r="AC352" s="9"/>
      <c r="AD352" s="9"/>
      <c r="AE352" s="9"/>
      <c r="AF352" s="9"/>
      <c r="AG352" s="9"/>
    </row>
    <row r="353">
      <c r="A353" s="4" t="s">
        <v>1419</v>
      </c>
      <c r="B353" s="5" t="s">
        <v>1141</v>
      </c>
      <c r="C353" s="6" t="s">
        <v>1142</v>
      </c>
      <c r="D353" s="9"/>
      <c r="E353" s="7">
        <v>0.1</v>
      </c>
      <c r="F353" s="5" t="s">
        <v>36</v>
      </c>
      <c r="G353" s="5" t="s">
        <v>36</v>
      </c>
      <c r="H353" s="5">
        <v>1.0</v>
      </c>
      <c r="I353" s="6" t="s">
        <v>59</v>
      </c>
      <c r="J353" s="5" t="s">
        <v>1420</v>
      </c>
      <c r="K353" s="5" t="s">
        <v>1421</v>
      </c>
      <c r="L353" s="5" t="s">
        <v>19</v>
      </c>
      <c r="M353" s="5">
        <v>1.3</v>
      </c>
      <c r="N353" s="5"/>
      <c r="O353" s="9"/>
      <c r="P353" s="9"/>
      <c r="Q353" s="9"/>
      <c r="R353" s="9"/>
      <c r="S353" s="9"/>
      <c r="T353" s="9"/>
      <c r="U353" s="9"/>
      <c r="V353" s="9"/>
      <c r="W353" s="9"/>
      <c r="X353" s="9"/>
      <c r="Y353" s="9"/>
      <c r="Z353" s="9"/>
      <c r="AA353" s="9"/>
      <c r="AB353" s="9"/>
      <c r="AC353" s="9"/>
      <c r="AD353" s="9"/>
      <c r="AE353" s="9"/>
      <c r="AF353" s="9"/>
      <c r="AG353" s="9"/>
    </row>
    <row r="354">
      <c r="A354" s="4" t="s">
        <v>1422</v>
      </c>
      <c r="B354" s="5" t="s">
        <v>1141</v>
      </c>
      <c r="C354" s="6" t="s">
        <v>1142</v>
      </c>
      <c r="D354" s="6" t="s">
        <v>1423</v>
      </c>
      <c r="E354" s="7">
        <v>0.15</v>
      </c>
      <c r="F354" s="5" t="s">
        <v>36</v>
      </c>
      <c r="G354" s="5" t="s">
        <v>36</v>
      </c>
      <c r="H354" s="5">
        <v>1.0</v>
      </c>
      <c r="I354" s="6" t="s">
        <v>59</v>
      </c>
      <c r="J354" s="5" t="s">
        <v>1424</v>
      </c>
      <c r="K354" s="5" t="s">
        <v>1425</v>
      </c>
      <c r="L354" s="5" t="s">
        <v>92</v>
      </c>
      <c r="M354" s="5">
        <v>1.28</v>
      </c>
      <c r="N354" s="5"/>
      <c r="O354" s="9"/>
      <c r="P354" s="9"/>
      <c r="Q354" s="9"/>
      <c r="R354" s="9"/>
      <c r="S354" s="9"/>
      <c r="T354" s="9"/>
      <c r="U354" s="9"/>
      <c r="V354" s="9"/>
      <c r="W354" s="9"/>
      <c r="X354" s="9"/>
      <c r="Y354" s="9"/>
      <c r="Z354" s="9"/>
      <c r="AA354" s="9"/>
      <c r="AB354" s="9"/>
      <c r="AC354" s="9"/>
      <c r="AD354" s="9"/>
      <c r="AE354" s="9"/>
      <c r="AF354" s="9"/>
      <c r="AG354" s="9"/>
    </row>
    <row r="355">
      <c r="A355" s="4" t="s">
        <v>1426</v>
      </c>
      <c r="B355" s="5" t="s">
        <v>1141</v>
      </c>
      <c r="C355" s="6" t="s">
        <v>1142</v>
      </c>
      <c r="D355" s="9"/>
      <c r="E355" s="7">
        <v>-0.5</v>
      </c>
      <c r="F355" s="5" t="s">
        <v>36</v>
      </c>
      <c r="G355" s="5" t="s">
        <v>36</v>
      </c>
      <c r="H355" s="5">
        <v>1.0</v>
      </c>
      <c r="I355" s="6" t="s">
        <v>59</v>
      </c>
      <c r="J355" s="5" t="s">
        <v>1427</v>
      </c>
      <c r="K355" s="5" t="s">
        <v>1428</v>
      </c>
      <c r="L355" s="5" t="s">
        <v>19</v>
      </c>
      <c r="M355" s="5">
        <v>1.2</v>
      </c>
      <c r="N355" s="5"/>
      <c r="O355" s="9"/>
      <c r="P355" s="9"/>
      <c r="Q355" s="9"/>
      <c r="R355" s="9"/>
      <c r="S355" s="9"/>
      <c r="T355" s="9"/>
      <c r="U355" s="9"/>
      <c r="V355" s="9"/>
      <c r="W355" s="9"/>
      <c r="X355" s="9"/>
      <c r="Y355" s="9"/>
      <c r="Z355" s="9"/>
      <c r="AA355" s="9"/>
      <c r="AB355" s="9"/>
      <c r="AC355" s="9"/>
      <c r="AD355" s="9"/>
      <c r="AE355" s="9"/>
      <c r="AF355" s="9"/>
      <c r="AG355" s="9"/>
    </row>
    <row r="356">
      <c r="A356" s="4" t="s">
        <v>1429</v>
      </c>
      <c r="B356" s="5" t="s">
        <v>1141</v>
      </c>
      <c r="C356" s="6" t="s">
        <v>1142</v>
      </c>
      <c r="D356" s="9"/>
      <c r="E356" s="7">
        <v>1.0</v>
      </c>
      <c r="F356" s="5" t="s">
        <v>36</v>
      </c>
      <c r="G356" s="5" t="s">
        <v>36</v>
      </c>
      <c r="H356" s="5">
        <v>0.0</v>
      </c>
      <c r="I356" s="6" t="s">
        <v>59</v>
      </c>
      <c r="J356" s="5" t="s">
        <v>1430</v>
      </c>
      <c r="K356" s="5" t="s">
        <v>1431</v>
      </c>
      <c r="L356" s="5" t="s">
        <v>92</v>
      </c>
      <c r="M356" s="5">
        <v>1.34</v>
      </c>
      <c r="N356" s="5"/>
      <c r="O356" s="9"/>
      <c r="P356" s="9"/>
      <c r="Q356" s="9"/>
      <c r="R356" s="9"/>
      <c r="S356" s="9"/>
      <c r="T356" s="9"/>
      <c r="U356" s="9"/>
      <c r="V356" s="9"/>
      <c r="W356" s="9"/>
      <c r="X356" s="9"/>
      <c r="Y356" s="9"/>
      <c r="Z356" s="9"/>
      <c r="AA356" s="9"/>
      <c r="AB356" s="9"/>
      <c r="AC356" s="9"/>
      <c r="AD356" s="9"/>
      <c r="AE356" s="9"/>
      <c r="AF356" s="9"/>
      <c r="AG356" s="9"/>
    </row>
    <row r="357">
      <c r="A357" s="4" t="s">
        <v>1432</v>
      </c>
      <c r="B357" s="5" t="s">
        <v>1141</v>
      </c>
      <c r="C357" s="6" t="s">
        <v>1142</v>
      </c>
      <c r="D357" s="9"/>
      <c r="E357" s="7">
        <v>1.0</v>
      </c>
      <c r="F357" s="5" t="s">
        <v>36</v>
      </c>
      <c r="G357" s="5" t="s">
        <v>36</v>
      </c>
      <c r="H357" s="5">
        <v>0.0</v>
      </c>
      <c r="I357" s="6" t="s">
        <v>59</v>
      </c>
      <c r="J357" s="5" t="s">
        <v>1433</v>
      </c>
      <c r="K357" s="5" t="s">
        <v>1434</v>
      </c>
      <c r="L357" s="5" t="s">
        <v>92</v>
      </c>
      <c r="M357" s="5">
        <v>1.34</v>
      </c>
      <c r="N357" s="5"/>
      <c r="O357" s="9"/>
      <c r="P357" s="9"/>
      <c r="Q357" s="9"/>
      <c r="R357" s="9"/>
      <c r="S357" s="9"/>
      <c r="T357" s="9"/>
      <c r="U357" s="9"/>
      <c r="V357" s="9"/>
      <c r="W357" s="9"/>
      <c r="X357" s="9"/>
      <c r="Y357" s="9"/>
      <c r="Z357" s="9"/>
      <c r="AA357" s="9"/>
      <c r="AB357" s="9"/>
      <c r="AC357" s="9"/>
      <c r="AD357" s="9"/>
      <c r="AE357" s="9"/>
      <c r="AF357" s="9"/>
      <c r="AG357" s="9"/>
    </row>
    <row r="358">
      <c r="A358" s="4" t="s">
        <v>1435</v>
      </c>
      <c r="B358" s="5" t="s">
        <v>1141</v>
      </c>
      <c r="C358" s="6" t="s">
        <v>1142</v>
      </c>
      <c r="D358" s="9"/>
      <c r="E358" s="7">
        <v>1.0</v>
      </c>
      <c r="F358" s="5" t="s">
        <v>36</v>
      </c>
      <c r="G358" s="5" t="s">
        <v>36</v>
      </c>
      <c r="H358" s="5">
        <v>0.0</v>
      </c>
      <c r="I358" s="6" t="s">
        <v>59</v>
      </c>
      <c r="J358" s="5" t="s">
        <v>1436</v>
      </c>
      <c r="K358" s="5" t="s">
        <v>1437</v>
      </c>
      <c r="L358" s="5" t="s">
        <v>92</v>
      </c>
      <c r="M358" s="5">
        <v>1.34</v>
      </c>
      <c r="N358" s="5"/>
      <c r="O358" s="9"/>
      <c r="P358" s="9"/>
      <c r="Q358" s="9"/>
      <c r="R358" s="9"/>
      <c r="S358" s="9"/>
      <c r="T358" s="9"/>
      <c r="U358" s="9"/>
      <c r="V358" s="9"/>
      <c r="W358" s="9"/>
      <c r="X358" s="9"/>
      <c r="Y358" s="9"/>
      <c r="Z358" s="9"/>
      <c r="AA358" s="9"/>
      <c r="AB358" s="9"/>
      <c r="AC358" s="9"/>
      <c r="AD358" s="9"/>
      <c r="AE358" s="9"/>
      <c r="AF358" s="9"/>
      <c r="AG358" s="9"/>
    </row>
    <row r="359">
      <c r="A359" s="4" t="s">
        <v>1438</v>
      </c>
      <c r="B359" s="5" t="s">
        <v>1141</v>
      </c>
      <c r="C359" s="6" t="s">
        <v>1142</v>
      </c>
      <c r="D359" s="9"/>
      <c r="E359" s="7" t="s">
        <v>36</v>
      </c>
      <c r="F359" s="5" t="s">
        <v>36</v>
      </c>
      <c r="G359" s="5" t="s">
        <v>36</v>
      </c>
      <c r="H359" s="5">
        <v>0.0</v>
      </c>
      <c r="I359" s="6" t="s">
        <v>59</v>
      </c>
      <c r="J359" s="5" t="s">
        <v>1439</v>
      </c>
      <c r="K359" s="5" t="s">
        <v>1440</v>
      </c>
      <c r="L359" s="5" t="s">
        <v>513</v>
      </c>
      <c r="M359" s="5">
        <v>1.34</v>
      </c>
      <c r="N359" s="5"/>
      <c r="O359" s="9"/>
      <c r="P359" s="9"/>
      <c r="Q359" s="9"/>
      <c r="R359" s="9"/>
      <c r="S359" s="9"/>
      <c r="T359" s="9"/>
      <c r="U359" s="9"/>
      <c r="V359" s="9"/>
      <c r="W359" s="9"/>
      <c r="X359" s="9"/>
      <c r="Y359" s="9"/>
      <c r="Z359" s="9"/>
      <c r="AA359" s="9"/>
      <c r="AB359" s="9"/>
      <c r="AC359" s="9"/>
      <c r="AD359" s="9"/>
      <c r="AE359" s="9"/>
      <c r="AF359" s="9"/>
      <c r="AG359" s="9"/>
    </row>
    <row r="360">
      <c r="A360" s="4" t="s">
        <v>1441</v>
      </c>
      <c r="B360" s="5" t="s">
        <v>1141</v>
      </c>
      <c r="C360" s="6" t="s">
        <v>1142</v>
      </c>
      <c r="D360" s="9"/>
      <c r="E360" s="7" t="s">
        <v>36</v>
      </c>
      <c r="F360" s="5" t="s">
        <v>36</v>
      </c>
      <c r="G360" s="5" t="s">
        <v>36</v>
      </c>
      <c r="H360" s="5">
        <v>0.0</v>
      </c>
      <c r="I360" s="6" t="s">
        <v>59</v>
      </c>
      <c r="J360" s="5" t="s">
        <v>1442</v>
      </c>
      <c r="K360" s="5" t="s">
        <v>1443</v>
      </c>
      <c r="L360" s="5" t="s">
        <v>513</v>
      </c>
      <c r="M360" s="5">
        <v>1.34</v>
      </c>
      <c r="N360" s="5"/>
      <c r="O360" s="9"/>
      <c r="P360" s="9"/>
      <c r="Q360" s="9"/>
      <c r="R360" s="9"/>
      <c r="S360" s="9"/>
      <c r="T360" s="9"/>
      <c r="U360" s="9"/>
      <c r="V360" s="9"/>
      <c r="W360" s="9"/>
      <c r="X360" s="9"/>
      <c r="Y360" s="9"/>
      <c r="Z360" s="9"/>
      <c r="AA360" s="9"/>
      <c r="AB360" s="9"/>
      <c r="AC360" s="9"/>
      <c r="AD360" s="9"/>
      <c r="AE360" s="9"/>
      <c r="AF360" s="9"/>
      <c r="AG360" s="9"/>
    </row>
    <row r="361">
      <c r="A361" s="4" t="s">
        <v>1444</v>
      </c>
      <c r="B361" s="5" t="s">
        <v>1141</v>
      </c>
      <c r="C361" s="6" t="s">
        <v>1142</v>
      </c>
      <c r="D361" s="9"/>
      <c r="E361" s="7" t="s">
        <v>36</v>
      </c>
      <c r="F361" s="5" t="s">
        <v>36</v>
      </c>
      <c r="G361" s="5" t="s">
        <v>36</v>
      </c>
      <c r="H361" s="5">
        <v>0.0</v>
      </c>
      <c r="I361" s="6" t="s">
        <v>59</v>
      </c>
      <c r="J361" s="5" t="s">
        <v>1445</v>
      </c>
      <c r="K361" s="5" t="s">
        <v>1446</v>
      </c>
      <c r="L361" s="5" t="s">
        <v>513</v>
      </c>
      <c r="M361" s="5">
        <v>1.34</v>
      </c>
      <c r="N361" s="5"/>
      <c r="O361" s="9"/>
      <c r="P361" s="9"/>
      <c r="Q361" s="9"/>
      <c r="R361" s="9"/>
      <c r="S361" s="9"/>
      <c r="T361" s="9"/>
      <c r="U361" s="9"/>
      <c r="V361" s="9"/>
      <c r="W361" s="9"/>
      <c r="X361" s="9"/>
      <c r="Y361" s="9"/>
      <c r="Z361" s="9"/>
      <c r="AA361" s="9"/>
      <c r="AB361" s="9"/>
      <c r="AC361" s="9"/>
      <c r="AD361" s="9"/>
      <c r="AE361" s="9"/>
      <c r="AF361" s="9"/>
      <c r="AG361" s="9"/>
    </row>
    <row r="362">
      <c r="A362" s="4" t="s">
        <v>1447</v>
      </c>
      <c r="B362" s="5" t="s">
        <v>1141</v>
      </c>
      <c r="C362" s="6" t="s">
        <v>1142</v>
      </c>
      <c r="D362" s="9"/>
      <c r="E362" s="7" t="s">
        <v>36</v>
      </c>
      <c r="F362" s="5" t="s">
        <v>36</v>
      </c>
      <c r="G362" s="5" t="s">
        <v>36</v>
      </c>
      <c r="H362" s="5">
        <v>0.0</v>
      </c>
      <c r="I362" s="6" t="s">
        <v>59</v>
      </c>
      <c r="J362" s="5" t="s">
        <v>1448</v>
      </c>
      <c r="K362" s="5" t="s">
        <v>1449</v>
      </c>
      <c r="L362" s="5" t="s">
        <v>513</v>
      </c>
      <c r="M362" s="5">
        <v>1.34</v>
      </c>
      <c r="N362" s="5"/>
      <c r="O362" s="9"/>
      <c r="P362" s="9"/>
      <c r="Q362" s="9"/>
      <c r="R362" s="9"/>
      <c r="S362" s="9"/>
      <c r="T362" s="9"/>
      <c r="U362" s="9"/>
      <c r="V362" s="9"/>
      <c r="W362" s="9"/>
      <c r="X362" s="9"/>
      <c r="Y362" s="9"/>
      <c r="Z362" s="9"/>
      <c r="AA362" s="9"/>
      <c r="AB362" s="9"/>
      <c r="AC362" s="9"/>
      <c r="AD362" s="9"/>
      <c r="AE362" s="9"/>
      <c r="AF362" s="9"/>
      <c r="AG362" s="9"/>
    </row>
    <row r="363">
      <c r="A363" s="4" t="s">
        <v>1450</v>
      </c>
      <c r="B363" s="5" t="s">
        <v>1141</v>
      </c>
      <c r="C363" s="6" t="s">
        <v>1142</v>
      </c>
      <c r="D363" s="9"/>
      <c r="E363" s="7" t="s">
        <v>36</v>
      </c>
      <c r="F363" s="5" t="s">
        <v>36</v>
      </c>
      <c r="G363" s="5" t="s">
        <v>36</v>
      </c>
      <c r="H363" s="5">
        <v>0.0</v>
      </c>
      <c r="I363" s="6" t="s">
        <v>59</v>
      </c>
      <c r="J363" s="5" t="s">
        <v>1451</v>
      </c>
      <c r="K363" s="5" t="s">
        <v>1452</v>
      </c>
      <c r="L363" s="5" t="s">
        <v>513</v>
      </c>
      <c r="M363" s="5">
        <v>1.34</v>
      </c>
      <c r="N363" s="5"/>
      <c r="O363" s="9"/>
      <c r="P363" s="9"/>
      <c r="Q363" s="9"/>
      <c r="R363" s="9"/>
      <c r="S363" s="9"/>
      <c r="T363" s="9"/>
      <c r="U363" s="9"/>
      <c r="V363" s="9"/>
      <c r="W363" s="9"/>
      <c r="X363" s="9"/>
      <c r="Y363" s="9"/>
      <c r="Z363" s="9"/>
      <c r="AA363" s="9"/>
      <c r="AB363" s="9"/>
      <c r="AC363" s="9"/>
      <c r="AD363" s="9"/>
      <c r="AE363" s="9"/>
      <c r="AF363" s="9"/>
      <c r="AG363" s="9"/>
    </row>
    <row r="364">
      <c r="A364" s="4" t="s">
        <v>1453</v>
      </c>
      <c r="B364" s="5" t="s">
        <v>1141</v>
      </c>
      <c r="C364" s="6" t="s">
        <v>1142</v>
      </c>
      <c r="D364" s="9"/>
      <c r="E364" s="7" t="s">
        <v>36</v>
      </c>
      <c r="F364" s="5" t="s">
        <v>36</v>
      </c>
      <c r="G364" s="5" t="s">
        <v>36</v>
      </c>
      <c r="H364" s="5">
        <v>0.0</v>
      </c>
      <c r="I364" s="6" t="s">
        <v>59</v>
      </c>
      <c r="J364" s="5" t="s">
        <v>1454</v>
      </c>
      <c r="K364" s="5" t="s">
        <v>1455</v>
      </c>
      <c r="L364" s="5" t="s">
        <v>513</v>
      </c>
      <c r="M364" s="5">
        <v>1.34</v>
      </c>
      <c r="N364" s="5"/>
      <c r="O364" s="9"/>
      <c r="P364" s="9"/>
      <c r="Q364" s="9"/>
      <c r="R364" s="9"/>
      <c r="S364" s="9"/>
      <c r="T364" s="9"/>
      <c r="U364" s="9"/>
      <c r="V364" s="9"/>
      <c r="W364" s="9"/>
      <c r="X364" s="9"/>
      <c r="Y364" s="9"/>
      <c r="Z364" s="9"/>
      <c r="AA364" s="9"/>
      <c r="AB364" s="9"/>
      <c r="AC364" s="9"/>
      <c r="AD364" s="9"/>
      <c r="AE364" s="9"/>
      <c r="AF364" s="9"/>
      <c r="AG364" s="9"/>
    </row>
    <row r="365">
      <c r="A365" s="4" t="s">
        <v>1456</v>
      </c>
      <c r="B365" s="5" t="s">
        <v>1141</v>
      </c>
      <c r="C365" s="6" t="s">
        <v>1142</v>
      </c>
      <c r="D365" s="9"/>
      <c r="E365" s="7" t="s">
        <v>36</v>
      </c>
      <c r="F365" s="5" t="s">
        <v>36</v>
      </c>
      <c r="G365" s="5" t="s">
        <v>36</v>
      </c>
      <c r="H365" s="5">
        <v>0.0</v>
      </c>
      <c r="I365" s="6" t="s">
        <v>59</v>
      </c>
      <c r="J365" s="5" t="s">
        <v>1457</v>
      </c>
      <c r="K365" s="5" t="s">
        <v>1458</v>
      </c>
      <c r="L365" s="5" t="s">
        <v>513</v>
      </c>
      <c r="M365" s="5">
        <v>1.34</v>
      </c>
      <c r="N365" s="5"/>
      <c r="O365" s="9"/>
      <c r="P365" s="9"/>
      <c r="Q365" s="9"/>
      <c r="R365" s="9"/>
      <c r="S365" s="9"/>
      <c r="T365" s="9"/>
      <c r="U365" s="9"/>
      <c r="V365" s="9"/>
      <c r="W365" s="9"/>
      <c r="X365" s="9"/>
      <c r="Y365" s="9"/>
      <c r="Z365" s="9"/>
      <c r="AA365" s="9"/>
      <c r="AB365" s="9"/>
      <c r="AC365" s="9"/>
      <c r="AD365" s="9"/>
      <c r="AE365" s="9"/>
      <c r="AF365" s="9"/>
      <c r="AG365" s="9"/>
    </row>
    <row r="366">
      <c r="A366" s="4" t="s">
        <v>1459</v>
      </c>
      <c r="B366" s="5" t="s">
        <v>1141</v>
      </c>
      <c r="C366" s="6" t="s">
        <v>1142</v>
      </c>
      <c r="D366" s="6" t="s">
        <v>1460</v>
      </c>
      <c r="E366" s="7" t="s">
        <v>36</v>
      </c>
      <c r="F366" s="5" t="s">
        <v>36</v>
      </c>
      <c r="G366" s="5" t="s">
        <v>36</v>
      </c>
      <c r="H366" s="5">
        <v>0.0</v>
      </c>
      <c r="I366" s="6" t="s">
        <v>59</v>
      </c>
      <c r="J366" s="5" t="s">
        <v>1461</v>
      </c>
      <c r="K366" s="5" t="s">
        <v>1462</v>
      </c>
      <c r="L366" s="5" t="s">
        <v>92</v>
      </c>
      <c r="M366" s="5">
        <v>1.1</v>
      </c>
      <c r="N366" s="5"/>
      <c r="O366" s="9"/>
      <c r="P366" s="9"/>
      <c r="Q366" s="9"/>
      <c r="R366" s="9"/>
      <c r="S366" s="9"/>
      <c r="T366" s="9"/>
      <c r="U366" s="9"/>
      <c r="V366" s="9"/>
      <c r="W366" s="9"/>
      <c r="X366" s="9"/>
      <c r="Y366" s="9"/>
      <c r="Z366" s="9"/>
      <c r="AA366" s="9"/>
      <c r="AB366" s="9"/>
      <c r="AC366" s="9"/>
      <c r="AD366" s="9"/>
      <c r="AE366" s="9"/>
      <c r="AF366" s="9"/>
      <c r="AG366" s="9"/>
    </row>
    <row r="367">
      <c r="A367" s="4" t="s">
        <v>1463</v>
      </c>
      <c r="B367" s="5" t="s">
        <v>1141</v>
      </c>
      <c r="C367" s="6" t="s">
        <v>1142</v>
      </c>
      <c r="D367" s="6" t="s">
        <v>1460</v>
      </c>
      <c r="E367" s="7" t="s">
        <v>36</v>
      </c>
      <c r="F367" s="5" t="s">
        <v>36</v>
      </c>
      <c r="G367" s="5" t="s">
        <v>36</v>
      </c>
      <c r="H367" s="5">
        <v>0.0</v>
      </c>
      <c r="I367" s="6" t="s">
        <v>59</v>
      </c>
      <c r="J367" s="5" t="s">
        <v>1464</v>
      </c>
      <c r="K367" s="5" t="s">
        <v>1465</v>
      </c>
      <c r="L367" s="5" t="s">
        <v>92</v>
      </c>
      <c r="M367" s="5">
        <v>1.1</v>
      </c>
      <c r="N367" s="5"/>
      <c r="O367" s="9"/>
      <c r="P367" s="9"/>
      <c r="Q367" s="9"/>
      <c r="R367" s="9"/>
      <c r="S367" s="9"/>
      <c r="T367" s="9"/>
      <c r="U367" s="9"/>
      <c r="V367" s="9"/>
      <c r="W367" s="9"/>
      <c r="X367" s="9"/>
      <c r="Y367" s="9"/>
      <c r="Z367" s="9"/>
      <c r="AA367" s="9"/>
      <c r="AB367" s="9"/>
      <c r="AC367" s="9"/>
      <c r="AD367" s="9"/>
      <c r="AE367" s="9"/>
      <c r="AF367" s="9"/>
      <c r="AG367" s="9"/>
    </row>
    <row r="368">
      <c r="A368" s="4" t="s">
        <v>1466</v>
      </c>
      <c r="B368" s="5" t="s">
        <v>1141</v>
      </c>
      <c r="C368" s="6" t="s">
        <v>1142</v>
      </c>
      <c r="D368" s="9"/>
      <c r="E368" s="7" t="s">
        <v>36</v>
      </c>
      <c r="F368" s="5" t="s">
        <v>36</v>
      </c>
      <c r="G368" s="5" t="s">
        <v>36</v>
      </c>
      <c r="H368" s="5">
        <v>0.0</v>
      </c>
      <c r="I368" s="6" t="s">
        <v>59</v>
      </c>
      <c r="J368" s="5" t="s">
        <v>1467</v>
      </c>
      <c r="K368" s="5" t="s">
        <v>1468</v>
      </c>
      <c r="L368" s="5" t="s">
        <v>19</v>
      </c>
      <c r="M368" s="5">
        <v>1.2</v>
      </c>
      <c r="N368" s="5"/>
      <c r="O368" s="9"/>
      <c r="P368" s="9"/>
      <c r="Q368" s="9"/>
      <c r="R368" s="9"/>
      <c r="S368" s="9"/>
      <c r="T368" s="9"/>
      <c r="U368" s="9"/>
      <c r="V368" s="9"/>
      <c r="W368" s="9"/>
      <c r="X368" s="9"/>
      <c r="Y368" s="9"/>
      <c r="Z368" s="9"/>
      <c r="AA368" s="9"/>
      <c r="AB368" s="9"/>
      <c r="AC368" s="9"/>
      <c r="AD368" s="9"/>
      <c r="AE368" s="9"/>
      <c r="AF368" s="9"/>
      <c r="AG368" s="9"/>
    </row>
    <row r="369">
      <c r="A369" s="4" t="s">
        <v>1469</v>
      </c>
      <c r="B369" s="5" t="s">
        <v>1141</v>
      </c>
      <c r="C369" s="6" t="s">
        <v>1142</v>
      </c>
      <c r="D369" s="9"/>
      <c r="E369" s="7" t="s">
        <v>36</v>
      </c>
      <c r="F369" s="5" t="s">
        <v>36</v>
      </c>
      <c r="G369" s="5" t="s">
        <v>36</v>
      </c>
      <c r="H369" s="5">
        <v>0.0</v>
      </c>
      <c r="I369" s="6" t="s">
        <v>59</v>
      </c>
      <c r="J369" s="5" t="s">
        <v>1470</v>
      </c>
      <c r="K369" s="5" t="s">
        <v>1471</v>
      </c>
      <c r="L369" s="5" t="s">
        <v>19</v>
      </c>
      <c r="M369" s="5">
        <v>1.32</v>
      </c>
      <c r="N369" s="5"/>
      <c r="O369" s="9"/>
      <c r="P369" s="9"/>
      <c r="Q369" s="9"/>
      <c r="R369" s="9"/>
      <c r="S369" s="9"/>
      <c r="T369" s="9"/>
      <c r="U369" s="9"/>
      <c r="V369" s="9"/>
      <c r="W369" s="9"/>
      <c r="X369" s="9"/>
      <c r="Y369" s="9"/>
      <c r="Z369" s="9"/>
      <c r="AA369" s="9"/>
      <c r="AB369" s="9"/>
      <c r="AC369" s="9"/>
      <c r="AD369" s="9"/>
      <c r="AE369" s="9"/>
      <c r="AF369" s="9"/>
      <c r="AG369" s="9"/>
    </row>
    <row r="370">
      <c r="A370" s="4" t="s">
        <v>1472</v>
      </c>
      <c r="B370" s="5" t="s">
        <v>1141</v>
      </c>
      <c r="C370" s="6" t="s">
        <v>1142</v>
      </c>
      <c r="D370" s="6" t="s">
        <v>1473</v>
      </c>
      <c r="E370" s="7" t="s">
        <v>36</v>
      </c>
      <c r="F370" s="5" t="s">
        <v>36</v>
      </c>
      <c r="G370" s="5" t="s">
        <v>36</v>
      </c>
      <c r="H370" s="5">
        <v>0.0</v>
      </c>
      <c r="I370" s="6" t="s">
        <v>59</v>
      </c>
      <c r="J370" s="5" t="s">
        <v>1474</v>
      </c>
      <c r="K370" s="5" t="s">
        <v>1475</v>
      </c>
      <c r="L370" s="5" t="s">
        <v>92</v>
      </c>
      <c r="M370" s="5">
        <v>1.34</v>
      </c>
      <c r="N370" s="5"/>
      <c r="O370" s="9"/>
      <c r="P370" s="9"/>
      <c r="Q370" s="9"/>
      <c r="R370" s="9"/>
      <c r="S370" s="9"/>
      <c r="T370" s="9"/>
      <c r="U370" s="9"/>
      <c r="V370" s="9"/>
      <c r="W370" s="9"/>
      <c r="X370" s="9"/>
      <c r="Y370" s="9"/>
      <c r="Z370" s="9"/>
      <c r="AA370" s="9"/>
      <c r="AB370" s="9"/>
      <c r="AC370" s="9"/>
      <c r="AD370" s="9"/>
      <c r="AE370" s="9"/>
      <c r="AF370" s="9"/>
      <c r="AG370" s="9"/>
    </row>
    <row r="371">
      <c r="A371" s="34" t="s">
        <v>1476</v>
      </c>
      <c r="B371" s="35" t="s">
        <v>1141</v>
      </c>
      <c r="C371" s="36" t="s">
        <v>1142</v>
      </c>
      <c r="D371" s="29" t="s">
        <v>1477</v>
      </c>
      <c r="E371" s="30" t="s">
        <v>36</v>
      </c>
      <c r="F371" s="37" t="s">
        <v>36</v>
      </c>
      <c r="G371" s="37" t="s">
        <v>36</v>
      </c>
      <c r="H371" s="31" t="s">
        <v>36</v>
      </c>
      <c r="I371" s="37" t="s">
        <v>106</v>
      </c>
      <c r="J371" s="37" t="s">
        <v>1478</v>
      </c>
      <c r="K371" s="37" t="s">
        <v>1479</v>
      </c>
      <c r="L371" s="5" t="s">
        <v>92</v>
      </c>
      <c r="M371" s="38">
        <v>1.35</v>
      </c>
      <c r="N371" s="11"/>
      <c r="O371" s="9"/>
      <c r="P371" s="9"/>
      <c r="Q371" s="9"/>
      <c r="R371" s="9"/>
      <c r="S371" s="9"/>
      <c r="T371" s="9"/>
      <c r="U371" s="9"/>
      <c r="V371" s="9"/>
      <c r="W371" s="9"/>
      <c r="X371" s="9"/>
      <c r="Y371" s="9"/>
      <c r="Z371" s="9"/>
      <c r="AA371" s="9"/>
      <c r="AB371" s="9"/>
      <c r="AC371" s="9"/>
      <c r="AD371" s="9"/>
      <c r="AE371" s="9"/>
      <c r="AF371" s="9"/>
      <c r="AG371" s="9"/>
    </row>
    <row r="372">
      <c r="A372" s="34" t="s">
        <v>1480</v>
      </c>
      <c r="B372" s="35" t="s">
        <v>1141</v>
      </c>
      <c r="C372" s="36" t="s">
        <v>1142</v>
      </c>
      <c r="D372" s="29" t="s">
        <v>1223</v>
      </c>
      <c r="E372" s="30" t="s">
        <v>36</v>
      </c>
      <c r="F372" s="37" t="s">
        <v>36</v>
      </c>
      <c r="G372" s="37" t="s">
        <v>36</v>
      </c>
      <c r="H372" s="31" t="s">
        <v>36</v>
      </c>
      <c r="I372" s="37" t="s">
        <v>106</v>
      </c>
      <c r="J372" s="37" t="s">
        <v>1481</v>
      </c>
      <c r="K372" s="29" t="s">
        <v>1482</v>
      </c>
      <c r="L372" s="5" t="s">
        <v>92</v>
      </c>
      <c r="M372" s="38">
        <v>1.35</v>
      </c>
      <c r="N372" s="11"/>
      <c r="O372" s="9"/>
      <c r="P372" s="9"/>
      <c r="Q372" s="9"/>
      <c r="R372" s="9"/>
      <c r="S372" s="9"/>
      <c r="T372" s="9"/>
      <c r="U372" s="9"/>
      <c r="V372" s="9"/>
      <c r="W372" s="9"/>
      <c r="X372" s="9"/>
      <c r="Y372" s="9"/>
      <c r="Z372" s="9"/>
      <c r="AA372" s="9"/>
      <c r="AB372" s="9"/>
      <c r="AC372" s="9"/>
      <c r="AD372" s="9"/>
      <c r="AE372" s="9"/>
      <c r="AF372" s="9"/>
      <c r="AG372" s="9"/>
    </row>
    <row r="373">
      <c r="A373" s="34" t="s">
        <v>1483</v>
      </c>
      <c r="B373" s="35" t="s">
        <v>1141</v>
      </c>
      <c r="C373" s="36" t="s">
        <v>1142</v>
      </c>
      <c r="D373" s="29" t="s">
        <v>1394</v>
      </c>
      <c r="E373" s="30" t="s">
        <v>36</v>
      </c>
      <c r="F373" s="37" t="s">
        <v>36</v>
      </c>
      <c r="G373" s="37" t="s">
        <v>36</v>
      </c>
      <c r="H373" s="31" t="s">
        <v>36</v>
      </c>
      <c r="I373" s="37" t="s">
        <v>106</v>
      </c>
      <c r="J373" s="37" t="s">
        <v>1484</v>
      </c>
      <c r="K373" s="29" t="s">
        <v>1485</v>
      </c>
      <c r="L373" s="5" t="s">
        <v>92</v>
      </c>
      <c r="M373" s="38">
        <v>1.35</v>
      </c>
      <c r="N373" s="11"/>
      <c r="O373" s="9"/>
      <c r="P373" s="9"/>
      <c r="Q373" s="9"/>
      <c r="R373" s="9"/>
      <c r="S373" s="9"/>
      <c r="T373" s="9"/>
      <c r="U373" s="9"/>
      <c r="V373" s="9"/>
      <c r="W373" s="9"/>
      <c r="X373" s="9"/>
      <c r="Y373" s="9"/>
      <c r="Z373" s="9"/>
      <c r="AA373" s="9"/>
      <c r="AB373" s="9"/>
      <c r="AC373" s="9"/>
      <c r="AD373" s="9"/>
      <c r="AE373" s="9"/>
      <c r="AF373" s="9"/>
      <c r="AG373" s="9"/>
    </row>
    <row r="374">
      <c r="A374" s="34" t="s">
        <v>1486</v>
      </c>
      <c r="B374" s="41" t="s">
        <v>1141</v>
      </c>
      <c r="C374" s="42" t="s">
        <v>1142</v>
      </c>
      <c r="D374" s="32" t="s">
        <v>1413</v>
      </c>
      <c r="E374" s="43">
        <v>1.0</v>
      </c>
      <c r="F374" s="32" t="s">
        <v>36</v>
      </c>
      <c r="G374" s="32" t="s">
        <v>36</v>
      </c>
      <c r="H374" s="38" t="s">
        <v>36</v>
      </c>
      <c r="I374" s="29" t="s">
        <v>106</v>
      </c>
      <c r="J374" s="29" t="s">
        <v>1487</v>
      </c>
      <c r="K374" s="32" t="s">
        <v>1415</v>
      </c>
      <c r="L374" s="32" t="s">
        <v>92</v>
      </c>
      <c r="M374" s="5">
        <v>1.35</v>
      </c>
      <c r="N374" s="32"/>
      <c r="O374" s="9"/>
      <c r="P374" s="9"/>
      <c r="Q374" s="9"/>
      <c r="R374" s="9"/>
      <c r="S374" s="9"/>
      <c r="T374" s="9"/>
      <c r="U374" s="9"/>
      <c r="V374" s="9"/>
      <c r="W374" s="9"/>
      <c r="X374" s="9"/>
      <c r="Y374" s="9"/>
      <c r="Z374" s="9"/>
      <c r="AA374" s="9"/>
      <c r="AB374" s="9"/>
      <c r="AC374" s="9"/>
      <c r="AD374" s="9"/>
      <c r="AE374" s="9"/>
      <c r="AF374" s="9"/>
      <c r="AG374" s="9"/>
    </row>
    <row r="375">
      <c r="A375" s="4" t="s">
        <v>1488</v>
      </c>
      <c r="B375" s="5" t="s">
        <v>1141</v>
      </c>
      <c r="C375" s="6" t="s">
        <v>1142</v>
      </c>
      <c r="D375" s="9"/>
      <c r="E375" s="7" t="s">
        <v>36</v>
      </c>
      <c r="F375" s="5" t="s">
        <v>36</v>
      </c>
      <c r="G375" s="5" t="s">
        <v>36</v>
      </c>
      <c r="H375" s="5">
        <v>0.0</v>
      </c>
      <c r="I375" s="6" t="s">
        <v>106</v>
      </c>
      <c r="J375" s="5" t="s">
        <v>1489</v>
      </c>
      <c r="K375" s="5" t="s">
        <v>1490</v>
      </c>
      <c r="L375" s="5" t="s">
        <v>92</v>
      </c>
      <c r="M375" s="5">
        <v>1.1</v>
      </c>
      <c r="N375" s="5"/>
      <c r="O375" s="9"/>
      <c r="P375" s="9"/>
      <c r="Q375" s="9"/>
      <c r="R375" s="9"/>
      <c r="S375" s="9"/>
      <c r="T375" s="9"/>
      <c r="U375" s="9"/>
      <c r="V375" s="9"/>
      <c r="W375" s="9"/>
      <c r="X375" s="9"/>
      <c r="Y375" s="9"/>
      <c r="Z375" s="9"/>
      <c r="AA375" s="9"/>
      <c r="AB375" s="9"/>
      <c r="AC375" s="9"/>
      <c r="AD375" s="9"/>
      <c r="AE375" s="9"/>
      <c r="AF375" s="9"/>
      <c r="AG375" s="9"/>
    </row>
    <row r="376">
      <c r="A376" s="4" t="s">
        <v>1491</v>
      </c>
      <c r="B376" s="5" t="s">
        <v>1141</v>
      </c>
      <c r="C376" s="40" t="s">
        <v>1142</v>
      </c>
      <c r="D376" s="9"/>
      <c r="E376" s="7" t="s">
        <v>36</v>
      </c>
      <c r="F376" s="5" t="s">
        <v>36</v>
      </c>
      <c r="G376" s="5" t="s">
        <v>36</v>
      </c>
      <c r="H376" s="5">
        <v>0.0</v>
      </c>
      <c r="I376" s="6" t="s">
        <v>106</v>
      </c>
      <c r="J376" s="5" t="s">
        <v>1492</v>
      </c>
      <c r="K376" s="5" t="s">
        <v>1493</v>
      </c>
      <c r="L376" s="5" t="s">
        <v>92</v>
      </c>
      <c r="M376" s="5">
        <v>1.1</v>
      </c>
      <c r="N376" s="5"/>
      <c r="O376" s="9"/>
      <c r="P376" s="9"/>
      <c r="Q376" s="9"/>
      <c r="R376" s="9"/>
      <c r="S376" s="9"/>
      <c r="T376" s="9"/>
      <c r="U376" s="9"/>
      <c r="V376" s="9"/>
      <c r="W376" s="9"/>
      <c r="X376" s="9"/>
      <c r="Y376" s="9"/>
      <c r="Z376" s="9"/>
      <c r="AA376" s="9"/>
      <c r="AB376" s="9"/>
      <c r="AC376" s="9"/>
      <c r="AD376" s="9"/>
      <c r="AE376" s="9"/>
      <c r="AF376" s="9"/>
      <c r="AG376" s="9"/>
    </row>
    <row r="377">
      <c r="A377" s="4" t="s">
        <v>1494</v>
      </c>
      <c r="B377" s="5" t="s">
        <v>1141</v>
      </c>
      <c r="C377" s="6" t="s">
        <v>1142</v>
      </c>
      <c r="D377" s="9"/>
      <c r="E377" s="7" t="s">
        <v>36</v>
      </c>
      <c r="F377" s="5" t="s">
        <v>36</v>
      </c>
      <c r="G377" s="5" t="s">
        <v>36</v>
      </c>
      <c r="H377" s="5">
        <v>0.0</v>
      </c>
      <c r="I377" s="6" t="s">
        <v>106</v>
      </c>
      <c r="J377" s="5" t="s">
        <v>1495</v>
      </c>
      <c r="K377" s="5" t="s">
        <v>1496</v>
      </c>
      <c r="L377" s="5" t="s">
        <v>19</v>
      </c>
      <c r="M377" s="5">
        <v>1.1</v>
      </c>
      <c r="N377" s="5"/>
      <c r="O377" s="9"/>
      <c r="P377" s="9"/>
      <c r="Q377" s="9"/>
      <c r="R377" s="9"/>
      <c r="S377" s="9"/>
      <c r="T377" s="9"/>
      <c r="U377" s="9"/>
      <c r="V377" s="9"/>
      <c r="W377" s="9"/>
      <c r="X377" s="9"/>
      <c r="Y377" s="9"/>
      <c r="Z377" s="9"/>
      <c r="AA377" s="9"/>
      <c r="AB377" s="9"/>
      <c r="AC377" s="9"/>
      <c r="AD377" s="9"/>
      <c r="AE377" s="9"/>
      <c r="AF377" s="9"/>
      <c r="AG377" s="9"/>
    </row>
    <row r="378">
      <c r="A378" s="26" t="s">
        <v>1497</v>
      </c>
      <c r="B378" s="27" t="s">
        <v>1141</v>
      </c>
      <c r="C378" s="39" t="s">
        <v>1142</v>
      </c>
      <c r="D378" s="29" t="s">
        <v>1498</v>
      </c>
      <c r="E378" s="30" t="s">
        <v>36</v>
      </c>
      <c r="F378" s="29" t="s">
        <v>36</v>
      </c>
      <c r="G378" s="29" t="s">
        <v>36</v>
      </c>
      <c r="H378" s="31" t="s">
        <v>36</v>
      </c>
      <c r="I378" s="29" t="s">
        <v>1499</v>
      </c>
      <c r="J378" s="29" t="s">
        <v>1498</v>
      </c>
      <c r="K378" s="29"/>
      <c r="L378" s="5" t="s">
        <v>36</v>
      </c>
      <c r="M378" s="5">
        <v>1.35</v>
      </c>
      <c r="N378" s="32"/>
      <c r="O378" s="9"/>
      <c r="P378" s="9"/>
      <c r="Q378" s="9"/>
      <c r="R378" s="9"/>
      <c r="S378" s="9"/>
      <c r="T378" s="9"/>
      <c r="U378" s="9"/>
      <c r="V378" s="9"/>
      <c r="W378" s="9"/>
      <c r="X378" s="9"/>
      <c r="Y378" s="9"/>
      <c r="Z378" s="9"/>
      <c r="AA378" s="9"/>
      <c r="AB378" s="9"/>
      <c r="AC378" s="9"/>
      <c r="AD378" s="9"/>
      <c r="AE378" s="9"/>
      <c r="AF378" s="9"/>
      <c r="AG378" s="9"/>
    </row>
    <row r="379">
      <c r="A379" s="26" t="s">
        <v>1500</v>
      </c>
      <c r="B379" s="27" t="s">
        <v>1141</v>
      </c>
      <c r="C379" s="39" t="s">
        <v>1142</v>
      </c>
      <c r="D379" s="29" t="s">
        <v>1239</v>
      </c>
      <c r="E379" s="30" t="s">
        <v>510</v>
      </c>
      <c r="F379" s="29" t="s">
        <v>36</v>
      </c>
      <c r="G379" s="29" t="s">
        <v>36</v>
      </c>
      <c r="H379" s="31" t="s">
        <v>36</v>
      </c>
      <c r="I379" s="29" t="s">
        <v>116</v>
      </c>
      <c r="J379" s="29" t="s">
        <v>1501</v>
      </c>
      <c r="K379" s="29" t="s">
        <v>1502</v>
      </c>
      <c r="L379" s="5" t="s">
        <v>513</v>
      </c>
      <c r="M379" s="5">
        <v>1.35</v>
      </c>
      <c r="N379" s="32"/>
      <c r="O379" s="9"/>
      <c r="P379" s="9"/>
      <c r="Q379" s="9"/>
      <c r="R379" s="9"/>
      <c r="S379" s="9"/>
      <c r="T379" s="9"/>
      <c r="U379" s="9"/>
      <c r="V379" s="9"/>
      <c r="W379" s="9"/>
      <c r="X379" s="9"/>
      <c r="Y379" s="9"/>
      <c r="Z379" s="9"/>
      <c r="AA379" s="9"/>
      <c r="AB379" s="9"/>
      <c r="AC379" s="9"/>
      <c r="AD379" s="9"/>
      <c r="AE379" s="9"/>
      <c r="AF379" s="9"/>
      <c r="AG379" s="9"/>
    </row>
    <row r="380">
      <c r="A380" s="4" t="s">
        <v>1503</v>
      </c>
      <c r="B380" s="5" t="s">
        <v>1141</v>
      </c>
      <c r="C380" s="6" t="s">
        <v>1142</v>
      </c>
      <c r="D380" s="6" t="s">
        <v>1504</v>
      </c>
      <c r="E380" s="7" t="s">
        <v>510</v>
      </c>
      <c r="F380" s="5" t="s">
        <v>36</v>
      </c>
      <c r="G380" s="5" t="s">
        <v>36</v>
      </c>
      <c r="H380" s="5">
        <v>1.0</v>
      </c>
      <c r="I380" s="6" t="s">
        <v>116</v>
      </c>
      <c r="J380" s="5" t="s">
        <v>1505</v>
      </c>
      <c r="K380" s="5" t="s">
        <v>1506</v>
      </c>
      <c r="L380" s="5" t="s">
        <v>513</v>
      </c>
      <c r="M380" s="5">
        <v>1.3</v>
      </c>
      <c r="N380" s="5"/>
      <c r="O380" s="9"/>
      <c r="P380" s="9"/>
      <c r="Q380" s="9"/>
      <c r="R380" s="9"/>
      <c r="S380" s="9"/>
      <c r="T380" s="9"/>
      <c r="U380" s="9"/>
      <c r="V380" s="9"/>
      <c r="W380" s="9"/>
      <c r="X380" s="9"/>
      <c r="Y380" s="9"/>
      <c r="Z380" s="9"/>
      <c r="AA380" s="9"/>
      <c r="AB380" s="9"/>
      <c r="AC380" s="9"/>
      <c r="AD380" s="9"/>
      <c r="AE380" s="9"/>
      <c r="AF380" s="9"/>
      <c r="AG380" s="9"/>
    </row>
    <row r="381">
      <c r="A381" s="4" t="s">
        <v>1507</v>
      </c>
      <c r="B381" s="5" t="s">
        <v>1141</v>
      </c>
      <c r="C381" s="6" t="s">
        <v>1142</v>
      </c>
      <c r="D381" s="9"/>
      <c r="E381" s="7">
        <v>1.0</v>
      </c>
      <c r="F381" s="5" t="s">
        <v>36</v>
      </c>
      <c r="G381" s="5" t="s">
        <v>36</v>
      </c>
      <c r="H381" s="5">
        <v>1.0</v>
      </c>
      <c r="I381" s="6" t="s">
        <v>116</v>
      </c>
      <c r="J381" s="5" t="s">
        <v>1508</v>
      </c>
      <c r="K381" s="5" t="s">
        <v>1509</v>
      </c>
      <c r="L381" s="5" t="s">
        <v>92</v>
      </c>
      <c r="M381" s="5">
        <v>1.32</v>
      </c>
      <c r="N381" s="5"/>
      <c r="O381" s="9"/>
      <c r="P381" s="9"/>
      <c r="Q381" s="9"/>
      <c r="R381" s="9"/>
      <c r="S381" s="9"/>
      <c r="T381" s="9"/>
      <c r="U381" s="9"/>
      <c r="V381" s="9"/>
      <c r="W381" s="9"/>
      <c r="X381" s="9"/>
      <c r="Y381" s="9"/>
      <c r="Z381" s="9"/>
      <c r="AA381" s="9"/>
      <c r="AB381" s="9"/>
      <c r="AC381" s="9"/>
      <c r="AD381" s="9"/>
      <c r="AE381" s="9"/>
      <c r="AF381" s="9"/>
      <c r="AG381" s="9"/>
    </row>
    <row r="382">
      <c r="A382" s="4" t="s">
        <v>1510</v>
      </c>
      <c r="B382" s="5" t="s">
        <v>1141</v>
      </c>
      <c r="C382" s="6" t="s">
        <v>1142</v>
      </c>
      <c r="D382" s="9"/>
      <c r="E382" s="7" t="s">
        <v>36</v>
      </c>
      <c r="F382" s="5" t="s">
        <v>36</v>
      </c>
      <c r="G382" s="5" t="s">
        <v>36</v>
      </c>
      <c r="H382" s="5">
        <v>0.0</v>
      </c>
      <c r="I382" s="6" t="s">
        <v>116</v>
      </c>
      <c r="J382" s="5" t="s">
        <v>1511</v>
      </c>
      <c r="K382" s="5" t="s">
        <v>1512</v>
      </c>
      <c r="L382" s="5" t="s">
        <v>513</v>
      </c>
      <c r="M382" s="5">
        <v>1.34</v>
      </c>
      <c r="N382" s="5"/>
      <c r="O382" s="9"/>
      <c r="P382" s="9"/>
      <c r="Q382" s="9"/>
      <c r="R382" s="9"/>
      <c r="S382" s="9"/>
      <c r="T382" s="9"/>
      <c r="U382" s="9"/>
      <c r="V382" s="9"/>
      <c r="W382" s="9"/>
      <c r="X382" s="9"/>
      <c r="Y382" s="9"/>
      <c r="Z382" s="9"/>
      <c r="AA382" s="9"/>
      <c r="AB382" s="9"/>
      <c r="AC382" s="9"/>
      <c r="AD382" s="9"/>
      <c r="AE382" s="9"/>
      <c r="AF382" s="9"/>
      <c r="AG382" s="9"/>
    </row>
    <row r="383">
      <c r="A383" s="4" t="s">
        <v>1513</v>
      </c>
      <c r="B383" s="5" t="s">
        <v>1141</v>
      </c>
      <c r="C383" s="6" t="s">
        <v>1142</v>
      </c>
      <c r="D383" s="9"/>
      <c r="E383" s="7" t="s">
        <v>36</v>
      </c>
      <c r="F383" s="5" t="s">
        <v>36</v>
      </c>
      <c r="G383" s="5" t="s">
        <v>36</v>
      </c>
      <c r="H383" s="5">
        <v>0.0</v>
      </c>
      <c r="I383" s="6" t="s">
        <v>116</v>
      </c>
      <c r="J383" s="5" t="s">
        <v>1514</v>
      </c>
      <c r="K383" s="5" t="s">
        <v>1515</v>
      </c>
      <c r="L383" s="5" t="s">
        <v>92</v>
      </c>
      <c r="M383" s="5">
        <v>1.34</v>
      </c>
      <c r="N383" s="5"/>
      <c r="O383" s="9"/>
      <c r="P383" s="9"/>
      <c r="Q383" s="9"/>
      <c r="R383" s="9"/>
      <c r="S383" s="9"/>
      <c r="T383" s="9"/>
      <c r="U383" s="9"/>
      <c r="V383" s="9"/>
      <c r="W383" s="9"/>
      <c r="X383" s="9"/>
      <c r="Y383" s="9"/>
      <c r="Z383" s="9"/>
      <c r="AA383" s="9"/>
      <c r="AB383" s="9"/>
      <c r="AC383" s="9"/>
      <c r="AD383" s="9"/>
      <c r="AE383" s="9"/>
      <c r="AF383" s="9"/>
      <c r="AG383" s="9"/>
    </row>
    <row r="384">
      <c r="A384" s="4" t="s">
        <v>1516</v>
      </c>
      <c r="B384" s="5" t="s">
        <v>1141</v>
      </c>
      <c r="C384" s="6" t="s">
        <v>1142</v>
      </c>
      <c r="D384" s="9"/>
      <c r="E384" s="7" t="s">
        <v>36</v>
      </c>
      <c r="F384" s="5" t="s">
        <v>36</v>
      </c>
      <c r="G384" s="5" t="s">
        <v>36</v>
      </c>
      <c r="H384" s="5">
        <v>0.0</v>
      </c>
      <c r="I384" s="6" t="s">
        <v>116</v>
      </c>
      <c r="J384" s="5" t="s">
        <v>1517</v>
      </c>
      <c r="K384" s="5" t="s">
        <v>1518</v>
      </c>
      <c r="L384" s="5" t="s">
        <v>92</v>
      </c>
      <c r="M384" s="5">
        <v>1.34</v>
      </c>
      <c r="N384" s="5"/>
      <c r="O384" s="9"/>
      <c r="P384" s="9"/>
      <c r="Q384" s="9"/>
      <c r="R384" s="9"/>
      <c r="S384" s="9"/>
      <c r="T384" s="9"/>
      <c r="U384" s="9"/>
      <c r="V384" s="9"/>
      <c r="W384" s="9"/>
      <c r="X384" s="9"/>
      <c r="Y384" s="9"/>
      <c r="Z384" s="9"/>
      <c r="AA384" s="9"/>
      <c r="AB384" s="9"/>
      <c r="AC384" s="9"/>
      <c r="AD384" s="9"/>
      <c r="AE384" s="9"/>
      <c r="AF384" s="9"/>
      <c r="AG384" s="9"/>
    </row>
    <row r="385">
      <c r="A385" s="4" t="s">
        <v>1519</v>
      </c>
      <c r="B385" s="5" t="s">
        <v>1141</v>
      </c>
      <c r="C385" s="6" t="s">
        <v>1142</v>
      </c>
      <c r="D385" s="9"/>
      <c r="E385" s="7" t="s">
        <v>36</v>
      </c>
      <c r="F385" s="5" t="s">
        <v>36</v>
      </c>
      <c r="G385" s="5" t="s">
        <v>36</v>
      </c>
      <c r="H385" s="5">
        <v>0.0</v>
      </c>
      <c r="I385" s="6" t="s">
        <v>116</v>
      </c>
      <c r="J385" s="5" t="s">
        <v>1520</v>
      </c>
      <c r="K385" s="5" t="s">
        <v>1521</v>
      </c>
      <c r="L385" s="5" t="s">
        <v>92</v>
      </c>
      <c r="M385" s="5">
        <v>1.33</v>
      </c>
      <c r="N385" s="5"/>
      <c r="O385" s="9"/>
      <c r="P385" s="9"/>
      <c r="Q385" s="9"/>
      <c r="R385" s="9"/>
      <c r="S385" s="9"/>
      <c r="T385" s="9"/>
      <c r="U385" s="9"/>
      <c r="V385" s="9"/>
      <c r="W385" s="9"/>
      <c r="X385" s="9"/>
      <c r="Y385" s="9"/>
      <c r="Z385" s="9"/>
      <c r="AA385" s="9"/>
      <c r="AB385" s="9"/>
      <c r="AC385" s="9"/>
      <c r="AD385" s="9"/>
      <c r="AE385" s="9"/>
      <c r="AF385" s="9"/>
      <c r="AG385" s="9"/>
    </row>
    <row r="386">
      <c r="A386" s="4" t="s">
        <v>1522</v>
      </c>
      <c r="B386" s="5" t="s">
        <v>1141</v>
      </c>
      <c r="C386" s="6" t="s">
        <v>1142</v>
      </c>
      <c r="D386" s="9"/>
      <c r="E386" s="7" t="s">
        <v>36</v>
      </c>
      <c r="F386" s="5" t="s">
        <v>36</v>
      </c>
      <c r="G386" s="5" t="s">
        <v>36</v>
      </c>
      <c r="H386" s="5">
        <v>0.0</v>
      </c>
      <c r="I386" s="6" t="s">
        <v>116</v>
      </c>
      <c r="J386" s="5" t="s">
        <v>1523</v>
      </c>
      <c r="K386" s="5" t="s">
        <v>1524</v>
      </c>
      <c r="L386" s="5" t="s">
        <v>19</v>
      </c>
      <c r="M386" s="5">
        <v>1.1</v>
      </c>
      <c r="N386" s="5"/>
      <c r="O386" s="9"/>
      <c r="P386" s="9"/>
      <c r="Q386" s="9"/>
      <c r="R386" s="9"/>
      <c r="S386" s="9"/>
      <c r="T386" s="9"/>
      <c r="U386" s="9"/>
      <c r="V386" s="9"/>
      <c r="W386" s="9"/>
      <c r="X386" s="9"/>
      <c r="Y386" s="9"/>
      <c r="Z386" s="9"/>
      <c r="AA386" s="9"/>
      <c r="AB386" s="9"/>
      <c r="AC386" s="9"/>
      <c r="AD386" s="9"/>
      <c r="AE386" s="9"/>
      <c r="AF386" s="9"/>
      <c r="AG386" s="9"/>
    </row>
    <row r="387">
      <c r="A387" s="4" t="s">
        <v>1525</v>
      </c>
      <c r="B387" s="5" t="s">
        <v>1141</v>
      </c>
      <c r="C387" s="6" t="s">
        <v>1142</v>
      </c>
      <c r="D387" s="9"/>
      <c r="E387" s="7" t="s">
        <v>36</v>
      </c>
      <c r="F387" s="5" t="s">
        <v>36</v>
      </c>
      <c r="G387" s="5" t="s">
        <v>36</v>
      </c>
      <c r="H387" s="5">
        <v>0.0</v>
      </c>
      <c r="I387" s="6" t="s">
        <v>116</v>
      </c>
      <c r="J387" s="5" t="s">
        <v>1526</v>
      </c>
      <c r="K387" s="5" t="s">
        <v>1527</v>
      </c>
      <c r="L387" s="5" t="s">
        <v>92</v>
      </c>
      <c r="M387" s="5">
        <v>1.2</v>
      </c>
      <c r="N387" s="5"/>
      <c r="O387" s="9"/>
      <c r="P387" s="9"/>
      <c r="Q387" s="9"/>
      <c r="R387" s="9"/>
      <c r="S387" s="9"/>
      <c r="T387" s="9"/>
      <c r="U387" s="9"/>
      <c r="V387" s="9"/>
      <c r="W387" s="9"/>
      <c r="X387" s="9"/>
      <c r="Y387" s="9"/>
      <c r="Z387" s="9"/>
      <c r="AA387" s="9"/>
      <c r="AB387" s="9"/>
      <c r="AC387" s="9"/>
      <c r="AD387" s="9"/>
      <c r="AE387" s="9"/>
      <c r="AF387" s="9"/>
      <c r="AG387" s="9"/>
    </row>
    <row r="388">
      <c r="A388" s="4" t="s">
        <v>1528</v>
      </c>
      <c r="B388" s="5" t="s">
        <v>1141</v>
      </c>
      <c r="C388" s="6" t="s">
        <v>1142</v>
      </c>
      <c r="D388" s="9"/>
      <c r="E388" s="7" t="s">
        <v>36</v>
      </c>
      <c r="F388" s="5" t="s">
        <v>36</v>
      </c>
      <c r="G388" s="5" t="s">
        <v>36</v>
      </c>
      <c r="H388" s="5">
        <v>0.0</v>
      </c>
      <c r="I388" s="6" t="s">
        <v>116</v>
      </c>
      <c r="J388" s="5" t="s">
        <v>1529</v>
      </c>
      <c r="K388" s="5" t="s">
        <v>1530</v>
      </c>
      <c r="L388" s="5" t="s">
        <v>92</v>
      </c>
      <c r="M388" s="5">
        <v>1.22</v>
      </c>
      <c r="N388" s="5"/>
      <c r="O388" s="9"/>
      <c r="P388" s="9"/>
      <c r="Q388" s="9"/>
      <c r="R388" s="9"/>
      <c r="S388" s="9"/>
      <c r="T388" s="9"/>
      <c r="U388" s="9"/>
      <c r="V388" s="9"/>
      <c r="W388" s="9"/>
      <c r="X388" s="9"/>
      <c r="Y388" s="9"/>
      <c r="Z388" s="9"/>
      <c r="AA388" s="9"/>
      <c r="AB388" s="9"/>
      <c r="AC388" s="9"/>
      <c r="AD388" s="9"/>
      <c r="AE388" s="9"/>
      <c r="AF388" s="9"/>
      <c r="AG388" s="9"/>
    </row>
    <row r="389">
      <c r="A389" s="4" t="s">
        <v>1531</v>
      </c>
      <c r="B389" s="5" t="s">
        <v>1141</v>
      </c>
      <c r="C389" s="6" t="s">
        <v>1142</v>
      </c>
      <c r="D389" s="9"/>
      <c r="E389" s="7" t="s">
        <v>36</v>
      </c>
      <c r="F389" s="5" t="s">
        <v>36</v>
      </c>
      <c r="G389" s="5" t="s">
        <v>36</v>
      </c>
      <c r="H389" s="5">
        <v>0.0</v>
      </c>
      <c r="I389" s="6" t="s">
        <v>116</v>
      </c>
      <c r="J389" s="5" t="s">
        <v>1532</v>
      </c>
      <c r="K389" s="5" t="s">
        <v>1533</v>
      </c>
      <c r="L389" s="5" t="s">
        <v>92</v>
      </c>
      <c r="M389" s="5">
        <v>1.22</v>
      </c>
      <c r="N389" s="5"/>
      <c r="O389" s="9"/>
      <c r="P389" s="9"/>
      <c r="Q389" s="9"/>
      <c r="R389" s="9"/>
      <c r="S389" s="9"/>
      <c r="T389" s="9"/>
      <c r="U389" s="9"/>
      <c r="V389" s="9"/>
      <c r="W389" s="9"/>
      <c r="X389" s="9"/>
      <c r="Y389" s="9"/>
      <c r="Z389" s="9"/>
      <c r="AA389" s="9"/>
      <c r="AB389" s="9"/>
      <c r="AC389" s="9"/>
      <c r="AD389" s="9"/>
      <c r="AE389" s="9"/>
      <c r="AF389" s="9"/>
      <c r="AG389" s="9"/>
    </row>
    <row r="390">
      <c r="A390" s="4" t="s">
        <v>1534</v>
      </c>
      <c r="B390" s="5" t="s">
        <v>1141</v>
      </c>
      <c r="C390" s="6" t="s">
        <v>1142</v>
      </c>
      <c r="D390" s="9"/>
      <c r="E390" s="7" t="s">
        <v>36</v>
      </c>
      <c r="F390" s="5" t="s">
        <v>36</v>
      </c>
      <c r="G390" s="5" t="s">
        <v>36</v>
      </c>
      <c r="H390" s="5">
        <v>0.0</v>
      </c>
      <c r="I390" s="6" t="s">
        <v>116</v>
      </c>
      <c r="J390" s="5" t="s">
        <v>1535</v>
      </c>
      <c r="K390" s="5" t="s">
        <v>1536</v>
      </c>
      <c r="L390" s="5" t="s">
        <v>92</v>
      </c>
      <c r="M390" s="5">
        <v>1.32</v>
      </c>
      <c r="N390" s="5"/>
      <c r="O390" s="9"/>
      <c r="P390" s="9"/>
      <c r="Q390" s="9"/>
      <c r="R390" s="9"/>
      <c r="S390" s="9"/>
      <c r="T390" s="9"/>
      <c r="U390" s="9"/>
      <c r="V390" s="9"/>
      <c r="W390" s="9"/>
      <c r="X390" s="9"/>
      <c r="Y390" s="9"/>
      <c r="Z390" s="9"/>
      <c r="AA390" s="9"/>
      <c r="AB390" s="9"/>
      <c r="AC390" s="9"/>
      <c r="AD390" s="9"/>
      <c r="AE390" s="9"/>
      <c r="AF390" s="9"/>
      <c r="AG390" s="9"/>
    </row>
    <row r="391">
      <c r="A391" s="4" t="s">
        <v>1537</v>
      </c>
      <c r="B391" s="5" t="s">
        <v>1141</v>
      </c>
      <c r="C391" s="6" t="s">
        <v>1142</v>
      </c>
      <c r="D391" s="9"/>
      <c r="E391" s="7" t="s">
        <v>36</v>
      </c>
      <c r="F391" s="5" t="s">
        <v>36</v>
      </c>
      <c r="G391" s="5" t="s">
        <v>36</v>
      </c>
      <c r="H391" s="5">
        <v>0.0</v>
      </c>
      <c r="I391" s="6" t="s">
        <v>116</v>
      </c>
      <c r="J391" s="5" t="s">
        <v>1538</v>
      </c>
      <c r="K391" s="5" t="s">
        <v>1539</v>
      </c>
      <c r="L391" s="5" t="s">
        <v>19</v>
      </c>
      <c r="M391" s="5">
        <v>1.3</v>
      </c>
      <c r="N391" s="5"/>
      <c r="O391" s="9"/>
      <c r="P391" s="9"/>
      <c r="Q391" s="9"/>
      <c r="R391" s="9"/>
      <c r="S391" s="9"/>
      <c r="T391" s="9"/>
      <c r="U391" s="9"/>
      <c r="V391" s="9"/>
      <c r="W391" s="9"/>
      <c r="X391" s="9"/>
      <c r="Y391" s="9"/>
      <c r="Z391" s="9"/>
      <c r="AA391" s="9"/>
      <c r="AB391" s="9"/>
      <c r="AC391" s="9"/>
      <c r="AD391" s="9"/>
      <c r="AE391" s="9"/>
      <c r="AF391" s="9"/>
      <c r="AG391" s="9"/>
    </row>
    <row r="392">
      <c r="A392" s="4" t="s">
        <v>1540</v>
      </c>
      <c r="B392" s="5" t="s">
        <v>1141</v>
      </c>
      <c r="C392" s="6" t="s">
        <v>1142</v>
      </c>
      <c r="D392" s="9"/>
      <c r="E392" s="7" t="s">
        <v>36</v>
      </c>
      <c r="F392" s="5" t="s">
        <v>36</v>
      </c>
      <c r="G392" s="5" t="s">
        <v>36</v>
      </c>
      <c r="H392" s="5">
        <v>0.0</v>
      </c>
      <c r="I392" s="6" t="s">
        <v>116</v>
      </c>
      <c r="J392" s="5" t="s">
        <v>1541</v>
      </c>
      <c r="K392" s="5" t="s">
        <v>1542</v>
      </c>
      <c r="L392" s="5" t="s">
        <v>92</v>
      </c>
      <c r="M392" s="5">
        <v>1.3</v>
      </c>
      <c r="N392" s="5"/>
      <c r="O392" s="9"/>
      <c r="P392" s="9"/>
      <c r="Q392" s="9"/>
      <c r="R392" s="9"/>
      <c r="S392" s="9"/>
      <c r="T392" s="9"/>
      <c r="U392" s="9"/>
      <c r="V392" s="9"/>
      <c r="W392" s="9"/>
      <c r="X392" s="9"/>
      <c r="Y392" s="9"/>
      <c r="Z392" s="9"/>
      <c r="AA392" s="9"/>
      <c r="AB392" s="9"/>
      <c r="AC392" s="9"/>
      <c r="AD392" s="9"/>
      <c r="AE392" s="9"/>
      <c r="AF392" s="9"/>
      <c r="AG392" s="9"/>
    </row>
    <row r="393">
      <c r="A393" s="4" t="s">
        <v>1543</v>
      </c>
      <c r="B393" s="5" t="s">
        <v>1141</v>
      </c>
      <c r="C393" s="6" t="s">
        <v>1142</v>
      </c>
      <c r="D393" s="9"/>
      <c r="E393" s="7" t="s">
        <v>36</v>
      </c>
      <c r="F393" s="5" t="s">
        <v>36</v>
      </c>
      <c r="G393" s="5" t="s">
        <v>36</v>
      </c>
      <c r="H393" s="5">
        <v>0.0</v>
      </c>
      <c r="I393" s="6" t="s">
        <v>116</v>
      </c>
      <c r="J393" s="5" t="s">
        <v>1544</v>
      </c>
      <c r="K393" s="5" t="s">
        <v>1545</v>
      </c>
      <c r="L393" s="5" t="s">
        <v>19</v>
      </c>
      <c r="M393" s="5">
        <v>1.3</v>
      </c>
      <c r="N393" s="5"/>
      <c r="O393" s="9"/>
      <c r="P393" s="9"/>
      <c r="Q393" s="9"/>
      <c r="R393" s="9"/>
      <c r="S393" s="9"/>
      <c r="T393" s="9"/>
      <c r="U393" s="9"/>
      <c r="V393" s="9"/>
      <c r="W393" s="9"/>
      <c r="X393" s="9"/>
      <c r="Y393" s="9"/>
      <c r="Z393" s="9"/>
      <c r="AA393" s="9"/>
      <c r="AB393" s="9"/>
      <c r="AC393" s="9"/>
      <c r="AD393" s="9"/>
      <c r="AE393" s="9"/>
      <c r="AF393" s="9"/>
      <c r="AG393" s="9"/>
    </row>
    <row r="394">
      <c r="A394" s="4" t="s">
        <v>1546</v>
      </c>
      <c r="B394" s="5" t="s">
        <v>1141</v>
      </c>
      <c r="C394" s="6" t="s">
        <v>1142</v>
      </c>
      <c r="D394" s="9"/>
      <c r="E394" s="7" t="s">
        <v>36</v>
      </c>
      <c r="F394" s="5" t="s">
        <v>36</v>
      </c>
      <c r="G394" s="5" t="s">
        <v>36</v>
      </c>
      <c r="H394" s="5">
        <v>0.0</v>
      </c>
      <c r="I394" s="6" t="s">
        <v>116</v>
      </c>
      <c r="J394" s="5" t="s">
        <v>1547</v>
      </c>
      <c r="K394" s="5" t="s">
        <v>1548</v>
      </c>
      <c r="L394" s="5" t="s">
        <v>19</v>
      </c>
      <c r="M394" s="5">
        <v>1.3</v>
      </c>
      <c r="N394" s="5"/>
      <c r="O394" s="9"/>
      <c r="P394" s="9"/>
      <c r="Q394" s="9"/>
      <c r="R394" s="9"/>
      <c r="S394" s="9"/>
      <c r="T394" s="9"/>
      <c r="U394" s="9"/>
      <c r="V394" s="9"/>
      <c r="W394" s="9"/>
      <c r="X394" s="9"/>
      <c r="Y394" s="9"/>
      <c r="Z394" s="9"/>
      <c r="AA394" s="9"/>
      <c r="AB394" s="9"/>
      <c r="AC394" s="9"/>
      <c r="AD394" s="9"/>
      <c r="AE394" s="9"/>
      <c r="AF394" s="9"/>
      <c r="AG394" s="9"/>
    </row>
    <row r="395">
      <c r="A395" s="4" t="s">
        <v>1549</v>
      </c>
      <c r="B395" s="5" t="s">
        <v>1141</v>
      </c>
      <c r="C395" s="6" t="s">
        <v>1142</v>
      </c>
      <c r="D395" s="9"/>
      <c r="E395" s="7" t="s">
        <v>36</v>
      </c>
      <c r="F395" s="5" t="s">
        <v>36</v>
      </c>
      <c r="G395" s="5" t="s">
        <v>36</v>
      </c>
      <c r="H395" s="5">
        <v>0.0</v>
      </c>
      <c r="I395" s="6" t="s">
        <v>116</v>
      </c>
      <c r="J395" s="5" t="s">
        <v>1550</v>
      </c>
      <c r="K395" s="5" t="s">
        <v>1551</v>
      </c>
      <c r="L395" s="5" t="s">
        <v>19</v>
      </c>
      <c r="M395" s="5">
        <v>1.3</v>
      </c>
      <c r="N395" s="5"/>
      <c r="O395" s="9"/>
      <c r="P395" s="9"/>
      <c r="Q395" s="9"/>
      <c r="R395" s="9"/>
      <c r="S395" s="9"/>
      <c r="T395" s="9"/>
      <c r="U395" s="9"/>
      <c r="V395" s="9"/>
      <c r="W395" s="9"/>
      <c r="X395" s="9"/>
      <c r="Y395" s="9"/>
      <c r="Z395" s="9"/>
      <c r="AA395" s="9"/>
      <c r="AB395" s="9"/>
      <c r="AC395" s="9"/>
      <c r="AD395" s="9"/>
      <c r="AE395" s="9"/>
      <c r="AF395" s="9"/>
      <c r="AG395" s="9"/>
    </row>
    <row r="396">
      <c r="A396" s="4" t="s">
        <v>1552</v>
      </c>
      <c r="B396" s="5" t="s">
        <v>1141</v>
      </c>
      <c r="C396" s="6" t="s">
        <v>1142</v>
      </c>
      <c r="D396" s="9"/>
      <c r="E396" s="7" t="s">
        <v>36</v>
      </c>
      <c r="F396" s="5" t="s">
        <v>36</v>
      </c>
      <c r="G396" s="5" t="s">
        <v>36</v>
      </c>
      <c r="H396" s="5">
        <v>0.0</v>
      </c>
      <c r="I396" s="6" t="s">
        <v>116</v>
      </c>
      <c r="J396" s="5" t="s">
        <v>1553</v>
      </c>
      <c r="K396" s="5" t="s">
        <v>1554</v>
      </c>
      <c r="L396" s="5" t="s">
        <v>92</v>
      </c>
      <c r="M396" s="5">
        <v>1.33</v>
      </c>
      <c r="N396" s="5"/>
      <c r="O396" s="9"/>
      <c r="P396" s="9"/>
      <c r="Q396" s="9"/>
      <c r="R396" s="9"/>
      <c r="S396" s="9"/>
      <c r="T396" s="9"/>
      <c r="U396" s="9"/>
      <c r="V396" s="9"/>
      <c r="W396" s="9"/>
      <c r="X396" s="9"/>
      <c r="Y396" s="9"/>
      <c r="Z396" s="9"/>
      <c r="AA396" s="9"/>
      <c r="AB396" s="9"/>
      <c r="AC396" s="9"/>
      <c r="AD396" s="9"/>
      <c r="AE396" s="9"/>
      <c r="AF396" s="9"/>
      <c r="AG396" s="9"/>
    </row>
    <row r="397">
      <c r="A397" s="4" t="s">
        <v>1555</v>
      </c>
      <c r="B397" s="5" t="s">
        <v>1141</v>
      </c>
      <c r="C397" s="6" t="s">
        <v>1142</v>
      </c>
      <c r="D397" s="9"/>
      <c r="E397" s="7" t="s">
        <v>36</v>
      </c>
      <c r="F397" s="5" t="s">
        <v>36</v>
      </c>
      <c r="G397" s="5" t="s">
        <v>36</v>
      </c>
      <c r="H397" s="5">
        <v>0.0</v>
      </c>
      <c r="I397" s="6" t="s">
        <v>116</v>
      </c>
      <c r="J397" s="5" t="s">
        <v>1556</v>
      </c>
      <c r="K397" s="5" t="s">
        <v>1557</v>
      </c>
      <c r="L397" s="5" t="s">
        <v>92</v>
      </c>
      <c r="M397" s="5">
        <v>1.33</v>
      </c>
      <c r="N397" s="5"/>
      <c r="O397" s="9"/>
      <c r="P397" s="9"/>
      <c r="Q397" s="9"/>
      <c r="R397" s="9"/>
      <c r="S397" s="9"/>
      <c r="T397" s="9"/>
      <c r="U397" s="9"/>
      <c r="V397" s="9"/>
      <c r="W397" s="9"/>
      <c r="X397" s="9"/>
      <c r="Y397" s="9"/>
      <c r="Z397" s="9"/>
      <c r="AA397" s="9"/>
      <c r="AB397" s="9"/>
      <c r="AC397" s="9"/>
      <c r="AD397" s="9"/>
      <c r="AE397" s="9"/>
      <c r="AF397" s="9"/>
      <c r="AG397" s="9"/>
    </row>
    <row r="398">
      <c r="A398" s="4" t="s">
        <v>1558</v>
      </c>
      <c r="B398" s="5" t="s">
        <v>1141</v>
      </c>
      <c r="C398" s="6" t="s">
        <v>1142</v>
      </c>
      <c r="D398" s="9"/>
      <c r="E398" s="7">
        <v>1.0</v>
      </c>
      <c r="F398" s="5" t="s">
        <v>36</v>
      </c>
      <c r="G398" s="5" t="s">
        <v>36</v>
      </c>
      <c r="H398" s="5">
        <v>0.0</v>
      </c>
      <c r="I398" s="6" t="s">
        <v>116</v>
      </c>
      <c r="J398" s="5" t="s">
        <v>1559</v>
      </c>
      <c r="K398" s="5" t="s">
        <v>1560</v>
      </c>
      <c r="L398" s="5" t="s">
        <v>92</v>
      </c>
      <c r="M398" s="5">
        <v>1.32</v>
      </c>
      <c r="N398" s="5"/>
      <c r="O398" s="9"/>
      <c r="P398" s="9"/>
      <c r="Q398" s="9"/>
      <c r="R398" s="9"/>
      <c r="S398" s="9"/>
      <c r="T398" s="9"/>
      <c r="U398" s="9"/>
      <c r="V398" s="9"/>
      <c r="W398" s="9"/>
      <c r="X398" s="9"/>
      <c r="Y398" s="9"/>
      <c r="Z398" s="9"/>
      <c r="AA398" s="9"/>
      <c r="AB398" s="9"/>
      <c r="AC398" s="9"/>
      <c r="AD398" s="9"/>
      <c r="AE398" s="9"/>
      <c r="AF398" s="9"/>
      <c r="AG398" s="9"/>
    </row>
    <row r="399">
      <c r="A399" s="34" t="s">
        <v>1561</v>
      </c>
      <c r="B399" s="35" t="s">
        <v>1141</v>
      </c>
      <c r="C399" s="36" t="s">
        <v>1142</v>
      </c>
      <c r="D399" s="29" t="s">
        <v>1223</v>
      </c>
      <c r="E399" s="30" t="s">
        <v>36</v>
      </c>
      <c r="F399" s="37" t="s">
        <v>36</v>
      </c>
      <c r="G399" s="37" t="s">
        <v>36</v>
      </c>
      <c r="H399" s="31" t="s">
        <v>36</v>
      </c>
      <c r="I399" s="37" t="s">
        <v>1562</v>
      </c>
      <c r="J399" s="37" t="s">
        <v>1563</v>
      </c>
      <c r="K399" s="37" t="s">
        <v>1564</v>
      </c>
      <c r="L399" s="5" t="s">
        <v>19</v>
      </c>
      <c r="M399" s="38">
        <v>1.35</v>
      </c>
      <c r="N399" s="11"/>
      <c r="O399" s="9"/>
      <c r="P399" s="9"/>
      <c r="Q399" s="9"/>
      <c r="R399" s="9"/>
      <c r="S399" s="9"/>
      <c r="T399" s="9"/>
      <c r="U399" s="9"/>
      <c r="V399" s="9"/>
      <c r="W399" s="9"/>
      <c r="X399" s="9"/>
      <c r="Y399" s="9"/>
      <c r="Z399" s="9"/>
      <c r="AA399" s="9"/>
      <c r="AB399" s="9"/>
      <c r="AC399" s="9"/>
      <c r="AD399" s="9"/>
      <c r="AE399" s="9"/>
      <c r="AF399" s="9"/>
      <c r="AG399" s="9"/>
    </row>
    <row r="400">
      <c r="A400" s="34" t="s">
        <v>1565</v>
      </c>
      <c r="B400" s="35" t="s">
        <v>1141</v>
      </c>
      <c r="C400" s="36" t="s">
        <v>1142</v>
      </c>
      <c r="D400" s="29" t="s">
        <v>1384</v>
      </c>
      <c r="E400" s="30" t="s">
        <v>36</v>
      </c>
      <c r="F400" s="37" t="s">
        <v>36</v>
      </c>
      <c r="G400" s="37" t="s">
        <v>36</v>
      </c>
      <c r="H400" s="31" t="s">
        <v>36</v>
      </c>
      <c r="I400" s="37" t="s">
        <v>1562</v>
      </c>
      <c r="J400" s="37" t="s">
        <v>1566</v>
      </c>
      <c r="K400" s="29" t="s">
        <v>1567</v>
      </c>
      <c r="L400" s="5" t="s">
        <v>19</v>
      </c>
      <c r="M400" s="38">
        <v>1.35</v>
      </c>
      <c r="N400" s="11"/>
      <c r="O400" s="9"/>
      <c r="P400" s="9"/>
      <c r="Q400" s="9"/>
      <c r="R400" s="9"/>
      <c r="S400" s="9"/>
      <c r="T400" s="9"/>
      <c r="U400" s="9"/>
      <c r="V400" s="9"/>
      <c r="W400" s="9"/>
      <c r="X400" s="9"/>
      <c r="Y400" s="9"/>
      <c r="Z400" s="9"/>
      <c r="AA400" s="9"/>
      <c r="AB400" s="9"/>
      <c r="AC400" s="9"/>
      <c r="AD400" s="9"/>
      <c r="AE400" s="9"/>
      <c r="AF400" s="9"/>
      <c r="AG400" s="9"/>
    </row>
    <row r="401">
      <c r="A401" s="34" t="s">
        <v>1568</v>
      </c>
      <c r="B401" s="35" t="s">
        <v>1141</v>
      </c>
      <c r="C401" s="36" t="s">
        <v>1142</v>
      </c>
      <c r="D401" s="29" t="s">
        <v>1569</v>
      </c>
      <c r="E401" s="30" t="s">
        <v>36</v>
      </c>
      <c r="F401" s="37" t="s">
        <v>36</v>
      </c>
      <c r="G401" s="37" t="s">
        <v>36</v>
      </c>
      <c r="H401" s="31" t="s">
        <v>36</v>
      </c>
      <c r="I401" s="37" t="s">
        <v>1562</v>
      </c>
      <c r="J401" s="37" t="s">
        <v>1570</v>
      </c>
      <c r="K401" s="29" t="s">
        <v>1571</v>
      </c>
      <c r="L401" s="5" t="s">
        <v>19</v>
      </c>
      <c r="M401" s="38">
        <v>1.35</v>
      </c>
      <c r="N401" s="11"/>
      <c r="O401" s="9"/>
      <c r="P401" s="9"/>
      <c r="Q401" s="9"/>
      <c r="R401" s="9"/>
      <c r="S401" s="9"/>
      <c r="T401" s="9"/>
      <c r="U401" s="9"/>
      <c r="V401" s="9"/>
      <c r="W401" s="9"/>
      <c r="X401" s="9"/>
      <c r="Y401" s="9"/>
      <c r="Z401" s="9"/>
      <c r="AA401" s="9"/>
      <c r="AB401" s="9"/>
      <c r="AC401" s="9"/>
      <c r="AD401" s="9"/>
      <c r="AE401" s="9"/>
      <c r="AF401" s="9"/>
      <c r="AG401" s="9"/>
    </row>
    <row r="402">
      <c r="A402" s="34" t="s">
        <v>1572</v>
      </c>
      <c r="B402" s="35" t="s">
        <v>1141</v>
      </c>
      <c r="C402" s="36" t="s">
        <v>1142</v>
      </c>
      <c r="D402" s="29" t="s">
        <v>1223</v>
      </c>
      <c r="E402" s="30" t="s">
        <v>36</v>
      </c>
      <c r="F402" s="37" t="s">
        <v>36</v>
      </c>
      <c r="G402" s="37" t="s">
        <v>36</v>
      </c>
      <c r="H402" s="31" t="s">
        <v>36</v>
      </c>
      <c r="I402" s="37" t="s">
        <v>564</v>
      </c>
      <c r="J402" s="37" t="s">
        <v>1573</v>
      </c>
      <c r="K402" s="29" t="s">
        <v>1574</v>
      </c>
      <c r="L402" s="5" t="s">
        <v>19</v>
      </c>
      <c r="M402" s="38">
        <v>1.35</v>
      </c>
      <c r="N402" s="11"/>
      <c r="O402" s="9"/>
      <c r="P402" s="9"/>
      <c r="Q402" s="9"/>
      <c r="R402" s="9"/>
      <c r="S402" s="9"/>
      <c r="T402" s="9"/>
      <c r="U402" s="9"/>
      <c r="V402" s="9"/>
      <c r="W402" s="9"/>
      <c r="X402" s="9"/>
      <c r="Y402" s="9"/>
      <c r="Z402" s="9"/>
      <c r="AA402" s="9"/>
      <c r="AB402" s="9"/>
      <c r="AC402" s="9"/>
      <c r="AD402" s="9"/>
      <c r="AE402" s="9"/>
      <c r="AF402" s="9"/>
      <c r="AG402" s="9"/>
    </row>
    <row r="403">
      <c r="A403" s="4" t="s">
        <v>1575</v>
      </c>
      <c r="B403" s="5" t="s">
        <v>1141</v>
      </c>
      <c r="C403" s="6" t="s">
        <v>1142</v>
      </c>
      <c r="D403" s="9"/>
      <c r="E403" s="7" t="s">
        <v>36</v>
      </c>
      <c r="F403" s="5" t="s">
        <v>36</v>
      </c>
      <c r="G403" s="5" t="s">
        <v>36</v>
      </c>
      <c r="H403" s="5">
        <v>0.0</v>
      </c>
      <c r="I403" s="6" t="s">
        <v>564</v>
      </c>
      <c r="J403" s="5" t="s">
        <v>1576</v>
      </c>
      <c r="K403" s="5" t="s">
        <v>1577</v>
      </c>
      <c r="L403" s="5" t="s">
        <v>513</v>
      </c>
      <c r="M403" s="5">
        <v>1.34</v>
      </c>
      <c r="N403" s="5"/>
      <c r="O403" s="9"/>
      <c r="P403" s="9"/>
      <c r="Q403" s="9"/>
      <c r="R403" s="9"/>
      <c r="S403" s="9"/>
      <c r="T403" s="9"/>
      <c r="U403" s="9"/>
      <c r="V403" s="9"/>
      <c r="W403" s="9"/>
      <c r="X403" s="9"/>
      <c r="Y403" s="9"/>
      <c r="Z403" s="9"/>
      <c r="AA403" s="9"/>
      <c r="AB403" s="9"/>
      <c r="AC403" s="9"/>
      <c r="AD403" s="9"/>
      <c r="AE403" s="9"/>
      <c r="AF403" s="9"/>
      <c r="AG403" s="9"/>
    </row>
    <row r="404">
      <c r="A404" s="4" t="s">
        <v>1578</v>
      </c>
      <c r="B404" s="5" t="s">
        <v>1141</v>
      </c>
      <c r="C404" s="6" t="s">
        <v>1142</v>
      </c>
      <c r="D404" s="6" t="s">
        <v>1413</v>
      </c>
      <c r="E404" s="7" t="s">
        <v>36</v>
      </c>
      <c r="F404" s="5" t="s">
        <v>36</v>
      </c>
      <c r="G404" s="5" t="s">
        <v>36</v>
      </c>
      <c r="H404" s="5">
        <v>0.0</v>
      </c>
      <c r="I404" s="6" t="s">
        <v>564</v>
      </c>
      <c r="J404" s="5" t="s">
        <v>1579</v>
      </c>
      <c r="K404" s="5" t="s">
        <v>1580</v>
      </c>
      <c r="L404" s="5" t="s">
        <v>513</v>
      </c>
      <c r="M404" s="5">
        <v>1.8</v>
      </c>
      <c r="N404" s="5"/>
      <c r="O404" s="9"/>
      <c r="P404" s="9"/>
      <c r="Q404" s="9"/>
      <c r="R404" s="9"/>
      <c r="S404" s="9"/>
      <c r="T404" s="9"/>
      <c r="U404" s="9"/>
      <c r="V404" s="9"/>
      <c r="W404" s="9"/>
      <c r="X404" s="9"/>
      <c r="Y404" s="9"/>
      <c r="Z404" s="9"/>
      <c r="AA404" s="9"/>
      <c r="AB404" s="9"/>
      <c r="AC404" s="9"/>
      <c r="AD404" s="9"/>
      <c r="AE404" s="9"/>
      <c r="AF404" s="9"/>
      <c r="AG404" s="9"/>
    </row>
    <row r="405">
      <c r="A405" s="4" t="s">
        <v>1581</v>
      </c>
      <c r="B405" s="5" t="s">
        <v>1141</v>
      </c>
      <c r="C405" s="6" t="s">
        <v>1142</v>
      </c>
      <c r="D405" s="9"/>
      <c r="E405" s="7" t="s">
        <v>36</v>
      </c>
      <c r="F405" s="5" t="s">
        <v>36</v>
      </c>
      <c r="G405" s="5" t="s">
        <v>36</v>
      </c>
      <c r="H405" s="5">
        <v>0.0</v>
      </c>
      <c r="I405" s="6" t="s">
        <v>564</v>
      </c>
      <c r="J405" s="5" t="s">
        <v>1582</v>
      </c>
      <c r="K405" s="5" t="s">
        <v>1583</v>
      </c>
      <c r="L405" s="5" t="s">
        <v>92</v>
      </c>
      <c r="M405" s="5">
        <v>1.26</v>
      </c>
      <c r="N405" s="5"/>
      <c r="O405" s="9"/>
      <c r="P405" s="9"/>
      <c r="Q405" s="9"/>
      <c r="R405" s="9"/>
      <c r="S405" s="9"/>
      <c r="T405" s="9"/>
      <c r="U405" s="9"/>
      <c r="V405" s="9"/>
      <c r="W405" s="9"/>
      <c r="X405" s="9"/>
      <c r="Y405" s="9"/>
      <c r="Z405" s="9"/>
      <c r="AA405" s="9"/>
      <c r="AB405" s="9"/>
      <c r="AC405" s="9"/>
      <c r="AD405" s="9"/>
      <c r="AE405" s="9"/>
      <c r="AF405" s="9"/>
      <c r="AG405" s="9"/>
    </row>
    <row r="406">
      <c r="A406" s="34" t="s">
        <v>1584</v>
      </c>
      <c r="B406" s="35" t="s">
        <v>1141</v>
      </c>
      <c r="C406" s="36" t="s">
        <v>1142</v>
      </c>
      <c r="D406" s="29" t="s">
        <v>1585</v>
      </c>
      <c r="E406" s="30" t="s">
        <v>36</v>
      </c>
      <c r="F406" s="37" t="s">
        <v>36</v>
      </c>
      <c r="G406" s="37" t="s">
        <v>36</v>
      </c>
      <c r="H406" s="31" t="s">
        <v>36</v>
      </c>
      <c r="I406" s="37" t="s">
        <v>577</v>
      </c>
      <c r="J406" s="37" t="s">
        <v>1586</v>
      </c>
      <c r="K406" s="29" t="s">
        <v>1587</v>
      </c>
      <c r="L406" s="5" t="s">
        <v>19</v>
      </c>
      <c r="M406" s="38">
        <v>1.35</v>
      </c>
      <c r="N406" s="11"/>
      <c r="O406" s="9"/>
      <c r="P406" s="9"/>
      <c r="Q406" s="9"/>
      <c r="R406" s="9"/>
      <c r="S406" s="9"/>
      <c r="T406" s="9"/>
      <c r="U406" s="9"/>
      <c r="V406" s="9"/>
      <c r="W406" s="9"/>
      <c r="X406" s="9"/>
      <c r="Y406" s="9"/>
      <c r="Z406" s="9"/>
      <c r="AA406" s="9"/>
      <c r="AB406" s="9"/>
      <c r="AC406" s="9"/>
      <c r="AD406" s="9"/>
      <c r="AE406" s="9"/>
      <c r="AF406" s="9"/>
      <c r="AG406" s="9"/>
    </row>
    <row r="407">
      <c r="A407" s="34" t="s">
        <v>1588</v>
      </c>
      <c r="B407" s="35" t="s">
        <v>1141</v>
      </c>
      <c r="C407" s="36" t="s">
        <v>1142</v>
      </c>
      <c r="D407" s="29" t="s">
        <v>1585</v>
      </c>
      <c r="E407" s="30" t="s">
        <v>36</v>
      </c>
      <c r="F407" s="37" t="s">
        <v>36</v>
      </c>
      <c r="G407" s="37" t="s">
        <v>36</v>
      </c>
      <c r="H407" s="31" t="s">
        <v>36</v>
      </c>
      <c r="I407" s="37" t="s">
        <v>577</v>
      </c>
      <c r="J407" s="37" t="s">
        <v>1589</v>
      </c>
      <c r="K407" s="29" t="s">
        <v>1590</v>
      </c>
      <c r="L407" s="5" t="s">
        <v>92</v>
      </c>
      <c r="M407" s="38">
        <v>1.35</v>
      </c>
      <c r="N407" s="11"/>
      <c r="O407" s="9"/>
      <c r="P407" s="9"/>
      <c r="Q407" s="9"/>
      <c r="R407" s="9"/>
      <c r="S407" s="9"/>
      <c r="T407" s="9"/>
      <c r="U407" s="9"/>
      <c r="V407" s="9"/>
      <c r="W407" s="9"/>
      <c r="X407" s="9"/>
      <c r="Y407" s="9"/>
      <c r="Z407" s="9"/>
      <c r="AA407" s="9"/>
      <c r="AB407" s="9"/>
      <c r="AC407" s="9"/>
      <c r="AD407" s="9"/>
      <c r="AE407" s="9"/>
      <c r="AF407" s="9"/>
      <c r="AG407" s="9"/>
    </row>
    <row r="408">
      <c r="A408" s="34" t="s">
        <v>1591</v>
      </c>
      <c r="B408" s="35" t="s">
        <v>1141</v>
      </c>
      <c r="C408" s="36" t="s">
        <v>1142</v>
      </c>
      <c r="D408" s="29" t="s">
        <v>1585</v>
      </c>
      <c r="E408" s="30" t="s">
        <v>36</v>
      </c>
      <c r="F408" s="37" t="s">
        <v>36</v>
      </c>
      <c r="G408" s="37" t="s">
        <v>36</v>
      </c>
      <c r="H408" s="31" t="s">
        <v>36</v>
      </c>
      <c r="I408" s="37" t="s">
        <v>577</v>
      </c>
      <c r="J408" s="37" t="s">
        <v>1592</v>
      </c>
      <c r="K408" s="29" t="s">
        <v>1593</v>
      </c>
      <c r="L408" s="5" t="s">
        <v>19</v>
      </c>
      <c r="M408" s="38">
        <v>1.35</v>
      </c>
      <c r="N408" s="11"/>
      <c r="O408" s="9"/>
      <c r="P408" s="9"/>
      <c r="Q408" s="9"/>
      <c r="R408" s="9"/>
      <c r="S408" s="9"/>
      <c r="T408" s="9"/>
      <c r="U408" s="9"/>
      <c r="V408" s="9"/>
      <c r="W408" s="9"/>
      <c r="X408" s="9"/>
      <c r="Y408" s="9"/>
      <c r="Z408" s="9"/>
      <c r="AA408" s="9"/>
      <c r="AB408" s="9"/>
      <c r="AC408" s="9"/>
      <c r="AD408" s="9"/>
      <c r="AE408" s="9"/>
      <c r="AF408" s="9"/>
      <c r="AG408" s="9"/>
    </row>
    <row r="409">
      <c r="A409" s="34" t="s">
        <v>1594</v>
      </c>
      <c r="B409" s="35" t="s">
        <v>1141</v>
      </c>
      <c r="C409" s="36" t="s">
        <v>1142</v>
      </c>
      <c r="D409" s="29" t="s">
        <v>1585</v>
      </c>
      <c r="E409" s="30" t="s">
        <v>36</v>
      </c>
      <c r="F409" s="37" t="s">
        <v>36</v>
      </c>
      <c r="G409" s="37" t="s">
        <v>36</v>
      </c>
      <c r="H409" s="31" t="s">
        <v>36</v>
      </c>
      <c r="I409" s="37" t="s">
        <v>577</v>
      </c>
      <c r="J409" s="37" t="s">
        <v>1595</v>
      </c>
      <c r="K409" s="29" t="s">
        <v>1596</v>
      </c>
      <c r="L409" s="5" t="s">
        <v>19</v>
      </c>
      <c r="M409" s="38">
        <v>1.35</v>
      </c>
      <c r="N409" s="11"/>
      <c r="O409" s="9"/>
      <c r="P409" s="9"/>
      <c r="Q409" s="9"/>
      <c r="R409" s="9"/>
      <c r="S409" s="9"/>
      <c r="T409" s="9"/>
      <c r="U409" s="9"/>
      <c r="V409" s="9"/>
      <c r="W409" s="9"/>
      <c r="X409" s="9"/>
      <c r="Y409" s="9"/>
      <c r="Z409" s="9"/>
      <c r="AA409" s="9"/>
      <c r="AB409" s="9"/>
      <c r="AC409" s="9"/>
      <c r="AD409" s="9"/>
      <c r="AE409" s="9"/>
      <c r="AF409" s="9"/>
      <c r="AG409" s="9"/>
    </row>
    <row r="410">
      <c r="A410" s="34" t="s">
        <v>1597</v>
      </c>
      <c r="B410" s="35" t="s">
        <v>1141</v>
      </c>
      <c r="C410" s="36" t="s">
        <v>1142</v>
      </c>
      <c r="D410" s="29" t="s">
        <v>1598</v>
      </c>
      <c r="E410" s="43">
        <v>0.2</v>
      </c>
      <c r="F410" s="11" t="s">
        <v>36</v>
      </c>
      <c r="G410" s="11" t="s">
        <v>36</v>
      </c>
      <c r="H410" s="38">
        <v>0.0</v>
      </c>
      <c r="I410" s="11" t="s">
        <v>577</v>
      </c>
      <c r="J410" s="37" t="s">
        <v>1599</v>
      </c>
      <c r="K410" s="29" t="s">
        <v>1600</v>
      </c>
      <c r="L410" s="32" t="s">
        <v>19</v>
      </c>
      <c r="M410" s="38">
        <v>1.35</v>
      </c>
      <c r="N410" s="11"/>
      <c r="O410" s="9"/>
      <c r="P410" s="9"/>
      <c r="Q410" s="9"/>
      <c r="R410" s="9"/>
      <c r="S410" s="9"/>
      <c r="T410" s="9"/>
      <c r="U410" s="9"/>
      <c r="V410" s="9"/>
      <c r="W410" s="9"/>
      <c r="X410" s="9"/>
      <c r="Y410" s="9"/>
      <c r="Z410" s="9"/>
      <c r="AA410" s="9"/>
      <c r="AB410" s="9"/>
      <c r="AC410" s="9"/>
      <c r="AD410" s="9"/>
      <c r="AE410" s="9"/>
      <c r="AF410" s="9"/>
      <c r="AG410" s="9"/>
    </row>
    <row r="411">
      <c r="A411" s="34" t="s">
        <v>1601</v>
      </c>
      <c r="B411" s="35" t="s">
        <v>1141</v>
      </c>
      <c r="C411" s="36" t="s">
        <v>1142</v>
      </c>
      <c r="D411" s="29" t="s">
        <v>1598</v>
      </c>
      <c r="E411" s="43">
        <v>0.2</v>
      </c>
      <c r="F411" s="11" t="s">
        <v>36</v>
      </c>
      <c r="G411" s="11" t="s">
        <v>36</v>
      </c>
      <c r="H411" s="38">
        <v>0.0</v>
      </c>
      <c r="I411" s="11" t="s">
        <v>577</v>
      </c>
      <c r="J411" s="37" t="s">
        <v>1602</v>
      </c>
      <c r="K411" s="29" t="s">
        <v>1603</v>
      </c>
      <c r="L411" s="32" t="s">
        <v>19</v>
      </c>
      <c r="M411" s="38">
        <v>1.35</v>
      </c>
      <c r="N411" s="11"/>
      <c r="O411" s="9"/>
      <c r="P411" s="9"/>
      <c r="Q411" s="9"/>
      <c r="R411" s="9"/>
      <c r="S411" s="9"/>
      <c r="T411" s="9"/>
      <c r="U411" s="9"/>
      <c r="V411" s="9"/>
      <c r="W411" s="9"/>
      <c r="X411" s="9"/>
      <c r="Y411" s="9"/>
      <c r="Z411" s="9"/>
      <c r="AA411" s="9"/>
      <c r="AB411" s="9"/>
      <c r="AC411" s="9"/>
      <c r="AD411" s="9"/>
      <c r="AE411" s="9"/>
      <c r="AF411" s="9"/>
      <c r="AG411" s="9"/>
    </row>
    <row r="412">
      <c r="A412" s="4" t="s">
        <v>1604</v>
      </c>
      <c r="B412" s="5" t="s">
        <v>1141</v>
      </c>
      <c r="C412" s="6" t="s">
        <v>1142</v>
      </c>
      <c r="D412" s="9"/>
      <c r="E412" s="7" t="s">
        <v>36</v>
      </c>
      <c r="F412" s="5" t="s">
        <v>36</v>
      </c>
      <c r="G412" s="5" t="s">
        <v>36</v>
      </c>
      <c r="H412" s="5">
        <v>0.0</v>
      </c>
      <c r="I412" s="6" t="s">
        <v>577</v>
      </c>
      <c r="J412" s="5" t="s">
        <v>1605</v>
      </c>
      <c r="K412" s="5" t="s">
        <v>1606</v>
      </c>
      <c r="L412" s="5" t="s">
        <v>513</v>
      </c>
      <c r="M412" s="5">
        <v>1.34</v>
      </c>
      <c r="N412" s="5"/>
      <c r="O412" s="9"/>
      <c r="P412" s="9"/>
      <c r="Q412" s="9"/>
      <c r="R412" s="9"/>
      <c r="S412" s="9"/>
      <c r="T412" s="9"/>
      <c r="U412" s="9"/>
      <c r="V412" s="9"/>
      <c r="W412" s="9"/>
      <c r="X412" s="9"/>
      <c r="Y412" s="9"/>
      <c r="Z412" s="9"/>
      <c r="AA412" s="9"/>
      <c r="AB412" s="9"/>
      <c r="AC412" s="9"/>
      <c r="AD412" s="9"/>
      <c r="AE412" s="9"/>
      <c r="AF412" s="9"/>
      <c r="AG412" s="9"/>
    </row>
    <row r="413">
      <c r="A413" s="4" t="s">
        <v>1607</v>
      </c>
      <c r="B413" s="5" t="s">
        <v>1141</v>
      </c>
      <c r="C413" s="6" t="s">
        <v>1142</v>
      </c>
      <c r="D413" s="6" t="s">
        <v>1608</v>
      </c>
      <c r="E413" s="7" t="s">
        <v>36</v>
      </c>
      <c r="F413" s="5" t="s">
        <v>36</v>
      </c>
      <c r="G413" s="5" t="s">
        <v>36</v>
      </c>
      <c r="H413" s="5">
        <v>0.0</v>
      </c>
      <c r="I413" s="6" t="s">
        <v>577</v>
      </c>
      <c r="J413" s="5" t="s">
        <v>1609</v>
      </c>
      <c r="K413" s="5" t="s">
        <v>1610</v>
      </c>
      <c r="L413" s="5" t="s">
        <v>92</v>
      </c>
      <c r="M413" s="5">
        <v>1.17</v>
      </c>
      <c r="N413" s="5"/>
      <c r="O413" s="9"/>
      <c r="P413" s="9"/>
      <c r="Q413" s="9"/>
      <c r="R413" s="9"/>
      <c r="S413" s="9"/>
      <c r="T413" s="9"/>
      <c r="U413" s="9"/>
      <c r="V413" s="9"/>
      <c r="W413" s="9"/>
      <c r="X413" s="9"/>
      <c r="Y413" s="9"/>
      <c r="Z413" s="9"/>
      <c r="AA413" s="9"/>
      <c r="AB413" s="9"/>
      <c r="AC413" s="9"/>
      <c r="AD413" s="9"/>
      <c r="AE413" s="9"/>
      <c r="AF413" s="9"/>
      <c r="AG413" s="9"/>
    </row>
    <row r="414">
      <c r="A414" s="34" t="s">
        <v>1611</v>
      </c>
      <c r="B414" s="35" t="s">
        <v>1141</v>
      </c>
      <c r="C414" s="36" t="s">
        <v>1142</v>
      </c>
      <c r="D414" s="29" t="s">
        <v>1477</v>
      </c>
      <c r="E414" s="30" t="s">
        <v>36</v>
      </c>
      <c r="F414" s="37" t="s">
        <v>36</v>
      </c>
      <c r="G414" s="37" t="s">
        <v>36</v>
      </c>
      <c r="H414" s="31" t="s">
        <v>36</v>
      </c>
      <c r="I414" s="37" t="s">
        <v>128</v>
      </c>
      <c r="J414" s="37" t="s">
        <v>1612</v>
      </c>
      <c r="K414" s="37" t="s">
        <v>1613</v>
      </c>
      <c r="L414" s="5" t="s">
        <v>92</v>
      </c>
      <c r="M414" s="38">
        <v>1.35</v>
      </c>
      <c r="N414" s="11"/>
      <c r="O414" s="9"/>
      <c r="P414" s="9"/>
      <c r="Q414" s="9"/>
      <c r="R414" s="9"/>
      <c r="S414" s="9"/>
      <c r="T414" s="9"/>
      <c r="U414" s="9"/>
      <c r="V414" s="9"/>
      <c r="W414" s="9"/>
      <c r="X414" s="9"/>
      <c r="Y414" s="9"/>
      <c r="Z414" s="9"/>
      <c r="AA414" s="9"/>
      <c r="AB414" s="9"/>
      <c r="AC414" s="9"/>
      <c r="AD414" s="9"/>
      <c r="AE414" s="9"/>
      <c r="AF414" s="9"/>
      <c r="AG414" s="9"/>
    </row>
    <row r="415">
      <c r="A415" s="4" t="s">
        <v>1614</v>
      </c>
      <c r="B415" s="5" t="s">
        <v>1141</v>
      </c>
      <c r="C415" s="6" t="s">
        <v>1142</v>
      </c>
      <c r="D415" s="6" t="s">
        <v>1615</v>
      </c>
      <c r="E415" s="7">
        <v>1.0</v>
      </c>
      <c r="F415" s="5" t="s">
        <v>36</v>
      </c>
      <c r="G415" s="5" t="s">
        <v>36</v>
      </c>
      <c r="H415" s="5">
        <v>0.0</v>
      </c>
      <c r="I415" s="6" t="s">
        <v>128</v>
      </c>
      <c r="J415" s="5" t="s">
        <v>1616</v>
      </c>
      <c r="K415" s="5" t="s">
        <v>1617</v>
      </c>
      <c r="L415" s="5" t="s">
        <v>92</v>
      </c>
      <c r="M415" s="5">
        <v>1.3</v>
      </c>
      <c r="N415" s="5"/>
      <c r="O415" s="9"/>
      <c r="P415" s="9"/>
      <c r="Q415" s="9"/>
      <c r="R415" s="9"/>
      <c r="S415" s="9"/>
      <c r="T415" s="9"/>
      <c r="U415" s="9"/>
      <c r="V415" s="9"/>
      <c r="W415" s="9"/>
      <c r="X415" s="9"/>
      <c r="Y415" s="9"/>
      <c r="Z415" s="9"/>
      <c r="AA415" s="9"/>
      <c r="AB415" s="9"/>
      <c r="AC415" s="9"/>
      <c r="AD415" s="9"/>
      <c r="AE415" s="9"/>
      <c r="AF415" s="9"/>
      <c r="AG415" s="9"/>
    </row>
    <row r="416">
      <c r="A416" s="4" t="s">
        <v>1618</v>
      </c>
      <c r="B416" s="5" t="s">
        <v>1141</v>
      </c>
      <c r="C416" s="6" t="s">
        <v>1142</v>
      </c>
      <c r="D416" s="6" t="s">
        <v>1619</v>
      </c>
      <c r="E416" s="7" t="s">
        <v>36</v>
      </c>
      <c r="F416" s="5" t="s">
        <v>36</v>
      </c>
      <c r="G416" s="5" t="s">
        <v>36</v>
      </c>
      <c r="H416" s="5">
        <v>0.0</v>
      </c>
      <c r="I416" s="6" t="s">
        <v>128</v>
      </c>
      <c r="J416" s="5" t="s">
        <v>1620</v>
      </c>
      <c r="K416" s="5" t="s">
        <v>1621</v>
      </c>
      <c r="L416" s="5" t="s">
        <v>19</v>
      </c>
      <c r="M416" s="5">
        <v>1.4</v>
      </c>
      <c r="N416" s="5"/>
      <c r="O416" s="9"/>
      <c r="P416" s="9"/>
      <c r="Q416" s="9"/>
      <c r="R416" s="9"/>
      <c r="S416" s="9"/>
      <c r="T416" s="9"/>
      <c r="U416" s="9"/>
      <c r="V416" s="9"/>
      <c r="W416" s="9"/>
      <c r="X416" s="9"/>
      <c r="Y416" s="9"/>
      <c r="Z416" s="9"/>
      <c r="AA416" s="9"/>
      <c r="AB416" s="9"/>
      <c r="AC416" s="9"/>
      <c r="AD416" s="9"/>
      <c r="AE416" s="9"/>
      <c r="AF416" s="9"/>
      <c r="AG416" s="9"/>
    </row>
    <row r="417">
      <c r="A417" s="4" t="s">
        <v>1622</v>
      </c>
      <c r="B417" s="5" t="s">
        <v>1141</v>
      </c>
      <c r="C417" s="6" t="s">
        <v>1142</v>
      </c>
      <c r="D417" s="6" t="s">
        <v>36</v>
      </c>
      <c r="E417" s="7" t="s">
        <v>36</v>
      </c>
      <c r="F417" s="5" t="s">
        <v>36</v>
      </c>
      <c r="G417" s="5" t="s">
        <v>36</v>
      </c>
      <c r="H417" s="5">
        <v>0.0</v>
      </c>
      <c r="I417" s="6" t="s">
        <v>150</v>
      </c>
      <c r="J417" s="5" t="s">
        <v>1623</v>
      </c>
      <c r="K417" s="5" t="s">
        <v>1624</v>
      </c>
      <c r="L417" s="5" t="s">
        <v>513</v>
      </c>
      <c r="M417" s="5">
        <v>1.34</v>
      </c>
      <c r="N417" s="5"/>
      <c r="O417" s="9"/>
      <c r="P417" s="9"/>
      <c r="Q417" s="9"/>
      <c r="R417" s="9"/>
      <c r="S417" s="9"/>
      <c r="T417" s="9"/>
      <c r="U417" s="9"/>
      <c r="V417" s="9"/>
      <c r="W417" s="9"/>
      <c r="X417" s="9"/>
      <c r="Y417" s="9"/>
      <c r="Z417" s="9"/>
      <c r="AA417" s="9"/>
      <c r="AB417" s="9"/>
      <c r="AC417" s="9"/>
      <c r="AD417" s="9"/>
      <c r="AE417" s="9"/>
      <c r="AF417" s="9"/>
      <c r="AG417" s="9"/>
    </row>
    <row r="418">
      <c r="A418" s="4" t="s">
        <v>1625</v>
      </c>
      <c r="B418" s="5" t="s">
        <v>1141</v>
      </c>
      <c r="C418" s="6" t="s">
        <v>1142</v>
      </c>
      <c r="D418" s="6" t="s">
        <v>1626</v>
      </c>
      <c r="E418" s="7" t="s">
        <v>36</v>
      </c>
      <c r="F418" s="5" t="s">
        <v>36</v>
      </c>
      <c r="G418" s="5" t="s">
        <v>36</v>
      </c>
      <c r="H418" s="5">
        <v>0.0</v>
      </c>
      <c r="I418" s="6" t="s">
        <v>150</v>
      </c>
      <c r="J418" s="5" t="s">
        <v>1627</v>
      </c>
      <c r="K418" s="5" t="s">
        <v>1628</v>
      </c>
      <c r="L418" s="5" t="s">
        <v>92</v>
      </c>
      <c r="M418" s="5">
        <v>1.34</v>
      </c>
      <c r="N418" s="5"/>
      <c r="O418" s="9"/>
      <c r="P418" s="9"/>
      <c r="Q418" s="9"/>
      <c r="R418" s="9"/>
      <c r="S418" s="9"/>
      <c r="T418" s="9"/>
      <c r="U418" s="9"/>
      <c r="V418" s="9"/>
      <c r="W418" s="9"/>
      <c r="X418" s="9"/>
      <c r="Y418" s="9"/>
      <c r="Z418" s="9"/>
      <c r="AA418" s="9"/>
      <c r="AB418" s="9"/>
      <c r="AC418" s="9"/>
      <c r="AD418" s="9"/>
      <c r="AE418" s="9"/>
      <c r="AF418" s="9"/>
      <c r="AG418" s="9"/>
    </row>
    <row r="419">
      <c r="A419" s="9"/>
      <c r="B419" s="9"/>
      <c r="C419" s="9"/>
      <c r="D419" s="9"/>
      <c r="E419" s="44"/>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c r="A420" s="9"/>
      <c r="B420" s="9"/>
      <c r="C420" s="9"/>
      <c r="D420" s="9"/>
      <c r="E420" s="44"/>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c r="A421" s="9"/>
      <c r="B421" s="9"/>
      <c r="C421" s="9"/>
      <c r="D421" s="9"/>
      <c r="E421" s="44"/>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c r="A422" s="9"/>
      <c r="B422" s="9"/>
      <c r="C422" s="9"/>
      <c r="D422" s="9"/>
      <c r="E422" s="44"/>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c r="A423" s="9"/>
      <c r="B423" s="9"/>
      <c r="C423" s="9"/>
      <c r="D423" s="9"/>
      <c r="E423" s="44"/>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c r="A424" s="9"/>
      <c r="B424" s="9"/>
      <c r="C424" s="9"/>
      <c r="D424" s="9"/>
      <c r="E424" s="44"/>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c r="A425" s="9"/>
      <c r="B425" s="9"/>
      <c r="C425" s="9"/>
      <c r="D425" s="9"/>
      <c r="E425" s="44"/>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c r="A426" s="9"/>
      <c r="B426" s="9"/>
      <c r="C426" s="9"/>
      <c r="D426" s="9"/>
      <c r="E426" s="44"/>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c r="A427" s="9"/>
      <c r="B427" s="9"/>
      <c r="C427" s="9"/>
      <c r="D427" s="9"/>
      <c r="E427" s="44"/>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c r="A428" s="9"/>
      <c r="B428" s="9"/>
      <c r="C428" s="9"/>
      <c r="D428" s="9"/>
      <c r="E428" s="44"/>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c r="A429" s="9"/>
      <c r="B429" s="9"/>
      <c r="C429" s="9"/>
      <c r="D429" s="9"/>
      <c r="E429" s="44"/>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c r="A430" s="9"/>
      <c r="B430" s="9"/>
      <c r="C430" s="9"/>
      <c r="D430" s="9"/>
      <c r="E430" s="44"/>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c r="A431" s="9"/>
      <c r="B431" s="9"/>
      <c r="C431" s="9"/>
      <c r="D431" s="9"/>
      <c r="E431" s="44"/>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c r="A432" s="9"/>
      <c r="B432" s="9"/>
      <c r="C432" s="9"/>
      <c r="D432" s="9"/>
      <c r="E432" s="44"/>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c r="A433" s="9"/>
      <c r="B433" s="9"/>
      <c r="C433" s="9"/>
      <c r="D433" s="9"/>
      <c r="E433" s="44"/>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c r="A434" s="9"/>
      <c r="B434" s="9"/>
      <c r="C434" s="9"/>
      <c r="D434" s="9"/>
      <c r="E434" s="44"/>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c r="A435" s="9"/>
      <c r="B435" s="9"/>
      <c r="C435" s="9"/>
      <c r="D435" s="9"/>
      <c r="E435" s="44"/>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c r="A436" s="9"/>
      <c r="B436" s="9"/>
      <c r="C436" s="9"/>
      <c r="D436" s="9"/>
      <c r="E436" s="44"/>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c r="A437" s="9"/>
      <c r="B437" s="9"/>
      <c r="C437" s="9"/>
      <c r="D437" s="9"/>
      <c r="E437" s="44"/>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c r="A438" s="9"/>
      <c r="B438" s="9"/>
      <c r="C438" s="9"/>
      <c r="D438" s="9"/>
      <c r="E438" s="44"/>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c r="A439" s="9"/>
      <c r="B439" s="9"/>
      <c r="C439" s="9"/>
      <c r="D439" s="9"/>
      <c r="E439" s="44"/>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c r="A440" s="9"/>
      <c r="B440" s="9"/>
      <c r="C440" s="9"/>
      <c r="D440" s="9"/>
      <c r="E440" s="44"/>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c r="A441" s="9"/>
      <c r="B441" s="9"/>
      <c r="C441" s="9"/>
      <c r="D441" s="9"/>
      <c r="E441" s="44"/>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c r="A442" s="9"/>
      <c r="B442" s="9"/>
      <c r="C442" s="9"/>
      <c r="D442" s="9"/>
      <c r="E442" s="44"/>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c r="A443" s="9"/>
      <c r="B443" s="9"/>
      <c r="C443" s="9"/>
      <c r="D443" s="9"/>
      <c r="E443" s="44"/>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c r="A444" s="9"/>
      <c r="B444" s="9"/>
      <c r="C444" s="9"/>
      <c r="D444" s="9"/>
      <c r="E444" s="44"/>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c r="A445" s="9"/>
      <c r="B445" s="9"/>
      <c r="C445" s="9"/>
      <c r="D445" s="9"/>
      <c r="E445" s="44"/>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c r="A446" s="9"/>
      <c r="B446" s="9"/>
      <c r="C446" s="9"/>
      <c r="D446" s="9"/>
      <c r="E446" s="44"/>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c r="A447" s="9"/>
      <c r="B447" s="9"/>
      <c r="C447" s="9"/>
      <c r="D447" s="9"/>
      <c r="E447" s="44"/>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c r="A448" s="9"/>
      <c r="B448" s="9"/>
      <c r="C448" s="9"/>
      <c r="D448" s="9"/>
      <c r="E448" s="44"/>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c r="A449" s="9"/>
      <c r="B449" s="9"/>
      <c r="C449" s="9"/>
      <c r="D449" s="9"/>
      <c r="E449" s="44"/>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c r="A450" s="9"/>
      <c r="B450" s="9"/>
      <c r="C450" s="9"/>
      <c r="D450" s="9"/>
      <c r="E450" s="44"/>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c r="A451" s="9"/>
      <c r="B451" s="9"/>
      <c r="C451" s="9"/>
      <c r="D451" s="9"/>
      <c r="E451" s="44"/>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c r="A452" s="9"/>
      <c r="B452" s="9"/>
      <c r="C452" s="9"/>
      <c r="D452" s="9"/>
      <c r="E452" s="44"/>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c r="A453" s="9"/>
      <c r="B453" s="9"/>
      <c r="C453" s="9"/>
      <c r="D453" s="9"/>
      <c r="E453" s="44"/>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c r="A454" s="9"/>
      <c r="B454" s="9"/>
      <c r="C454" s="9"/>
      <c r="D454" s="9"/>
      <c r="E454" s="44"/>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c r="A455" s="9"/>
      <c r="B455" s="9"/>
      <c r="C455" s="9"/>
      <c r="D455" s="9"/>
      <c r="E455" s="44"/>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c r="A456" s="9"/>
      <c r="B456" s="9"/>
      <c r="C456" s="9"/>
      <c r="D456" s="9"/>
      <c r="E456" s="44"/>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c r="A457" s="9"/>
      <c r="B457" s="9"/>
      <c r="C457" s="9"/>
      <c r="D457" s="9"/>
      <c r="E457" s="44"/>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c r="A458" s="9"/>
      <c r="B458" s="9"/>
      <c r="C458" s="9"/>
      <c r="D458" s="9"/>
      <c r="E458" s="44"/>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c r="A459" s="9"/>
      <c r="B459" s="9"/>
      <c r="C459" s="9"/>
      <c r="D459" s="9"/>
      <c r="E459" s="44"/>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c r="A460" s="9"/>
      <c r="B460" s="9"/>
      <c r="C460" s="9"/>
      <c r="D460" s="9"/>
      <c r="E460" s="44"/>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c r="A461" s="9"/>
      <c r="B461" s="9"/>
      <c r="C461" s="9"/>
      <c r="D461" s="9"/>
      <c r="E461" s="44"/>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c r="A462" s="9"/>
      <c r="B462" s="9"/>
      <c r="C462" s="9"/>
      <c r="D462" s="9"/>
      <c r="E462" s="44"/>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c r="A463" s="9"/>
      <c r="B463" s="9"/>
      <c r="C463" s="9"/>
      <c r="D463" s="9"/>
      <c r="E463" s="44"/>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c r="A464" s="9"/>
      <c r="B464" s="9"/>
      <c r="C464" s="9"/>
      <c r="D464" s="9"/>
      <c r="E464" s="44"/>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c r="A465" s="9"/>
      <c r="B465" s="9"/>
      <c r="C465" s="9"/>
      <c r="D465" s="9"/>
      <c r="E465" s="44"/>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c r="A466" s="9"/>
      <c r="B466" s="9"/>
      <c r="C466" s="9"/>
      <c r="D466" s="9"/>
      <c r="E466" s="44"/>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c r="A467" s="9"/>
      <c r="B467" s="9"/>
      <c r="C467" s="9"/>
      <c r="D467" s="9"/>
      <c r="E467" s="44"/>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c r="A468" s="9"/>
      <c r="B468" s="9"/>
      <c r="C468" s="9"/>
      <c r="D468" s="9"/>
      <c r="E468" s="44"/>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c r="A469" s="9"/>
      <c r="B469" s="9"/>
      <c r="C469" s="9"/>
      <c r="D469" s="9"/>
      <c r="E469" s="44"/>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c r="A470" s="9"/>
      <c r="B470" s="9"/>
      <c r="C470" s="9"/>
      <c r="D470" s="9"/>
      <c r="E470" s="44"/>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c r="A471" s="9"/>
      <c r="B471" s="9"/>
      <c r="C471" s="9"/>
      <c r="D471" s="9"/>
      <c r="E471" s="44"/>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c r="A472" s="9"/>
      <c r="B472" s="9"/>
      <c r="C472" s="9"/>
      <c r="D472" s="9"/>
      <c r="E472" s="44"/>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c r="A473" s="9"/>
      <c r="B473" s="9"/>
      <c r="C473" s="9"/>
      <c r="D473" s="9"/>
      <c r="E473" s="44"/>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c r="A474" s="9"/>
      <c r="B474" s="9"/>
      <c r="C474" s="9"/>
      <c r="D474" s="9"/>
      <c r="E474" s="44"/>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c r="A475" s="9"/>
      <c r="B475" s="9"/>
      <c r="C475" s="9"/>
      <c r="D475" s="9"/>
      <c r="E475" s="44"/>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c r="A476" s="9"/>
      <c r="B476" s="9"/>
      <c r="C476" s="9"/>
      <c r="D476" s="9"/>
      <c r="E476" s="44"/>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c r="A477" s="9"/>
      <c r="B477" s="9"/>
      <c r="C477" s="9"/>
      <c r="D477" s="9"/>
      <c r="E477" s="44"/>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c r="A478" s="9"/>
      <c r="B478" s="9"/>
      <c r="C478" s="9"/>
      <c r="D478" s="9"/>
      <c r="E478" s="44"/>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c r="A479" s="9"/>
      <c r="B479" s="9"/>
      <c r="C479" s="9"/>
      <c r="D479" s="9"/>
      <c r="E479" s="44"/>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c r="A480" s="9"/>
      <c r="B480" s="9"/>
      <c r="C480" s="9"/>
      <c r="D480" s="9"/>
      <c r="E480" s="44"/>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c r="A481" s="9"/>
      <c r="B481" s="9"/>
      <c r="C481" s="9"/>
      <c r="D481" s="9"/>
      <c r="E481" s="44"/>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c r="A482" s="9"/>
      <c r="B482" s="9"/>
      <c r="C482" s="9"/>
      <c r="D482" s="9"/>
      <c r="E482" s="44"/>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c r="A483" s="9"/>
      <c r="B483" s="9"/>
      <c r="C483" s="9"/>
      <c r="D483" s="9"/>
      <c r="E483" s="44"/>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c r="A484" s="9"/>
      <c r="B484" s="9"/>
      <c r="C484" s="9"/>
      <c r="D484" s="9"/>
      <c r="E484" s="44"/>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c r="A485" s="9"/>
      <c r="B485" s="9"/>
      <c r="C485" s="9"/>
      <c r="D485" s="9"/>
      <c r="E485" s="44"/>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c r="A486" s="9"/>
      <c r="B486" s="9"/>
      <c r="C486" s="9"/>
      <c r="D486" s="9"/>
      <c r="E486" s="44"/>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c r="A487" s="9"/>
      <c r="B487" s="9"/>
      <c r="C487" s="9"/>
      <c r="D487" s="9"/>
      <c r="E487" s="44"/>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c r="A488" s="9"/>
      <c r="B488" s="9"/>
      <c r="C488" s="9"/>
      <c r="D488" s="9"/>
      <c r="E488" s="44"/>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c r="A489" s="9"/>
      <c r="B489" s="9"/>
      <c r="C489" s="9"/>
      <c r="D489" s="9"/>
      <c r="E489" s="44"/>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c r="A490" s="9"/>
      <c r="B490" s="9"/>
      <c r="C490" s="9"/>
      <c r="D490" s="9"/>
      <c r="E490" s="44"/>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c r="A491" s="9"/>
      <c r="B491" s="9"/>
      <c r="C491" s="9"/>
      <c r="D491" s="9"/>
      <c r="E491" s="44"/>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c r="A492" s="9"/>
      <c r="B492" s="9"/>
      <c r="C492" s="9"/>
      <c r="D492" s="9"/>
      <c r="E492" s="44"/>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c r="A493" s="9"/>
      <c r="B493" s="9"/>
      <c r="C493" s="9"/>
      <c r="D493" s="9"/>
      <c r="E493" s="44"/>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c r="A494" s="9"/>
      <c r="B494" s="9"/>
      <c r="C494" s="9"/>
      <c r="D494" s="9"/>
      <c r="E494" s="44"/>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c r="A495" s="9"/>
      <c r="B495" s="9"/>
      <c r="C495" s="9"/>
      <c r="D495" s="9"/>
      <c r="E495" s="44"/>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c r="A496" s="9"/>
      <c r="B496" s="9"/>
      <c r="C496" s="9"/>
      <c r="D496" s="9"/>
      <c r="E496" s="44"/>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c r="A497" s="9"/>
      <c r="B497" s="9"/>
      <c r="C497" s="9"/>
      <c r="D497" s="9"/>
      <c r="E497" s="44"/>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c r="A498" s="9"/>
      <c r="B498" s="9"/>
      <c r="C498" s="9"/>
      <c r="D498" s="9"/>
      <c r="E498" s="44"/>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c r="A499" s="9"/>
      <c r="B499" s="9"/>
      <c r="C499" s="9"/>
      <c r="D499" s="9"/>
      <c r="E499" s="44"/>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c r="A500" s="9"/>
      <c r="B500" s="9"/>
      <c r="C500" s="9"/>
      <c r="D500" s="9"/>
      <c r="E500" s="44"/>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c r="A501" s="9"/>
      <c r="B501" s="9"/>
      <c r="C501" s="9"/>
      <c r="D501" s="9"/>
      <c r="E501" s="44"/>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c r="A502" s="9"/>
      <c r="B502" s="9"/>
      <c r="C502" s="9"/>
      <c r="D502" s="9"/>
      <c r="E502" s="44"/>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c r="A503" s="9"/>
      <c r="B503" s="9"/>
      <c r="C503" s="9"/>
      <c r="D503" s="9"/>
      <c r="E503" s="44"/>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c r="A504" s="9"/>
      <c r="B504" s="9"/>
      <c r="C504" s="9"/>
      <c r="D504" s="9"/>
      <c r="E504" s="44"/>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c r="A505" s="9"/>
      <c r="B505" s="9"/>
      <c r="C505" s="9"/>
      <c r="D505" s="9"/>
      <c r="E505" s="44"/>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c r="A506" s="9"/>
      <c r="B506" s="9"/>
      <c r="C506" s="9"/>
      <c r="D506" s="9"/>
      <c r="E506" s="44"/>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c r="A507" s="9"/>
      <c r="B507" s="9"/>
      <c r="C507" s="9"/>
      <c r="D507" s="9"/>
      <c r="E507" s="44"/>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c r="A508" s="9"/>
      <c r="B508" s="9"/>
      <c r="C508" s="9"/>
      <c r="D508" s="9"/>
      <c r="E508" s="44"/>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c r="A509" s="9"/>
      <c r="B509" s="9"/>
      <c r="C509" s="9"/>
      <c r="D509" s="9"/>
      <c r="E509" s="44"/>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c r="A510" s="9"/>
      <c r="B510" s="9"/>
      <c r="C510" s="9"/>
      <c r="D510" s="9"/>
      <c r="E510" s="44"/>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c r="A511" s="9"/>
      <c r="B511" s="9"/>
      <c r="C511" s="9"/>
      <c r="D511" s="9"/>
      <c r="E511" s="44"/>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c r="A512" s="9"/>
      <c r="B512" s="9"/>
      <c r="C512" s="9"/>
      <c r="D512" s="9"/>
      <c r="E512" s="44"/>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c r="A513" s="9"/>
      <c r="B513" s="9"/>
      <c r="C513" s="9"/>
      <c r="D513" s="9"/>
      <c r="E513" s="44"/>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c r="A514" s="9"/>
      <c r="B514" s="9"/>
      <c r="C514" s="9"/>
      <c r="D514" s="9"/>
      <c r="E514" s="44"/>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c r="A515" s="9"/>
      <c r="B515" s="9"/>
      <c r="C515" s="9"/>
      <c r="D515" s="9"/>
      <c r="E515" s="44"/>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c r="A516" s="9"/>
      <c r="B516" s="9"/>
      <c r="C516" s="9"/>
      <c r="D516" s="9"/>
      <c r="E516" s="44"/>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c r="A517" s="9"/>
      <c r="B517" s="9"/>
      <c r="C517" s="9"/>
      <c r="D517" s="9"/>
      <c r="E517" s="44"/>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c r="A518" s="9"/>
      <c r="B518" s="9"/>
      <c r="C518" s="9"/>
      <c r="D518" s="9"/>
      <c r="E518" s="44"/>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c r="A519" s="9"/>
      <c r="B519" s="9"/>
      <c r="C519" s="9"/>
      <c r="D519" s="9"/>
      <c r="E519" s="44"/>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c r="A520" s="9"/>
      <c r="B520" s="9"/>
      <c r="C520" s="9"/>
      <c r="D520" s="9"/>
      <c r="E520" s="44"/>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c r="A521" s="9"/>
      <c r="B521" s="9"/>
      <c r="C521" s="9"/>
      <c r="D521" s="9"/>
      <c r="E521" s="44"/>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c r="A522" s="9"/>
      <c r="B522" s="9"/>
      <c r="C522" s="9"/>
      <c r="D522" s="9"/>
      <c r="E522" s="44"/>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c r="A523" s="9"/>
      <c r="B523" s="9"/>
      <c r="C523" s="9"/>
      <c r="D523" s="9"/>
      <c r="E523" s="44"/>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c r="A524" s="9"/>
      <c r="B524" s="9"/>
      <c r="C524" s="9"/>
      <c r="D524" s="9"/>
      <c r="E524" s="44"/>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c r="A525" s="9"/>
      <c r="B525" s="9"/>
      <c r="C525" s="9"/>
      <c r="D525" s="9"/>
      <c r="E525" s="44"/>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c r="A526" s="9"/>
      <c r="B526" s="9"/>
      <c r="C526" s="9"/>
      <c r="D526" s="9"/>
      <c r="E526" s="44"/>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c r="A527" s="9"/>
      <c r="B527" s="9"/>
      <c r="C527" s="9"/>
      <c r="D527" s="9"/>
      <c r="E527" s="44"/>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c r="A528" s="9"/>
      <c r="B528" s="9"/>
      <c r="C528" s="9"/>
      <c r="D528" s="9"/>
      <c r="E528" s="44"/>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c r="A529" s="9"/>
      <c r="B529" s="9"/>
      <c r="C529" s="9"/>
      <c r="D529" s="9"/>
      <c r="E529" s="44"/>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c r="A530" s="9"/>
      <c r="B530" s="9"/>
      <c r="C530" s="9"/>
      <c r="D530" s="9"/>
      <c r="E530" s="44"/>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c r="A531" s="9"/>
      <c r="B531" s="9"/>
      <c r="C531" s="9"/>
      <c r="D531" s="9"/>
      <c r="E531" s="44"/>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c r="A532" s="9"/>
      <c r="B532" s="9"/>
      <c r="C532" s="9"/>
      <c r="D532" s="9"/>
      <c r="E532" s="44"/>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c r="A533" s="9"/>
      <c r="B533" s="9"/>
      <c r="C533" s="9"/>
      <c r="D533" s="9"/>
      <c r="E533" s="44"/>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c r="A534" s="9"/>
      <c r="B534" s="9"/>
      <c r="C534" s="9"/>
      <c r="D534" s="9"/>
      <c r="E534" s="44"/>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c r="A535" s="9"/>
      <c r="B535" s="9"/>
      <c r="C535" s="9"/>
      <c r="D535" s="9"/>
      <c r="E535" s="44"/>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c r="A536" s="9"/>
      <c r="B536" s="9"/>
      <c r="C536" s="9"/>
      <c r="D536" s="9"/>
      <c r="E536" s="44"/>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c r="A537" s="9"/>
      <c r="B537" s="9"/>
      <c r="C537" s="9"/>
      <c r="D537" s="9"/>
      <c r="E537" s="44"/>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c r="A538" s="9"/>
      <c r="B538" s="9"/>
      <c r="C538" s="9"/>
      <c r="D538" s="9"/>
      <c r="E538" s="44"/>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c r="A539" s="9"/>
      <c r="B539" s="9"/>
      <c r="C539" s="9"/>
      <c r="D539" s="9"/>
      <c r="E539" s="44"/>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c r="A540" s="9"/>
      <c r="B540" s="9"/>
      <c r="C540" s="9"/>
      <c r="D540" s="9"/>
      <c r="E540" s="44"/>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c r="A541" s="9"/>
      <c r="B541" s="9"/>
      <c r="C541" s="9"/>
      <c r="D541" s="9"/>
      <c r="E541" s="44"/>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c r="A542" s="9"/>
      <c r="B542" s="9"/>
      <c r="C542" s="9"/>
      <c r="D542" s="9"/>
      <c r="E542" s="44"/>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c r="A543" s="9"/>
      <c r="B543" s="9"/>
      <c r="C543" s="9"/>
      <c r="D543" s="9"/>
      <c r="E543" s="44"/>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c r="A544" s="9"/>
      <c r="B544" s="9"/>
      <c r="C544" s="9"/>
      <c r="D544" s="9"/>
      <c r="E544" s="44"/>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c r="A545" s="9"/>
      <c r="B545" s="9"/>
      <c r="C545" s="9"/>
      <c r="D545" s="9"/>
      <c r="E545" s="44"/>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c r="A546" s="9"/>
      <c r="B546" s="9"/>
      <c r="C546" s="9"/>
      <c r="D546" s="9"/>
      <c r="E546" s="44"/>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c r="A547" s="9"/>
      <c r="B547" s="9"/>
      <c r="C547" s="9"/>
      <c r="D547" s="9"/>
      <c r="E547" s="44"/>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c r="A548" s="9"/>
      <c r="B548" s="9"/>
      <c r="C548" s="9"/>
      <c r="D548" s="9"/>
      <c r="E548" s="44"/>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c r="A549" s="9"/>
      <c r="B549" s="9"/>
      <c r="C549" s="9"/>
      <c r="D549" s="9"/>
      <c r="E549" s="44"/>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c r="A550" s="9"/>
      <c r="B550" s="9"/>
      <c r="C550" s="9"/>
      <c r="D550" s="9"/>
      <c r="E550" s="44"/>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c r="A551" s="9"/>
      <c r="B551" s="9"/>
      <c r="C551" s="9"/>
      <c r="D551" s="9"/>
      <c r="E551" s="44"/>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c r="A552" s="9"/>
      <c r="B552" s="9"/>
      <c r="C552" s="9"/>
      <c r="D552" s="9"/>
      <c r="E552" s="44"/>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c r="A553" s="9"/>
      <c r="B553" s="9"/>
      <c r="C553" s="9"/>
      <c r="D553" s="9"/>
      <c r="E553" s="44"/>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c r="A554" s="9"/>
      <c r="B554" s="9"/>
      <c r="C554" s="9"/>
      <c r="D554" s="9"/>
      <c r="E554" s="44"/>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c r="A555" s="9"/>
      <c r="B555" s="9"/>
      <c r="C555" s="9"/>
      <c r="D555" s="9"/>
      <c r="E555" s="44"/>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c r="A556" s="9"/>
      <c r="B556" s="9"/>
      <c r="C556" s="9"/>
      <c r="D556" s="9"/>
      <c r="E556" s="44"/>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c r="A557" s="9"/>
      <c r="B557" s="9"/>
      <c r="C557" s="9"/>
      <c r="D557" s="9"/>
      <c r="E557" s="44"/>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c r="A558" s="9"/>
      <c r="B558" s="9"/>
      <c r="C558" s="9"/>
      <c r="D558" s="9"/>
      <c r="E558" s="44"/>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c r="A559" s="9"/>
      <c r="B559" s="9"/>
      <c r="C559" s="9"/>
      <c r="D559" s="9"/>
      <c r="E559" s="44"/>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c r="A560" s="9"/>
      <c r="B560" s="9"/>
      <c r="C560" s="9"/>
      <c r="D560" s="9"/>
      <c r="E560" s="44"/>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c r="A561" s="9"/>
      <c r="B561" s="9"/>
      <c r="C561" s="9"/>
      <c r="D561" s="9"/>
      <c r="E561" s="44"/>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c r="A562" s="9"/>
      <c r="B562" s="9"/>
      <c r="C562" s="9"/>
      <c r="D562" s="9"/>
      <c r="E562" s="44"/>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c r="A563" s="9"/>
      <c r="B563" s="9"/>
      <c r="C563" s="9"/>
      <c r="D563" s="9"/>
      <c r="E563" s="44"/>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c r="A564" s="9"/>
      <c r="B564" s="9"/>
      <c r="C564" s="9"/>
      <c r="D564" s="9"/>
      <c r="E564" s="44"/>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c r="A565" s="9"/>
      <c r="B565" s="9"/>
      <c r="C565" s="9"/>
      <c r="D565" s="9"/>
      <c r="E565" s="44"/>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c r="A566" s="9"/>
      <c r="B566" s="9"/>
      <c r="C566" s="9"/>
      <c r="D566" s="9"/>
      <c r="E566" s="44"/>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c r="A567" s="9"/>
      <c r="B567" s="9"/>
      <c r="C567" s="9"/>
      <c r="D567" s="9"/>
      <c r="E567" s="44"/>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c r="A568" s="9"/>
      <c r="B568" s="9"/>
      <c r="C568" s="9"/>
      <c r="D568" s="9"/>
      <c r="E568" s="44"/>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c r="A569" s="9"/>
      <c r="B569" s="9"/>
      <c r="C569" s="9"/>
      <c r="D569" s="9"/>
      <c r="E569" s="44"/>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c r="A570" s="9"/>
      <c r="B570" s="9"/>
      <c r="C570" s="9"/>
      <c r="D570" s="9"/>
      <c r="E570" s="44"/>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c r="A571" s="9"/>
      <c r="B571" s="9"/>
      <c r="C571" s="9"/>
      <c r="D571" s="9"/>
      <c r="E571" s="44"/>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c r="A572" s="9"/>
      <c r="B572" s="9"/>
      <c r="C572" s="9"/>
      <c r="D572" s="9"/>
      <c r="E572" s="44"/>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c r="A573" s="9"/>
      <c r="B573" s="9"/>
      <c r="C573" s="9"/>
      <c r="D573" s="9"/>
      <c r="E573" s="44"/>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c r="A574" s="9"/>
      <c r="B574" s="9"/>
      <c r="C574" s="9"/>
      <c r="D574" s="9"/>
      <c r="E574" s="44"/>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c r="A575" s="9"/>
      <c r="B575" s="9"/>
      <c r="C575" s="9"/>
      <c r="D575" s="9"/>
      <c r="E575" s="44"/>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c r="A576" s="9"/>
      <c r="B576" s="9"/>
      <c r="C576" s="9"/>
      <c r="D576" s="9"/>
      <c r="E576" s="44"/>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c r="A577" s="9"/>
      <c r="B577" s="9"/>
      <c r="C577" s="9"/>
      <c r="D577" s="9"/>
      <c r="E577" s="44"/>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c r="A578" s="9"/>
      <c r="B578" s="9"/>
      <c r="C578" s="9"/>
      <c r="D578" s="9"/>
      <c r="E578" s="44"/>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c r="A579" s="9"/>
      <c r="B579" s="9"/>
      <c r="C579" s="9"/>
      <c r="D579" s="9"/>
      <c r="E579" s="44"/>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c r="A580" s="9"/>
      <c r="B580" s="9"/>
      <c r="C580" s="9"/>
      <c r="D580" s="9"/>
      <c r="E580" s="44"/>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c r="A581" s="9"/>
      <c r="B581" s="9"/>
      <c r="C581" s="9"/>
      <c r="D581" s="9"/>
      <c r="E581" s="44"/>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c r="A582" s="9"/>
      <c r="B582" s="9"/>
      <c r="C582" s="9"/>
      <c r="D582" s="9"/>
      <c r="E582" s="44"/>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c r="A583" s="9"/>
      <c r="B583" s="9"/>
      <c r="C583" s="9"/>
      <c r="D583" s="9"/>
      <c r="E583" s="44"/>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c r="A584" s="9"/>
      <c r="B584" s="9"/>
      <c r="C584" s="9"/>
      <c r="D584" s="9"/>
      <c r="E584" s="44"/>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c r="A585" s="9"/>
      <c r="B585" s="9"/>
      <c r="C585" s="9"/>
      <c r="D585" s="9"/>
      <c r="E585" s="44"/>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c r="A586" s="9"/>
      <c r="B586" s="9"/>
      <c r="C586" s="9"/>
      <c r="D586" s="9"/>
      <c r="E586" s="44"/>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c r="A587" s="9"/>
      <c r="B587" s="9"/>
      <c r="C587" s="9"/>
      <c r="D587" s="9"/>
      <c r="E587" s="44"/>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c r="A588" s="9"/>
      <c r="B588" s="9"/>
      <c r="C588" s="9"/>
      <c r="D588" s="9"/>
      <c r="E588" s="44"/>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c r="A589" s="9"/>
      <c r="B589" s="9"/>
      <c r="C589" s="9"/>
      <c r="D589" s="9"/>
      <c r="E589" s="44"/>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c r="A590" s="9"/>
      <c r="B590" s="9"/>
      <c r="C590" s="9"/>
      <c r="D590" s="9"/>
      <c r="E590" s="44"/>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c r="A591" s="9"/>
      <c r="B591" s="9"/>
      <c r="C591" s="9"/>
      <c r="D591" s="9"/>
      <c r="E591" s="44"/>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c r="A592" s="9"/>
      <c r="B592" s="9"/>
      <c r="C592" s="9"/>
      <c r="D592" s="9"/>
      <c r="E592" s="44"/>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c r="A593" s="9"/>
      <c r="B593" s="9"/>
      <c r="C593" s="9"/>
      <c r="D593" s="9"/>
      <c r="E593" s="44"/>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c r="A594" s="9"/>
      <c r="B594" s="9"/>
      <c r="C594" s="9"/>
      <c r="D594" s="9"/>
      <c r="E594" s="44"/>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c r="A595" s="9"/>
      <c r="B595" s="9"/>
      <c r="C595" s="9"/>
      <c r="D595" s="9"/>
      <c r="E595" s="44"/>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c r="A596" s="9"/>
      <c r="B596" s="9"/>
      <c r="C596" s="9"/>
      <c r="D596" s="9"/>
      <c r="E596" s="44"/>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c r="A597" s="9"/>
      <c r="B597" s="9"/>
      <c r="C597" s="9"/>
      <c r="D597" s="9"/>
      <c r="E597" s="44"/>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c r="A598" s="9"/>
      <c r="B598" s="9"/>
      <c r="C598" s="9"/>
      <c r="D598" s="9"/>
      <c r="E598" s="44"/>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c r="A599" s="9"/>
      <c r="B599" s="9"/>
      <c r="C599" s="9"/>
      <c r="D599" s="9"/>
      <c r="E599" s="44"/>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c r="A600" s="9"/>
      <c r="B600" s="9"/>
      <c r="C600" s="9"/>
      <c r="D600" s="9"/>
      <c r="E600" s="44"/>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c r="A601" s="9"/>
      <c r="B601" s="9"/>
      <c r="C601" s="9"/>
      <c r="D601" s="9"/>
      <c r="E601" s="44"/>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c r="A602" s="9"/>
      <c r="B602" s="9"/>
      <c r="C602" s="9"/>
      <c r="D602" s="9"/>
      <c r="E602" s="44"/>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c r="A603" s="9"/>
      <c r="B603" s="9"/>
      <c r="C603" s="9"/>
      <c r="D603" s="9"/>
      <c r="E603" s="44"/>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c r="A604" s="9"/>
      <c r="B604" s="9"/>
      <c r="C604" s="9"/>
      <c r="D604" s="9"/>
      <c r="E604" s="44"/>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c r="A605" s="9"/>
      <c r="B605" s="9"/>
      <c r="C605" s="9"/>
      <c r="D605" s="9"/>
      <c r="E605" s="44"/>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c r="A606" s="9"/>
      <c r="B606" s="9"/>
      <c r="C606" s="9"/>
      <c r="D606" s="9"/>
      <c r="E606" s="44"/>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c r="A607" s="9"/>
      <c r="B607" s="9"/>
      <c r="C607" s="9"/>
      <c r="D607" s="9"/>
      <c r="E607" s="44"/>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c r="A608" s="9"/>
      <c r="B608" s="9"/>
      <c r="C608" s="9"/>
      <c r="D608" s="9"/>
      <c r="E608" s="44"/>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c r="A609" s="9"/>
      <c r="B609" s="9"/>
      <c r="C609" s="9"/>
      <c r="D609" s="9"/>
      <c r="E609" s="44"/>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c r="A610" s="9"/>
      <c r="B610" s="9"/>
      <c r="C610" s="9"/>
      <c r="D610" s="9"/>
      <c r="E610" s="44"/>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c r="A611" s="9"/>
      <c r="B611" s="9"/>
      <c r="C611" s="9"/>
      <c r="D611" s="9"/>
      <c r="E611" s="44"/>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c r="A612" s="9"/>
      <c r="B612" s="9"/>
      <c r="C612" s="9"/>
      <c r="D612" s="9"/>
      <c r="E612" s="44"/>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c r="A613" s="9"/>
      <c r="B613" s="9"/>
      <c r="C613" s="9"/>
      <c r="D613" s="9"/>
      <c r="E613" s="44"/>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c r="A614" s="9"/>
      <c r="B614" s="9"/>
      <c r="C614" s="9"/>
      <c r="D614" s="9"/>
      <c r="E614" s="44"/>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c r="A615" s="9"/>
      <c r="B615" s="9"/>
      <c r="C615" s="9"/>
      <c r="D615" s="9"/>
      <c r="E615" s="44"/>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c r="A616" s="9"/>
      <c r="B616" s="9"/>
      <c r="C616" s="9"/>
      <c r="D616" s="9"/>
      <c r="E616" s="44"/>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c r="A617" s="9"/>
      <c r="B617" s="9"/>
      <c r="C617" s="9"/>
      <c r="D617" s="9"/>
      <c r="E617" s="44"/>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c r="A618" s="9"/>
      <c r="B618" s="9"/>
      <c r="C618" s="9"/>
      <c r="D618" s="9"/>
      <c r="E618" s="44"/>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c r="A619" s="9"/>
      <c r="B619" s="9"/>
      <c r="C619" s="9"/>
      <c r="D619" s="9"/>
      <c r="E619" s="44"/>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c r="A620" s="9"/>
      <c r="B620" s="9"/>
      <c r="C620" s="9"/>
      <c r="D620" s="9"/>
      <c r="E620" s="44"/>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c r="A621" s="9"/>
      <c r="B621" s="9"/>
      <c r="C621" s="9"/>
      <c r="D621" s="9"/>
      <c r="E621" s="44"/>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c r="A622" s="9"/>
      <c r="B622" s="9"/>
      <c r="C622" s="9"/>
      <c r="D622" s="9"/>
      <c r="E622" s="44"/>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c r="A623" s="9"/>
      <c r="B623" s="9"/>
      <c r="C623" s="9"/>
      <c r="D623" s="9"/>
      <c r="E623" s="44"/>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c r="A624" s="9"/>
      <c r="B624" s="9"/>
      <c r="C624" s="9"/>
      <c r="D624" s="9"/>
      <c r="E624" s="44"/>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c r="A625" s="9"/>
      <c r="B625" s="9"/>
      <c r="C625" s="9"/>
      <c r="D625" s="9"/>
      <c r="E625" s="44"/>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c r="A626" s="9"/>
      <c r="B626" s="9"/>
      <c r="C626" s="9"/>
      <c r="D626" s="9"/>
      <c r="E626" s="44"/>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c r="A627" s="9"/>
      <c r="B627" s="9"/>
      <c r="C627" s="9"/>
      <c r="D627" s="9"/>
      <c r="E627" s="44"/>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c r="A628" s="9"/>
      <c r="B628" s="9"/>
      <c r="C628" s="9"/>
      <c r="D628" s="9"/>
      <c r="E628" s="44"/>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c r="A629" s="9"/>
      <c r="B629" s="9"/>
      <c r="C629" s="9"/>
      <c r="D629" s="9"/>
      <c r="E629" s="44"/>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c r="A630" s="9"/>
      <c r="B630" s="9"/>
      <c r="C630" s="9"/>
      <c r="D630" s="9"/>
      <c r="E630" s="44"/>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c r="A631" s="9"/>
      <c r="B631" s="9"/>
      <c r="C631" s="9"/>
      <c r="D631" s="9"/>
      <c r="E631" s="44"/>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c r="A632" s="9"/>
      <c r="B632" s="9"/>
      <c r="C632" s="9"/>
      <c r="D632" s="9"/>
      <c r="E632" s="44"/>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c r="A633" s="9"/>
      <c r="B633" s="9"/>
      <c r="C633" s="9"/>
      <c r="D633" s="9"/>
      <c r="E633" s="44"/>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c r="A634" s="9"/>
      <c r="B634" s="9"/>
      <c r="C634" s="9"/>
      <c r="D634" s="9"/>
      <c r="E634" s="44"/>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c r="A635" s="9"/>
      <c r="B635" s="9"/>
      <c r="C635" s="9"/>
      <c r="D635" s="9"/>
      <c r="E635" s="44"/>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c r="A636" s="9"/>
      <c r="B636" s="9"/>
      <c r="C636" s="9"/>
      <c r="D636" s="9"/>
      <c r="E636" s="44"/>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c r="A637" s="9"/>
      <c r="B637" s="9"/>
      <c r="C637" s="9"/>
      <c r="D637" s="9"/>
      <c r="E637" s="44"/>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c r="A638" s="9"/>
      <c r="B638" s="9"/>
      <c r="C638" s="9"/>
      <c r="D638" s="9"/>
      <c r="E638" s="44"/>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c r="A639" s="9"/>
      <c r="B639" s="9"/>
      <c r="C639" s="9"/>
      <c r="D639" s="9"/>
      <c r="E639" s="44"/>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c r="A640" s="9"/>
      <c r="B640" s="9"/>
      <c r="C640" s="9"/>
      <c r="D640" s="9"/>
      <c r="E640" s="44"/>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c r="A641" s="9"/>
      <c r="B641" s="9"/>
      <c r="C641" s="9"/>
      <c r="D641" s="9"/>
      <c r="E641" s="44"/>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c r="A642" s="9"/>
      <c r="B642" s="9"/>
      <c r="C642" s="9"/>
      <c r="D642" s="9"/>
      <c r="E642" s="44"/>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c r="A643" s="9"/>
      <c r="B643" s="9"/>
      <c r="C643" s="9"/>
      <c r="D643" s="9"/>
      <c r="E643" s="44"/>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c r="A644" s="9"/>
      <c r="B644" s="9"/>
      <c r="C644" s="9"/>
      <c r="D644" s="9"/>
      <c r="E644" s="44"/>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c r="A645" s="9"/>
      <c r="B645" s="9"/>
      <c r="C645" s="9"/>
      <c r="D645" s="9"/>
      <c r="E645" s="44"/>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c r="A646" s="9"/>
      <c r="B646" s="9"/>
      <c r="C646" s="9"/>
      <c r="D646" s="9"/>
      <c r="E646" s="44"/>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c r="A647" s="9"/>
      <c r="B647" s="9"/>
      <c r="C647" s="9"/>
      <c r="D647" s="9"/>
      <c r="E647" s="44"/>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c r="A648" s="9"/>
      <c r="B648" s="9"/>
      <c r="C648" s="9"/>
      <c r="D648" s="9"/>
      <c r="E648" s="44"/>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c r="A649" s="9"/>
      <c r="B649" s="9"/>
      <c r="C649" s="9"/>
      <c r="D649" s="9"/>
      <c r="E649" s="44"/>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c r="A650" s="9"/>
      <c r="B650" s="9"/>
      <c r="C650" s="9"/>
      <c r="D650" s="9"/>
      <c r="E650" s="44"/>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c r="A651" s="9"/>
      <c r="B651" s="9"/>
      <c r="C651" s="9"/>
      <c r="D651" s="9"/>
      <c r="E651" s="44"/>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c r="A652" s="9"/>
      <c r="B652" s="9"/>
      <c r="C652" s="9"/>
      <c r="D652" s="9"/>
      <c r="E652" s="44"/>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c r="A653" s="9"/>
      <c r="B653" s="9"/>
      <c r="C653" s="9"/>
      <c r="D653" s="9"/>
      <c r="E653" s="44"/>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c r="A654" s="9"/>
      <c r="B654" s="9"/>
      <c r="C654" s="9"/>
      <c r="D654" s="9"/>
      <c r="E654" s="44"/>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c r="A655" s="9"/>
      <c r="B655" s="9"/>
      <c r="C655" s="9"/>
      <c r="D655" s="9"/>
      <c r="E655" s="44"/>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c r="A656" s="9"/>
      <c r="B656" s="9"/>
      <c r="C656" s="9"/>
      <c r="D656" s="9"/>
      <c r="E656" s="44"/>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c r="A657" s="9"/>
      <c r="B657" s="9"/>
      <c r="C657" s="9"/>
      <c r="D657" s="9"/>
      <c r="E657" s="44"/>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c r="A658" s="9"/>
      <c r="B658" s="9"/>
      <c r="C658" s="9"/>
      <c r="D658" s="9"/>
      <c r="E658" s="44"/>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c r="A659" s="9"/>
      <c r="B659" s="9"/>
      <c r="C659" s="9"/>
      <c r="D659" s="9"/>
      <c r="E659" s="44"/>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c r="A660" s="9"/>
      <c r="B660" s="9"/>
      <c r="C660" s="9"/>
      <c r="D660" s="9"/>
      <c r="E660" s="44"/>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c r="A661" s="9"/>
      <c r="B661" s="9"/>
      <c r="C661" s="9"/>
      <c r="D661" s="9"/>
      <c r="E661" s="44"/>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c r="A662" s="9"/>
      <c r="B662" s="9"/>
      <c r="C662" s="9"/>
      <c r="D662" s="6"/>
      <c r="E662" s="44"/>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c r="A663" s="9"/>
      <c r="B663" s="9"/>
      <c r="C663" s="9"/>
      <c r="D663" s="9"/>
      <c r="E663" s="44"/>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c r="A664" s="9"/>
      <c r="B664" s="9"/>
      <c r="C664" s="9"/>
      <c r="D664" s="9"/>
      <c r="E664" s="44"/>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c r="A665" s="9"/>
      <c r="B665" s="9"/>
      <c r="C665" s="9"/>
      <c r="D665" s="9"/>
      <c r="E665" s="44"/>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c r="A666" s="9"/>
      <c r="B666" s="9"/>
      <c r="C666" s="9"/>
      <c r="D666" s="9"/>
      <c r="E666" s="44"/>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c r="A667" s="9"/>
      <c r="B667" s="9"/>
      <c r="C667" s="9"/>
      <c r="D667" s="9"/>
      <c r="E667" s="44"/>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c r="A668" s="9"/>
      <c r="B668" s="9"/>
      <c r="C668" s="9"/>
      <c r="D668" s="9"/>
      <c r="E668" s="44"/>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c r="A669" s="9"/>
      <c r="B669" s="9"/>
      <c r="C669" s="9"/>
      <c r="D669" s="9"/>
      <c r="E669" s="44"/>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c r="A670" s="9"/>
      <c r="B670" s="9"/>
      <c r="C670" s="9"/>
      <c r="D670" s="9"/>
      <c r="E670" s="44"/>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c r="A671" s="9"/>
      <c r="B671" s="9"/>
      <c r="C671" s="9"/>
      <c r="D671" s="9"/>
      <c r="E671" s="44"/>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c r="A672" s="9"/>
      <c r="B672" s="9"/>
      <c r="C672" s="9"/>
      <c r="D672" s="9"/>
      <c r="E672" s="44"/>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c r="A673" s="9"/>
      <c r="B673" s="9"/>
      <c r="C673" s="9"/>
      <c r="D673" s="9"/>
      <c r="E673" s="44"/>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c r="A674" s="9"/>
      <c r="B674" s="9"/>
      <c r="C674" s="9"/>
      <c r="D674" s="9"/>
      <c r="E674" s="44"/>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c r="A675" s="9"/>
      <c r="B675" s="9"/>
      <c r="C675" s="9"/>
      <c r="D675" s="9"/>
      <c r="E675" s="44"/>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c r="A676" s="9"/>
      <c r="B676" s="9"/>
      <c r="C676" s="9"/>
      <c r="D676" s="9"/>
      <c r="E676" s="44"/>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c r="A677" s="9"/>
      <c r="B677" s="9"/>
      <c r="C677" s="9"/>
      <c r="D677" s="9"/>
      <c r="E677" s="44"/>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c r="A678" s="9"/>
      <c r="B678" s="9"/>
      <c r="C678" s="9"/>
      <c r="D678" s="9"/>
      <c r="E678" s="44"/>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c r="A679" s="9"/>
      <c r="B679" s="9"/>
      <c r="C679" s="9"/>
      <c r="D679" s="9"/>
      <c r="E679" s="44"/>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c r="A680" s="9"/>
      <c r="B680" s="9"/>
      <c r="C680" s="9"/>
      <c r="D680" s="9"/>
      <c r="E680" s="44"/>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c r="A681" s="9"/>
      <c r="B681" s="9"/>
      <c r="C681" s="9"/>
      <c r="D681" s="9"/>
      <c r="E681" s="44"/>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c r="A682" s="9"/>
      <c r="B682" s="9"/>
      <c r="C682" s="9"/>
      <c r="D682" s="9"/>
      <c r="E682" s="44"/>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c r="A683" s="9"/>
      <c r="B683" s="9"/>
      <c r="C683" s="9"/>
      <c r="D683" s="9"/>
      <c r="E683" s="44"/>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c r="A684" s="9"/>
      <c r="B684" s="9"/>
      <c r="C684" s="9"/>
      <c r="D684" s="9"/>
      <c r="E684" s="44"/>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c r="A685" s="9"/>
      <c r="B685" s="9"/>
      <c r="C685" s="9"/>
      <c r="D685" s="9"/>
      <c r="E685" s="44"/>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c r="A686" s="9"/>
      <c r="B686" s="9"/>
      <c r="C686" s="9"/>
      <c r="D686" s="9"/>
      <c r="E686" s="44"/>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c r="A687" s="9"/>
      <c r="B687" s="9"/>
      <c r="C687" s="9"/>
      <c r="D687" s="9"/>
      <c r="E687" s="44"/>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c r="A688" s="9"/>
      <c r="B688" s="9"/>
      <c r="C688" s="9"/>
      <c r="D688" s="9"/>
      <c r="E688" s="44"/>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c r="A689" s="9"/>
      <c r="B689" s="9"/>
      <c r="C689" s="9"/>
      <c r="D689" s="9"/>
      <c r="E689" s="44"/>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c r="A690" s="9"/>
      <c r="B690" s="9"/>
      <c r="C690" s="9"/>
      <c r="D690" s="9"/>
      <c r="E690" s="44"/>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c r="A691" s="9"/>
      <c r="B691" s="9"/>
      <c r="C691" s="9"/>
      <c r="D691" s="9"/>
      <c r="E691" s="44"/>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c r="A692" s="9"/>
      <c r="B692" s="9"/>
      <c r="C692" s="9"/>
      <c r="D692" s="9"/>
      <c r="E692" s="44"/>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c r="A693" s="9"/>
      <c r="B693" s="9"/>
      <c r="C693" s="9"/>
      <c r="D693" s="9"/>
      <c r="E693" s="44"/>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c r="A694" s="9"/>
      <c r="B694" s="9"/>
      <c r="C694" s="9"/>
      <c r="D694" s="9"/>
      <c r="E694" s="44"/>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c r="A695" s="9"/>
      <c r="B695" s="9"/>
      <c r="C695" s="9"/>
      <c r="D695" s="9"/>
      <c r="E695" s="44"/>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c r="A696" s="9"/>
      <c r="B696" s="9"/>
      <c r="C696" s="9"/>
      <c r="D696" s="9"/>
      <c r="E696" s="44"/>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c r="A697" s="9"/>
      <c r="B697" s="9"/>
      <c r="C697" s="9"/>
      <c r="D697" s="9"/>
      <c r="E697" s="44"/>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c r="A698" s="9"/>
      <c r="B698" s="9"/>
      <c r="C698" s="9"/>
      <c r="D698" s="9"/>
      <c r="E698" s="44"/>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c r="A699" s="9"/>
      <c r="B699" s="9"/>
      <c r="C699" s="9"/>
      <c r="D699" s="9"/>
      <c r="E699" s="44"/>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c r="A700" s="9"/>
      <c r="B700" s="9"/>
      <c r="C700" s="9"/>
      <c r="D700" s="9"/>
      <c r="E700" s="44"/>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c r="A701" s="9"/>
      <c r="B701" s="9"/>
      <c r="C701" s="9"/>
      <c r="D701" s="9"/>
      <c r="E701" s="44"/>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c r="A702" s="9"/>
      <c r="B702" s="9"/>
      <c r="C702" s="9"/>
      <c r="D702" s="9"/>
      <c r="E702" s="44"/>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c r="A703" s="9"/>
      <c r="B703" s="9"/>
      <c r="C703" s="9"/>
      <c r="D703" s="9"/>
      <c r="E703" s="44"/>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c r="A704" s="9"/>
      <c r="B704" s="9"/>
      <c r="C704" s="9"/>
      <c r="D704" s="9"/>
      <c r="E704" s="44"/>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c r="A705" s="9"/>
      <c r="B705" s="9"/>
      <c r="C705" s="9"/>
      <c r="D705" s="9"/>
      <c r="E705" s="44"/>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c r="A706" s="9"/>
      <c r="B706" s="9"/>
      <c r="C706" s="9"/>
      <c r="D706" s="9"/>
      <c r="E706" s="44"/>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c r="A707" s="9"/>
      <c r="B707" s="9"/>
      <c r="C707" s="9"/>
      <c r="D707" s="9"/>
      <c r="E707" s="44"/>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c r="A708" s="9"/>
      <c r="B708" s="9"/>
      <c r="C708" s="9"/>
      <c r="D708" s="9"/>
      <c r="E708" s="44"/>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c r="A709" s="9"/>
      <c r="B709" s="9"/>
      <c r="C709" s="9"/>
      <c r="D709" s="9"/>
      <c r="E709" s="44"/>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c r="A710" s="9"/>
      <c r="B710" s="9"/>
      <c r="C710" s="9"/>
      <c r="D710" s="9"/>
      <c r="E710" s="44"/>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c r="A711" s="9"/>
      <c r="B711" s="9"/>
      <c r="C711" s="9"/>
      <c r="D711" s="9"/>
      <c r="E711" s="44"/>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c r="A712" s="9"/>
      <c r="B712" s="9"/>
      <c r="C712" s="9"/>
      <c r="D712" s="9"/>
      <c r="E712" s="44"/>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c r="A713" s="9"/>
      <c r="B713" s="9"/>
      <c r="C713" s="9"/>
      <c r="D713" s="9"/>
      <c r="E713" s="44"/>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c r="A714" s="9"/>
      <c r="B714" s="9"/>
      <c r="C714" s="9"/>
      <c r="D714" s="9"/>
      <c r="E714" s="44"/>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c r="A715" s="9"/>
      <c r="B715" s="9"/>
      <c r="C715" s="9"/>
      <c r="D715" s="9"/>
      <c r="E715" s="44"/>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c r="A716" s="9"/>
      <c r="B716" s="9"/>
      <c r="C716" s="9"/>
      <c r="D716" s="9"/>
      <c r="E716" s="44"/>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c r="A717" s="9"/>
      <c r="B717" s="9"/>
      <c r="C717" s="9"/>
      <c r="D717" s="9"/>
      <c r="E717" s="44"/>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c r="A718" s="9"/>
      <c r="B718" s="9"/>
      <c r="C718" s="9"/>
      <c r="D718" s="9"/>
      <c r="E718" s="44"/>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c r="A719" s="9"/>
      <c r="B719" s="9"/>
      <c r="C719" s="9"/>
      <c r="D719" s="9"/>
      <c r="E719" s="44"/>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c r="A720" s="9"/>
      <c r="B720" s="9"/>
      <c r="C720" s="9"/>
      <c r="D720" s="9"/>
      <c r="E720" s="44"/>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c r="A721" s="9"/>
      <c r="B721" s="9"/>
      <c r="C721" s="9"/>
      <c r="D721" s="9"/>
      <c r="E721" s="44"/>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c r="A722" s="9"/>
      <c r="B722" s="9"/>
      <c r="C722" s="9"/>
      <c r="D722" s="9"/>
      <c r="E722" s="44"/>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c r="A723" s="9"/>
      <c r="B723" s="9"/>
      <c r="C723" s="9"/>
      <c r="D723" s="9"/>
      <c r="E723" s="44"/>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c r="A724" s="9"/>
      <c r="B724" s="9"/>
      <c r="C724" s="9"/>
      <c r="D724" s="9"/>
      <c r="E724" s="44"/>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c r="A725" s="9"/>
      <c r="B725" s="9"/>
      <c r="C725" s="9"/>
      <c r="D725" s="9"/>
      <c r="E725" s="44"/>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c r="A726" s="9"/>
      <c r="B726" s="9"/>
      <c r="C726" s="9"/>
      <c r="D726" s="9"/>
      <c r="E726" s="44"/>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c r="A727" s="9"/>
      <c r="B727" s="9"/>
      <c r="C727" s="9"/>
      <c r="D727" s="9"/>
      <c r="E727" s="44"/>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c r="A728" s="9"/>
      <c r="B728" s="9"/>
      <c r="C728" s="9"/>
      <c r="D728" s="9"/>
      <c r="E728" s="44"/>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c r="A729" s="9"/>
      <c r="B729" s="9"/>
      <c r="C729" s="9"/>
      <c r="D729" s="9"/>
      <c r="E729" s="44"/>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c r="A730" s="9"/>
      <c r="B730" s="9"/>
      <c r="C730" s="9"/>
      <c r="D730" s="9"/>
      <c r="E730" s="44"/>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c r="A731" s="9"/>
      <c r="B731" s="9"/>
      <c r="C731" s="9"/>
      <c r="D731" s="9"/>
      <c r="E731" s="44"/>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c r="A732" s="9"/>
      <c r="B732" s="9"/>
      <c r="C732" s="9"/>
      <c r="D732" s="9"/>
      <c r="E732" s="44"/>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c r="A733" s="9"/>
      <c r="B733" s="9"/>
      <c r="C733" s="9"/>
      <c r="D733" s="9"/>
      <c r="E733" s="44"/>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c r="A734" s="9"/>
      <c r="B734" s="9"/>
      <c r="C734" s="9"/>
      <c r="D734" s="9"/>
      <c r="E734" s="44"/>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c r="A735" s="9"/>
      <c r="B735" s="9"/>
      <c r="C735" s="9"/>
      <c r="D735" s="9"/>
      <c r="E735" s="44"/>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c r="A736" s="9"/>
      <c r="B736" s="9"/>
      <c r="C736" s="9"/>
      <c r="D736" s="9"/>
      <c r="E736" s="44"/>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c r="A737" s="9"/>
      <c r="B737" s="9"/>
      <c r="C737" s="9"/>
      <c r="D737" s="9"/>
      <c r="E737" s="44"/>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c r="A738" s="9"/>
      <c r="B738" s="9"/>
      <c r="C738" s="9"/>
      <c r="D738" s="9"/>
      <c r="E738" s="44"/>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c r="A739" s="9"/>
      <c r="B739" s="9"/>
      <c r="C739" s="9"/>
      <c r="D739" s="9"/>
      <c r="E739" s="44"/>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c r="A740" s="9"/>
      <c r="B740" s="9"/>
      <c r="C740" s="9"/>
      <c r="D740" s="9"/>
      <c r="E740" s="44"/>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c r="A741" s="9"/>
      <c r="B741" s="9"/>
      <c r="C741" s="9"/>
      <c r="D741" s="9"/>
      <c r="E741" s="44"/>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c r="A742" s="9"/>
      <c r="B742" s="9"/>
      <c r="C742" s="9"/>
      <c r="D742" s="9"/>
      <c r="E742" s="44"/>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c r="A743" s="9"/>
      <c r="B743" s="9"/>
      <c r="C743" s="9"/>
      <c r="D743" s="9"/>
      <c r="E743" s="44"/>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c r="A744" s="9"/>
      <c r="B744" s="9"/>
      <c r="C744" s="9"/>
      <c r="D744" s="9"/>
      <c r="E744" s="44"/>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c r="A745" s="9"/>
      <c r="B745" s="9"/>
      <c r="C745" s="9"/>
      <c r="D745" s="9"/>
      <c r="E745" s="44"/>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c r="A746" s="9"/>
      <c r="B746" s="9"/>
      <c r="C746" s="9"/>
      <c r="D746" s="9"/>
      <c r="E746" s="44"/>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c r="A747" s="9"/>
      <c r="B747" s="9"/>
      <c r="C747" s="9"/>
      <c r="D747" s="9"/>
      <c r="E747" s="44"/>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c r="A748" s="9"/>
      <c r="B748" s="9"/>
      <c r="C748" s="9"/>
      <c r="D748" s="9"/>
      <c r="E748" s="44"/>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c r="A749" s="9"/>
      <c r="B749" s="9"/>
      <c r="C749" s="9"/>
      <c r="D749" s="9"/>
      <c r="E749" s="44"/>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c r="A750" s="9"/>
      <c r="B750" s="9"/>
      <c r="C750" s="9"/>
      <c r="D750" s="9"/>
      <c r="E750" s="44"/>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c r="A751" s="9"/>
      <c r="B751" s="9"/>
      <c r="C751" s="9"/>
      <c r="D751" s="9"/>
      <c r="E751" s="44"/>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c r="A752" s="9"/>
      <c r="B752" s="9"/>
      <c r="C752" s="9"/>
      <c r="D752" s="9"/>
      <c r="E752" s="44"/>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c r="A753" s="9"/>
      <c r="B753" s="9"/>
      <c r="C753" s="9"/>
      <c r="D753" s="9"/>
      <c r="E753" s="44"/>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c r="A754" s="9"/>
      <c r="B754" s="9"/>
      <c r="C754" s="9"/>
      <c r="D754" s="9"/>
      <c r="E754" s="44"/>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c r="A755" s="9"/>
      <c r="B755" s="9"/>
      <c r="C755" s="9"/>
      <c r="D755" s="9"/>
      <c r="E755" s="44"/>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c r="A756" s="9"/>
      <c r="B756" s="9"/>
      <c r="C756" s="9"/>
      <c r="D756" s="9"/>
      <c r="E756" s="44"/>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c r="A757" s="9"/>
      <c r="B757" s="9"/>
      <c r="C757" s="9"/>
      <c r="D757" s="9"/>
      <c r="E757" s="44"/>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c r="A758" s="9"/>
      <c r="B758" s="9"/>
      <c r="C758" s="9"/>
      <c r="D758" s="9"/>
      <c r="E758" s="44"/>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c r="A759" s="9"/>
      <c r="B759" s="9"/>
      <c r="C759" s="9"/>
      <c r="D759" s="9"/>
      <c r="E759" s="44"/>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c r="A760" s="9"/>
      <c r="B760" s="9"/>
      <c r="C760" s="9"/>
      <c r="D760" s="9"/>
      <c r="E760" s="44"/>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c r="A761" s="9"/>
      <c r="B761" s="9"/>
      <c r="C761" s="9"/>
      <c r="D761" s="9"/>
      <c r="E761" s="44"/>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c r="A762" s="9"/>
      <c r="B762" s="9"/>
      <c r="C762" s="9"/>
      <c r="D762" s="9"/>
      <c r="E762" s="44"/>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c r="A763" s="9"/>
      <c r="B763" s="9"/>
      <c r="C763" s="9"/>
      <c r="D763" s="9"/>
      <c r="E763" s="44"/>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c r="A764" s="9"/>
      <c r="B764" s="9"/>
      <c r="C764" s="9"/>
      <c r="D764" s="9"/>
      <c r="E764" s="44"/>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c r="A765" s="9"/>
      <c r="B765" s="9"/>
      <c r="C765" s="9"/>
      <c r="D765" s="9"/>
      <c r="E765" s="44"/>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c r="A766" s="9"/>
      <c r="B766" s="9"/>
      <c r="C766" s="9"/>
      <c r="D766" s="9"/>
      <c r="E766" s="44"/>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c r="A767" s="9"/>
      <c r="B767" s="9"/>
      <c r="C767" s="9"/>
      <c r="D767" s="9"/>
      <c r="E767" s="44"/>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c r="A768" s="9"/>
      <c r="B768" s="9"/>
      <c r="C768" s="9"/>
      <c r="D768" s="9"/>
      <c r="E768" s="44"/>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c r="A769" s="9"/>
      <c r="B769" s="9"/>
      <c r="C769" s="9"/>
      <c r="D769" s="9"/>
      <c r="E769" s="44"/>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c r="A770" s="9"/>
      <c r="B770" s="9"/>
      <c r="C770" s="9"/>
      <c r="D770" s="9"/>
      <c r="E770" s="44"/>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c r="A771" s="9"/>
      <c r="B771" s="9"/>
      <c r="C771" s="9"/>
      <c r="D771" s="9"/>
      <c r="E771" s="44"/>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c r="A772" s="9"/>
      <c r="B772" s="9"/>
      <c r="C772" s="9"/>
      <c r="D772" s="9"/>
      <c r="E772" s="44"/>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c r="A773" s="9"/>
      <c r="B773" s="9"/>
      <c r="C773" s="9"/>
      <c r="D773" s="9"/>
      <c r="E773" s="44"/>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c r="A774" s="9"/>
      <c r="B774" s="9"/>
      <c r="C774" s="9"/>
      <c r="D774" s="9"/>
      <c r="E774" s="44"/>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c r="A775" s="9"/>
      <c r="B775" s="9"/>
      <c r="C775" s="9"/>
      <c r="D775" s="9"/>
      <c r="E775" s="44"/>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c r="A776" s="9"/>
      <c r="B776" s="9"/>
      <c r="C776" s="9"/>
      <c r="D776" s="9"/>
      <c r="E776" s="44"/>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c r="A777" s="9"/>
      <c r="B777" s="9"/>
      <c r="C777" s="9"/>
      <c r="D777" s="9"/>
      <c r="E777" s="44"/>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c r="A778" s="9"/>
      <c r="B778" s="9"/>
      <c r="C778" s="9"/>
      <c r="D778" s="9"/>
      <c r="E778" s="44"/>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c r="A779" s="9"/>
      <c r="B779" s="9"/>
      <c r="C779" s="9"/>
      <c r="D779" s="9"/>
      <c r="E779" s="44"/>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c r="A780" s="9"/>
      <c r="B780" s="9"/>
      <c r="C780" s="9"/>
      <c r="D780" s="9"/>
      <c r="E780" s="44"/>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c r="A781" s="9"/>
      <c r="B781" s="9"/>
      <c r="C781" s="9"/>
      <c r="D781" s="9"/>
      <c r="E781" s="44"/>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c r="A782" s="9"/>
      <c r="B782" s="9"/>
      <c r="C782" s="9"/>
      <c r="D782" s="9"/>
      <c r="E782" s="44"/>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c r="A783" s="9"/>
      <c r="B783" s="9"/>
      <c r="C783" s="9"/>
      <c r="D783" s="9"/>
      <c r="E783" s="44"/>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c r="A784" s="9"/>
      <c r="B784" s="9"/>
      <c r="C784" s="9"/>
      <c r="D784" s="9"/>
      <c r="E784" s="44"/>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c r="A785" s="9"/>
      <c r="B785" s="9"/>
      <c r="C785" s="9"/>
      <c r="D785" s="9"/>
      <c r="E785" s="44"/>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c r="A786" s="9"/>
      <c r="B786" s="9"/>
      <c r="C786" s="9"/>
      <c r="D786" s="9"/>
      <c r="E786" s="44"/>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c r="A787" s="9"/>
      <c r="B787" s="9"/>
      <c r="C787" s="9"/>
      <c r="D787" s="9"/>
      <c r="E787" s="44"/>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c r="A788" s="9"/>
      <c r="B788" s="9"/>
      <c r="C788" s="9"/>
      <c r="D788" s="9"/>
      <c r="E788" s="44"/>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c r="A789" s="9"/>
      <c r="B789" s="9"/>
      <c r="C789" s="9"/>
      <c r="D789" s="9"/>
      <c r="E789" s="44"/>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c r="A790" s="9"/>
      <c r="B790" s="9"/>
      <c r="C790" s="9"/>
      <c r="D790" s="9"/>
      <c r="E790" s="44"/>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c r="A791" s="9"/>
      <c r="B791" s="9"/>
      <c r="C791" s="9"/>
      <c r="D791" s="9"/>
      <c r="E791" s="44"/>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c r="A792" s="9"/>
      <c r="B792" s="9"/>
      <c r="C792" s="9"/>
      <c r="D792" s="9"/>
      <c r="E792" s="44"/>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c r="A793" s="9"/>
      <c r="B793" s="9"/>
      <c r="C793" s="9"/>
      <c r="D793" s="9"/>
      <c r="E793" s="44"/>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c r="A794" s="9"/>
      <c r="B794" s="9"/>
      <c r="C794" s="9"/>
      <c r="D794" s="9"/>
      <c r="E794" s="44"/>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c r="A795" s="9"/>
      <c r="B795" s="9"/>
      <c r="C795" s="9"/>
      <c r="D795" s="9"/>
      <c r="E795" s="44"/>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c r="A796" s="9"/>
      <c r="B796" s="9"/>
      <c r="C796" s="9"/>
      <c r="D796" s="9"/>
      <c r="E796" s="44"/>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c r="A797" s="9"/>
      <c r="B797" s="9"/>
      <c r="C797" s="9"/>
      <c r="D797" s="9"/>
      <c r="E797" s="44"/>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c r="A798" s="9"/>
      <c r="B798" s="9"/>
      <c r="C798" s="9"/>
      <c r="D798" s="9"/>
      <c r="E798" s="44"/>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c r="A799" s="9"/>
      <c r="B799" s="9"/>
      <c r="C799" s="9"/>
      <c r="D799" s="9"/>
      <c r="E799" s="44"/>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c r="A800" s="9"/>
      <c r="B800" s="9"/>
      <c r="C800" s="9"/>
      <c r="D800" s="9"/>
      <c r="E800" s="44"/>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c r="A801" s="9"/>
      <c r="B801" s="9"/>
      <c r="C801" s="9"/>
      <c r="D801" s="9"/>
      <c r="E801" s="44"/>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c r="A802" s="9"/>
      <c r="B802" s="9"/>
      <c r="C802" s="9"/>
      <c r="D802" s="9"/>
      <c r="E802" s="44"/>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c r="A803" s="9"/>
      <c r="B803" s="9"/>
      <c r="C803" s="9"/>
      <c r="D803" s="9"/>
      <c r="E803" s="44"/>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c r="A804" s="9"/>
      <c r="B804" s="9"/>
      <c r="C804" s="9"/>
      <c r="D804" s="9"/>
      <c r="E804" s="44"/>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c r="A805" s="9"/>
      <c r="B805" s="9"/>
      <c r="C805" s="9"/>
      <c r="D805" s="9"/>
      <c r="E805" s="44"/>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c r="A806" s="9"/>
      <c r="B806" s="9"/>
      <c r="C806" s="9"/>
      <c r="D806" s="9"/>
      <c r="E806" s="44"/>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c r="A807" s="9"/>
      <c r="B807" s="9"/>
      <c r="C807" s="9"/>
      <c r="D807" s="9"/>
      <c r="E807" s="44"/>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c r="A808" s="9"/>
      <c r="B808" s="9"/>
      <c r="C808" s="9"/>
      <c r="D808" s="9"/>
      <c r="E808" s="44"/>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c r="A809" s="9"/>
      <c r="B809" s="9"/>
      <c r="C809" s="9"/>
      <c r="D809" s="9"/>
      <c r="E809" s="44"/>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c r="A810" s="9"/>
      <c r="B810" s="9"/>
      <c r="C810" s="9"/>
      <c r="D810" s="9"/>
      <c r="E810" s="44"/>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c r="A811" s="9"/>
      <c r="B811" s="9"/>
      <c r="C811" s="9"/>
      <c r="D811" s="9"/>
      <c r="E811" s="44"/>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c r="A812" s="9"/>
      <c r="B812" s="9"/>
      <c r="C812" s="9"/>
      <c r="D812" s="9"/>
      <c r="E812" s="44"/>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c r="A813" s="9"/>
      <c r="B813" s="9"/>
      <c r="C813" s="9"/>
      <c r="D813" s="9"/>
      <c r="E813" s="44"/>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c r="A814" s="9"/>
      <c r="B814" s="9"/>
      <c r="C814" s="9"/>
      <c r="D814" s="9"/>
      <c r="E814" s="44"/>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c r="A815" s="9"/>
      <c r="B815" s="9"/>
      <c r="C815" s="9"/>
      <c r="D815" s="9"/>
      <c r="E815" s="44"/>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c r="A816" s="9"/>
      <c r="B816" s="9"/>
      <c r="C816" s="9"/>
      <c r="D816" s="9"/>
      <c r="E816" s="44"/>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c r="A817" s="9"/>
      <c r="B817" s="9"/>
      <c r="C817" s="9"/>
      <c r="D817" s="9"/>
      <c r="E817" s="44"/>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c r="A818" s="9"/>
      <c r="B818" s="9"/>
      <c r="C818" s="9"/>
      <c r="D818" s="9"/>
      <c r="E818" s="44"/>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c r="A819" s="9"/>
      <c r="B819" s="9"/>
      <c r="C819" s="9"/>
      <c r="D819" s="9"/>
      <c r="E819" s="44"/>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c r="A820" s="9"/>
      <c r="B820" s="9"/>
      <c r="C820" s="9"/>
      <c r="D820" s="9"/>
      <c r="E820" s="44"/>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c r="A821" s="9"/>
      <c r="B821" s="9"/>
      <c r="C821" s="9"/>
      <c r="D821" s="9"/>
      <c r="E821" s="44"/>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c r="A822" s="9"/>
      <c r="B822" s="9"/>
      <c r="C822" s="9"/>
      <c r="D822" s="9"/>
      <c r="E822" s="44"/>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c r="A823" s="9"/>
      <c r="B823" s="9"/>
      <c r="C823" s="9"/>
      <c r="D823" s="9"/>
      <c r="E823" s="44"/>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c r="A824" s="9"/>
      <c r="B824" s="9"/>
      <c r="C824" s="9"/>
      <c r="D824" s="9"/>
      <c r="E824" s="44"/>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c r="A825" s="9"/>
      <c r="B825" s="9"/>
      <c r="C825" s="9"/>
      <c r="D825" s="9"/>
      <c r="E825" s="44"/>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c r="A826" s="9"/>
      <c r="B826" s="9"/>
      <c r="C826" s="9"/>
      <c r="D826" s="9"/>
      <c r="E826" s="44"/>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c r="A827" s="9"/>
      <c r="B827" s="9"/>
      <c r="C827" s="9"/>
      <c r="D827" s="9"/>
      <c r="E827" s="44"/>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c r="A828" s="9"/>
      <c r="B828" s="9"/>
      <c r="C828" s="9"/>
      <c r="D828" s="9"/>
      <c r="E828" s="44"/>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c r="A829" s="9"/>
      <c r="B829" s="9"/>
      <c r="C829" s="9"/>
      <c r="D829" s="9"/>
      <c r="E829" s="44"/>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c r="A830" s="9"/>
      <c r="B830" s="9"/>
      <c r="C830" s="9"/>
      <c r="D830" s="9"/>
      <c r="E830" s="44"/>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c r="A831" s="9"/>
      <c r="B831" s="9"/>
      <c r="C831" s="9"/>
      <c r="D831" s="9"/>
      <c r="E831" s="44"/>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c r="A832" s="9"/>
      <c r="B832" s="9"/>
      <c r="C832" s="9"/>
      <c r="D832" s="9"/>
      <c r="E832" s="44"/>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c r="A833" s="9"/>
      <c r="B833" s="9"/>
      <c r="C833" s="9"/>
      <c r="D833" s="9"/>
      <c r="E833" s="44"/>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c r="A834" s="9"/>
      <c r="B834" s="9"/>
      <c r="C834" s="9"/>
      <c r="D834" s="9"/>
      <c r="E834" s="44"/>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c r="A835" s="9"/>
      <c r="B835" s="9"/>
      <c r="C835" s="9"/>
      <c r="D835" s="9"/>
      <c r="E835" s="44"/>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c r="A836" s="9"/>
      <c r="B836" s="9"/>
      <c r="C836" s="9"/>
      <c r="D836" s="9"/>
      <c r="E836" s="44"/>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c r="A837" s="9"/>
      <c r="B837" s="9"/>
      <c r="C837" s="9"/>
      <c r="D837" s="9"/>
      <c r="E837" s="44"/>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c r="A838" s="9"/>
      <c r="B838" s="9"/>
      <c r="C838" s="9"/>
      <c r="D838" s="9"/>
      <c r="E838" s="44"/>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c r="A839" s="9"/>
      <c r="B839" s="9"/>
      <c r="C839" s="9"/>
      <c r="D839" s="9"/>
      <c r="E839" s="44"/>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c r="A840" s="9"/>
      <c r="B840" s="9"/>
      <c r="C840" s="9"/>
      <c r="D840" s="9"/>
      <c r="E840" s="44"/>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c r="A841" s="9"/>
      <c r="B841" s="9"/>
      <c r="C841" s="9"/>
      <c r="D841" s="9"/>
      <c r="E841" s="44"/>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c r="A842" s="9"/>
      <c r="B842" s="9"/>
      <c r="C842" s="9"/>
      <c r="D842" s="9"/>
      <c r="E842" s="44"/>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c r="A843" s="9"/>
      <c r="B843" s="9"/>
      <c r="C843" s="9"/>
      <c r="D843" s="9"/>
      <c r="E843" s="44"/>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c r="A844" s="9"/>
      <c r="B844" s="9"/>
      <c r="C844" s="9"/>
      <c r="D844" s="9"/>
      <c r="E844" s="44"/>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c r="A845" s="9"/>
      <c r="B845" s="9"/>
      <c r="C845" s="9"/>
      <c r="D845" s="9"/>
      <c r="E845" s="44"/>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c r="A846" s="9"/>
      <c r="B846" s="9"/>
      <c r="C846" s="9"/>
      <c r="D846" s="9"/>
      <c r="E846" s="44"/>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c r="A847" s="9"/>
      <c r="B847" s="9"/>
      <c r="C847" s="9"/>
      <c r="D847" s="9"/>
      <c r="E847" s="44"/>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c r="A848" s="9"/>
      <c r="B848" s="9"/>
      <c r="C848" s="9"/>
      <c r="D848" s="9"/>
      <c r="E848" s="44"/>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c r="A849" s="9"/>
      <c r="B849" s="9"/>
      <c r="C849" s="9"/>
      <c r="D849" s="9"/>
      <c r="E849" s="44"/>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c r="A850" s="9"/>
      <c r="B850" s="9"/>
      <c r="C850" s="9"/>
      <c r="D850" s="9"/>
      <c r="E850" s="44"/>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c r="A851" s="9"/>
      <c r="B851" s="9"/>
      <c r="C851" s="9"/>
      <c r="D851" s="9"/>
      <c r="E851" s="44"/>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c r="A852" s="9"/>
      <c r="B852" s="9"/>
      <c r="C852" s="9"/>
      <c r="D852" s="9"/>
      <c r="E852" s="44"/>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c r="A853" s="9"/>
      <c r="B853" s="9"/>
      <c r="C853" s="9"/>
      <c r="D853" s="9"/>
      <c r="E853" s="44"/>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c r="A854" s="9"/>
      <c r="B854" s="9"/>
      <c r="C854" s="9"/>
      <c r="D854" s="9"/>
      <c r="E854" s="44"/>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c r="A855" s="9"/>
      <c r="B855" s="9"/>
      <c r="C855" s="9"/>
      <c r="D855" s="9"/>
      <c r="E855" s="44"/>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c r="A856" s="9"/>
      <c r="B856" s="9"/>
      <c r="C856" s="9"/>
      <c r="D856" s="9"/>
      <c r="E856" s="44"/>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c r="A857" s="9"/>
      <c r="B857" s="9"/>
      <c r="C857" s="9"/>
      <c r="D857" s="9"/>
      <c r="E857" s="44"/>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c r="A858" s="9"/>
      <c r="B858" s="9"/>
      <c r="C858" s="9"/>
      <c r="D858" s="9"/>
      <c r="E858" s="44"/>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c r="A859" s="9"/>
      <c r="B859" s="9"/>
      <c r="C859" s="9"/>
      <c r="D859" s="9"/>
      <c r="E859" s="44"/>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c r="A860" s="9"/>
      <c r="B860" s="9"/>
      <c r="C860" s="9"/>
      <c r="D860" s="9"/>
      <c r="E860" s="44"/>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c r="A861" s="9"/>
      <c r="B861" s="9"/>
      <c r="C861" s="9"/>
      <c r="D861" s="9"/>
      <c r="E861" s="44"/>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c r="A862" s="9"/>
      <c r="B862" s="9"/>
      <c r="C862" s="9"/>
      <c r="D862" s="9"/>
      <c r="E862" s="44"/>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c r="A863" s="9"/>
      <c r="B863" s="9"/>
      <c r="C863" s="9"/>
      <c r="D863" s="9"/>
      <c r="E863" s="44"/>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c r="A864" s="9"/>
      <c r="B864" s="9"/>
      <c r="C864" s="9"/>
      <c r="D864" s="9"/>
      <c r="E864" s="44"/>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c r="A865" s="9"/>
      <c r="B865" s="9"/>
      <c r="C865" s="9"/>
      <c r="D865" s="9"/>
      <c r="E865" s="44"/>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c r="A866" s="9"/>
      <c r="B866" s="9"/>
      <c r="C866" s="9"/>
      <c r="D866" s="9"/>
      <c r="E866" s="44"/>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c r="A867" s="9"/>
      <c r="B867" s="9"/>
      <c r="C867" s="9"/>
      <c r="D867" s="9"/>
      <c r="E867" s="44"/>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c r="A868" s="9"/>
      <c r="B868" s="9"/>
      <c r="C868" s="9"/>
      <c r="D868" s="9"/>
      <c r="E868" s="44"/>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c r="A869" s="9"/>
      <c r="B869" s="9"/>
      <c r="C869" s="9"/>
      <c r="D869" s="9"/>
      <c r="E869" s="44"/>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c r="A870" s="9"/>
      <c r="B870" s="9"/>
      <c r="C870" s="9"/>
      <c r="D870" s="9"/>
      <c r="E870" s="44"/>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c r="A871" s="9"/>
      <c r="B871" s="9"/>
      <c r="C871" s="9"/>
      <c r="D871" s="9"/>
      <c r="E871" s="44"/>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c r="A872" s="9"/>
      <c r="B872" s="9"/>
      <c r="C872" s="9"/>
      <c r="D872" s="9"/>
      <c r="E872" s="44"/>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c r="A873" s="9"/>
      <c r="B873" s="9"/>
      <c r="C873" s="9"/>
      <c r="D873" s="9"/>
      <c r="E873" s="44"/>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c r="A874" s="9"/>
      <c r="B874" s="9"/>
      <c r="C874" s="9"/>
      <c r="D874" s="9"/>
      <c r="E874" s="44"/>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c r="A875" s="9"/>
      <c r="B875" s="9"/>
      <c r="C875" s="9"/>
      <c r="D875" s="9"/>
      <c r="E875" s="44"/>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c r="A876" s="9"/>
      <c r="B876" s="9"/>
      <c r="C876" s="9"/>
      <c r="D876" s="9"/>
      <c r="E876" s="44"/>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c r="A877" s="9"/>
      <c r="B877" s="9"/>
      <c r="C877" s="9"/>
      <c r="D877" s="9"/>
      <c r="E877" s="44"/>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c r="A878" s="9"/>
      <c r="B878" s="9"/>
      <c r="C878" s="9"/>
      <c r="D878" s="9"/>
      <c r="E878" s="44"/>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c r="A879" s="9"/>
      <c r="B879" s="9"/>
      <c r="C879" s="9"/>
      <c r="D879" s="9"/>
      <c r="E879" s="44"/>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c r="A880" s="9"/>
      <c r="B880" s="9"/>
      <c r="C880" s="9"/>
      <c r="D880" s="9"/>
      <c r="E880" s="44"/>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c r="A881" s="9"/>
      <c r="B881" s="9"/>
      <c r="C881" s="9"/>
      <c r="D881" s="9"/>
      <c r="E881" s="44"/>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c r="A882" s="9"/>
      <c r="B882" s="9"/>
      <c r="C882" s="9"/>
      <c r="D882" s="9"/>
      <c r="E882" s="44"/>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c r="A883" s="9"/>
      <c r="B883" s="9"/>
      <c r="C883" s="9"/>
      <c r="D883" s="9"/>
      <c r="E883" s="44"/>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c r="A884" s="9"/>
      <c r="B884" s="9"/>
      <c r="C884" s="9"/>
      <c r="D884" s="9"/>
      <c r="E884" s="44"/>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c r="A885" s="9"/>
      <c r="B885" s="9"/>
      <c r="C885" s="9"/>
      <c r="D885" s="9"/>
      <c r="E885" s="44"/>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c r="A886" s="9"/>
      <c r="B886" s="9"/>
      <c r="C886" s="9"/>
      <c r="D886" s="9"/>
      <c r="E886" s="44"/>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c r="A887" s="9"/>
      <c r="B887" s="9"/>
      <c r="C887" s="9"/>
      <c r="D887" s="9"/>
      <c r="E887" s="44"/>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c r="A888" s="9"/>
      <c r="B888" s="9"/>
      <c r="C888" s="9"/>
      <c r="D888" s="9"/>
      <c r="E888" s="44"/>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c r="A889" s="9"/>
      <c r="B889" s="9"/>
      <c r="C889" s="9"/>
      <c r="D889" s="9"/>
      <c r="E889" s="44"/>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c r="A890" s="9"/>
      <c r="B890" s="9"/>
      <c r="C890" s="9"/>
      <c r="D890" s="9"/>
      <c r="E890" s="44"/>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c r="A891" s="9"/>
      <c r="B891" s="9"/>
      <c r="C891" s="9"/>
      <c r="D891" s="9"/>
      <c r="E891" s="44"/>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c r="A892" s="9"/>
      <c r="B892" s="9"/>
      <c r="C892" s="9"/>
      <c r="D892" s="9"/>
      <c r="E892" s="44"/>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c r="A893" s="9"/>
      <c r="B893" s="9"/>
      <c r="C893" s="9"/>
      <c r="D893" s="9"/>
      <c r="E893" s="44"/>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c r="A894" s="9"/>
      <c r="B894" s="9"/>
      <c r="C894" s="9"/>
      <c r="D894" s="9"/>
      <c r="E894" s="44"/>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c r="A895" s="9"/>
      <c r="B895" s="9"/>
      <c r="C895" s="9"/>
      <c r="D895" s="9"/>
      <c r="E895" s="44"/>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c r="A896" s="9"/>
      <c r="B896" s="9"/>
      <c r="C896" s="9"/>
      <c r="D896" s="9"/>
      <c r="E896" s="44"/>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c r="A897" s="9"/>
      <c r="B897" s="9"/>
      <c r="C897" s="9"/>
      <c r="D897" s="9"/>
      <c r="E897" s="44"/>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c r="A898" s="9"/>
      <c r="B898" s="9"/>
      <c r="C898" s="9"/>
      <c r="D898" s="9"/>
      <c r="E898" s="44"/>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c r="A899" s="9"/>
      <c r="B899" s="9"/>
      <c r="C899" s="9"/>
      <c r="D899" s="9"/>
      <c r="E899" s="44"/>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c r="A900" s="9"/>
      <c r="B900" s="9"/>
      <c r="C900" s="9"/>
      <c r="D900" s="9"/>
      <c r="E900" s="44"/>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c r="A901" s="9"/>
      <c r="B901" s="9"/>
      <c r="C901" s="9"/>
      <c r="D901" s="9"/>
      <c r="E901" s="44"/>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c r="A902" s="9"/>
      <c r="B902" s="9"/>
      <c r="C902" s="9"/>
      <c r="D902" s="9"/>
      <c r="E902" s="44"/>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c r="A903" s="9"/>
      <c r="B903" s="9"/>
      <c r="C903" s="9"/>
      <c r="D903" s="9"/>
      <c r="E903" s="44"/>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c r="A904" s="9"/>
      <c r="B904" s="9"/>
      <c r="C904" s="9"/>
      <c r="D904" s="9"/>
      <c r="E904" s="44"/>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c r="A905" s="9"/>
      <c r="B905" s="9"/>
      <c r="C905" s="9"/>
      <c r="D905" s="9"/>
      <c r="E905" s="44"/>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c r="A906" s="9"/>
      <c r="B906" s="9"/>
      <c r="C906" s="9"/>
      <c r="D906" s="9"/>
      <c r="E906" s="44"/>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c r="A907" s="9"/>
      <c r="B907" s="9"/>
      <c r="C907" s="9"/>
      <c r="D907" s="9"/>
      <c r="E907" s="44"/>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c r="A908" s="9"/>
      <c r="B908" s="9"/>
      <c r="C908" s="9"/>
      <c r="D908" s="9"/>
      <c r="E908" s="44"/>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c r="A909" s="9"/>
      <c r="B909" s="9"/>
      <c r="C909" s="9"/>
      <c r="D909" s="9"/>
      <c r="E909" s="44"/>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c r="A910" s="9"/>
      <c r="B910" s="9"/>
      <c r="C910" s="9"/>
      <c r="D910" s="9"/>
      <c r="E910" s="44"/>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c r="A911" s="9"/>
      <c r="B911" s="9"/>
      <c r="C911" s="9"/>
      <c r="D911" s="9"/>
      <c r="E911" s="44"/>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c r="A912" s="9"/>
      <c r="B912" s="9"/>
      <c r="C912" s="9"/>
      <c r="D912" s="9"/>
      <c r="E912" s="44"/>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c r="A913" s="9"/>
      <c r="B913" s="9"/>
      <c r="C913" s="9"/>
      <c r="D913" s="9"/>
      <c r="E913" s="44"/>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c r="A914" s="9"/>
      <c r="B914" s="9"/>
      <c r="C914" s="9"/>
      <c r="D914" s="9"/>
      <c r="E914" s="44"/>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c r="A915" s="9"/>
      <c r="B915" s="9"/>
      <c r="C915" s="9"/>
      <c r="D915" s="9"/>
      <c r="E915" s="44"/>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c r="A916" s="9"/>
      <c r="B916" s="9"/>
      <c r="C916" s="9"/>
      <c r="D916" s="9"/>
      <c r="E916" s="44"/>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c r="A917" s="9"/>
      <c r="B917" s="9"/>
      <c r="C917" s="9"/>
      <c r="D917" s="9"/>
      <c r="E917" s="44"/>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c r="A918" s="9"/>
      <c r="B918" s="9"/>
      <c r="C918" s="9"/>
      <c r="D918" s="9"/>
      <c r="E918" s="44"/>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c r="A919" s="9"/>
      <c r="B919" s="9"/>
      <c r="C919" s="9"/>
      <c r="D919" s="9"/>
      <c r="E919" s="44"/>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c r="A920" s="9"/>
      <c r="B920" s="9"/>
      <c r="C920" s="9"/>
      <c r="D920" s="9"/>
      <c r="E920" s="44"/>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c r="A921" s="9"/>
      <c r="B921" s="9"/>
      <c r="C921" s="9"/>
      <c r="D921" s="9"/>
      <c r="E921" s="44"/>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c r="A922" s="9"/>
      <c r="B922" s="9"/>
      <c r="C922" s="9"/>
      <c r="D922" s="9"/>
      <c r="E922" s="44"/>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c r="A923" s="9"/>
      <c r="B923" s="9"/>
      <c r="C923" s="9"/>
      <c r="D923" s="9"/>
      <c r="E923" s="44"/>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c r="A924" s="9"/>
      <c r="B924" s="9"/>
      <c r="C924" s="9"/>
      <c r="D924" s="9"/>
      <c r="E924" s="44"/>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c r="A925" s="9"/>
      <c r="B925" s="9"/>
      <c r="C925" s="9"/>
      <c r="D925" s="9"/>
      <c r="E925" s="44"/>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c r="A926" s="9"/>
      <c r="B926" s="9"/>
      <c r="C926" s="9"/>
      <c r="D926" s="9"/>
      <c r="E926" s="44"/>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c r="A927" s="9"/>
      <c r="B927" s="9"/>
      <c r="C927" s="9"/>
      <c r="D927" s="9"/>
      <c r="E927" s="44"/>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c r="A928" s="9"/>
      <c r="B928" s="9"/>
      <c r="C928" s="9"/>
      <c r="D928" s="9"/>
      <c r="E928" s="44"/>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c r="A929" s="9"/>
      <c r="B929" s="9"/>
      <c r="C929" s="9"/>
      <c r="D929" s="9"/>
      <c r="E929" s="44"/>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c r="A930" s="9"/>
      <c r="B930" s="9"/>
      <c r="C930" s="9"/>
      <c r="D930" s="9"/>
      <c r="E930" s="44"/>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c r="A931" s="9"/>
      <c r="B931" s="9"/>
      <c r="C931" s="9"/>
      <c r="D931" s="9"/>
      <c r="E931" s="44"/>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c r="A932" s="9"/>
      <c r="B932" s="9"/>
      <c r="C932" s="9"/>
      <c r="D932" s="9"/>
      <c r="E932" s="44"/>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c r="A933" s="9"/>
      <c r="B933" s="9"/>
      <c r="C933" s="9"/>
      <c r="D933" s="9"/>
      <c r="E933" s="44"/>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c r="A934" s="9"/>
      <c r="B934" s="9"/>
      <c r="C934" s="9"/>
      <c r="D934" s="9"/>
      <c r="E934" s="44"/>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c r="A935" s="9"/>
      <c r="B935" s="9"/>
      <c r="C935" s="9"/>
      <c r="D935" s="9"/>
      <c r="E935" s="44"/>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c r="A936" s="9"/>
      <c r="B936" s="9"/>
      <c r="C936" s="9"/>
      <c r="D936" s="9"/>
      <c r="E936" s="44"/>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c r="A937" s="9"/>
      <c r="B937" s="9"/>
      <c r="C937" s="9"/>
      <c r="D937" s="9"/>
      <c r="E937" s="44"/>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c r="A938" s="9"/>
      <c r="B938" s="9"/>
      <c r="C938" s="9"/>
      <c r="D938" s="9"/>
      <c r="E938" s="44"/>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c r="A939" s="9"/>
      <c r="B939" s="9"/>
      <c r="C939" s="9"/>
      <c r="D939" s="9"/>
      <c r="E939" s="44"/>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c r="A940" s="9"/>
      <c r="B940" s="9"/>
      <c r="C940" s="9"/>
      <c r="D940" s="9"/>
      <c r="E940" s="44"/>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c r="A941" s="9"/>
      <c r="B941" s="9"/>
      <c r="C941" s="9"/>
      <c r="D941" s="9"/>
      <c r="E941" s="44"/>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c r="A942" s="9"/>
      <c r="B942" s="9"/>
      <c r="C942" s="9"/>
      <c r="D942" s="9"/>
      <c r="E942" s="44"/>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c r="A943" s="9"/>
      <c r="B943" s="9"/>
      <c r="C943" s="9"/>
      <c r="D943" s="9"/>
      <c r="E943" s="44"/>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c r="A944" s="9"/>
      <c r="B944" s="9"/>
      <c r="C944" s="9"/>
      <c r="D944" s="9"/>
      <c r="E944" s="44"/>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c r="A945" s="9"/>
      <c r="B945" s="9"/>
      <c r="C945" s="9"/>
      <c r="D945" s="9"/>
      <c r="E945" s="44"/>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c r="A946" s="9"/>
      <c r="B946" s="9"/>
      <c r="C946" s="9"/>
      <c r="D946" s="9"/>
      <c r="E946" s="44"/>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c r="A947" s="9"/>
      <c r="B947" s="9"/>
      <c r="C947" s="9"/>
      <c r="D947" s="9"/>
      <c r="E947" s="44"/>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c r="A948" s="9"/>
      <c r="B948" s="9"/>
      <c r="C948" s="9"/>
      <c r="D948" s="9"/>
      <c r="E948" s="44"/>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c r="A949" s="9"/>
      <c r="B949" s="9"/>
      <c r="C949" s="9"/>
      <c r="D949" s="9"/>
      <c r="E949" s="44"/>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c r="A950" s="9"/>
      <c r="B950" s="9"/>
      <c r="C950" s="9"/>
      <c r="D950" s="9"/>
      <c r="E950" s="44"/>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c r="A951" s="9"/>
      <c r="B951" s="9"/>
      <c r="C951" s="9"/>
      <c r="D951" s="9"/>
      <c r="E951" s="44"/>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c r="A952" s="9"/>
      <c r="B952" s="9"/>
      <c r="C952" s="9"/>
      <c r="D952" s="9"/>
      <c r="E952" s="44"/>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c r="A953" s="9"/>
      <c r="B953" s="9"/>
      <c r="C953" s="9"/>
      <c r="D953" s="9"/>
      <c r="E953" s="44"/>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c r="A954" s="9"/>
      <c r="B954" s="9"/>
      <c r="C954" s="9"/>
      <c r="D954" s="9"/>
      <c r="E954" s="44"/>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c r="A955" s="9"/>
      <c r="B955" s="9"/>
      <c r="C955" s="9"/>
      <c r="D955" s="9"/>
      <c r="E955" s="44"/>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c r="A956" s="9"/>
      <c r="B956" s="9"/>
      <c r="C956" s="9"/>
      <c r="D956" s="9"/>
      <c r="E956" s="44"/>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c r="A957" s="9"/>
      <c r="B957" s="9"/>
      <c r="C957" s="9"/>
      <c r="D957" s="9"/>
      <c r="E957" s="44"/>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c r="A958" s="9"/>
      <c r="B958" s="9"/>
      <c r="C958" s="9"/>
      <c r="D958" s="9"/>
      <c r="E958" s="44"/>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c r="A959" s="9"/>
      <c r="B959" s="9"/>
      <c r="C959" s="9"/>
      <c r="D959" s="9"/>
      <c r="E959" s="44"/>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c r="A960" s="9"/>
      <c r="B960" s="9"/>
      <c r="C960" s="9"/>
      <c r="D960" s="9"/>
      <c r="E960" s="44"/>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c r="A961" s="9"/>
      <c r="B961" s="9"/>
      <c r="C961" s="9"/>
      <c r="D961" s="9"/>
      <c r="E961" s="44"/>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c r="A962" s="9"/>
      <c r="B962" s="9"/>
      <c r="C962" s="9"/>
      <c r="D962" s="9"/>
      <c r="E962" s="44"/>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c r="A963" s="9"/>
      <c r="B963" s="9"/>
      <c r="C963" s="9"/>
      <c r="D963" s="9"/>
      <c r="E963" s="44"/>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c r="A964" s="9"/>
      <c r="B964" s="9"/>
      <c r="C964" s="9"/>
      <c r="D964" s="9"/>
      <c r="E964" s="44"/>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c r="A965" s="9"/>
      <c r="B965" s="9"/>
      <c r="C965" s="9"/>
      <c r="D965" s="9"/>
      <c r="E965" s="44"/>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c r="A966" s="9"/>
      <c r="B966" s="9"/>
      <c r="C966" s="9"/>
      <c r="D966" s="9"/>
      <c r="E966" s="44"/>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c r="A967" s="9"/>
      <c r="B967" s="9"/>
      <c r="C967" s="9"/>
      <c r="D967" s="9"/>
      <c r="E967" s="44"/>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c r="A968" s="9"/>
      <c r="B968" s="9"/>
      <c r="C968" s="9"/>
      <c r="D968" s="9"/>
      <c r="E968" s="44"/>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c r="A969" s="9"/>
      <c r="B969" s="9"/>
      <c r="C969" s="9"/>
      <c r="D969" s="9"/>
      <c r="E969" s="44"/>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c r="A970" s="9"/>
      <c r="B970" s="9"/>
      <c r="C970" s="9"/>
      <c r="D970" s="9"/>
      <c r="E970" s="44"/>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c r="A971" s="9"/>
      <c r="B971" s="9"/>
      <c r="C971" s="9"/>
      <c r="D971" s="9"/>
      <c r="E971" s="44"/>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c r="A972" s="9"/>
      <c r="B972" s="9"/>
      <c r="C972" s="9"/>
      <c r="D972" s="9"/>
      <c r="E972" s="44"/>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c r="A973" s="9"/>
      <c r="B973" s="9"/>
      <c r="C973" s="9"/>
      <c r="D973" s="9"/>
      <c r="E973" s="44"/>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c r="A974" s="9"/>
      <c r="B974" s="9"/>
      <c r="C974" s="9"/>
      <c r="D974" s="9"/>
      <c r="E974" s="44"/>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c r="A975" s="9"/>
      <c r="B975" s="9"/>
      <c r="C975" s="9"/>
      <c r="D975" s="9"/>
      <c r="E975" s="44"/>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c r="A976" s="9"/>
      <c r="B976" s="9"/>
      <c r="C976" s="9"/>
      <c r="D976" s="9"/>
      <c r="E976" s="44"/>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c r="A977" s="9"/>
      <c r="B977" s="9"/>
      <c r="C977" s="9"/>
      <c r="D977" s="9"/>
      <c r="E977" s="44"/>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c r="A978" s="9"/>
      <c r="B978" s="9"/>
      <c r="C978" s="9"/>
      <c r="D978" s="9"/>
      <c r="E978" s="44"/>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c r="A979" s="9"/>
      <c r="B979" s="9"/>
      <c r="C979" s="9"/>
      <c r="D979" s="9"/>
      <c r="E979" s="44"/>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row r="980">
      <c r="A980" s="9"/>
      <c r="B980" s="9"/>
      <c r="C980" s="9"/>
      <c r="D980" s="9"/>
      <c r="E980" s="44"/>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row>
    <row r="981">
      <c r="A981" s="9"/>
      <c r="B981" s="9"/>
      <c r="C981" s="9"/>
      <c r="D981" s="9"/>
      <c r="E981" s="44"/>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row>
    <row r="982">
      <c r="A982" s="9"/>
      <c r="B982" s="9"/>
      <c r="C982" s="9"/>
      <c r="D982" s="9"/>
      <c r="E982" s="44"/>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row>
    <row r="983">
      <c r="A983" s="9"/>
      <c r="B983" s="9"/>
      <c r="C983" s="9"/>
      <c r="D983" s="9"/>
      <c r="E983" s="44"/>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row>
    <row r="984">
      <c r="A984" s="9"/>
      <c r="B984" s="9"/>
      <c r="C984" s="9"/>
      <c r="D984" s="9"/>
      <c r="E984" s="44"/>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row>
    <row r="985">
      <c r="A985" s="9"/>
      <c r="B985" s="9"/>
      <c r="C985" s="9"/>
      <c r="D985" s="9"/>
      <c r="E985" s="44"/>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row>
    <row r="986">
      <c r="A986" s="9"/>
      <c r="B986" s="9"/>
      <c r="C986" s="9"/>
      <c r="D986" s="9"/>
      <c r="E986" s="44"/>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row>
    <row r="987">
      <c r="A987" s="9"/>
      <c r="B987" s="9"/>
      <c r="C987" s="9"/>
      <c r="D987" s="9"/>
      <c r="E987" s="44"/>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row>
    <row r="988">
      <c r="A988" s="9"/>
      <c r="B988" s="9"/>
      <c r="C988" s="9"/>
      <c r="D988" s="9"/>
      <c r="E988" s="44"/>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row>
    <row r="989">
      <c r="A989" s="9"/>
      <c r="B989" s="9"/>
      <c r="C989" s="9"/>
      <c r="D989" s="9"/>
      <c r="E989" s="44"/>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row>
    <row r="990">
      <c r="A990" s="9"/>
      <c r="B990" s="9"/>
      <c r="C990" s="9"/>
      <c r="D990" s="9"/>
      <c r="E990" s="44"/>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row>
    <row r="991">
      <c r="A991" s="9"/>
      <c r="B991" s="9"/>
      <c r="C991" s="9"/>
      <c r="D991" s="9"/>
      <c r="E991" s="44"/>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row>
    <row r="992">
      <c r="A992" s="9"/>
      <c r="B992" s="9"/>
      <c r="C992" s="9"/>
      <c r="D992" s="9"/>
      <c r="E992" s="44"/>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row>
    <row r="993">
      <c r="A993" s="9"/>
      <c r="B993" s="9"/>
      <c r="C993" s="9"/>
      <c r="D993" s="9"/>
      <c r="E993" s="44"/>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row>
    <row r="994">
      <c r="A994" s="9"/>
      <c r="B994" s="9"/>
      <c r="C994" s="9"/>
      <c r="D994" s="9"/>
      <c r="E994" s="44"/>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row>
    <row r="995">
      <c r="A995" s="9"/>
      <c r="B995" s="9"/>
      <c r="C995" s="9"/>
      <c r="D995" s="9"/>
      <c r="E995" s="44"/>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row>
    <row r="996">
      <c r="A996" s="9"/>
      <c r="B996" s="9"/>
      <c r="C996" s="9"/>
      <c r="D996" s="9"/>
      <c r="E996" s="44"/>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row>
    <row r="997">
      <c r="A997" s="9"/>
      <c r="B997" s="9"/>
      <c r="C997" s="9"/>
      <c r="D997" s="9"/>
      <c r="E997" s="44"/>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row>
    <row r="998">
      <c r="A998" s="9"/>
      <c r="B998" s="9"/>
      <c r="C998" s="9"/>
      <c r="D998" s="9"/>
      <c r="E998" s="44"/>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row>
    <row r="999">
      <c r="A999" s="9"/>
      <c r="B999" s="9"/>
      <c r="C999" s="9"/>
      <c r="D999" s="9"/>
      <c r="E999" s="44"/>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row>
    <row r="1000">
      <c r="A1000" s="9"/>
      <c r="B1000" s="9"/>
      <c r="C1000" s="9"/>
      <c r="D1000" s="9"/>
      <c r="E1000" s="44"/>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row>
    <row r="1001">
      <c r="A1001" s="9"/>
      <c r="B1001" s="9"/>
      <c r="C1001" s="9"/>
      <c r="D1001" s="9"/>
      <c r="E1001" s="44"/>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row>
    <row r="1002">
      <c r="A1002" s="9"/>
      <c r="B1002" s="9"/>
      <c r="C1002" s="9"/>
      <c r="D1002" s="9"/>
      <c r="E1002" s="44"/>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row>
    <row r="1003">
      <c r="A1003" s="9"/>
      <c r="B1003" s="9"/>
      <c r="C1003" s="9"/>
      <c r="D1003" s="9"/>
      <c r="E1003" s="44"/>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row>
    <row r="1004">
      <c r="A1004" s="9"/>
      <c r="B1004" s="9"/>
      <c r="C1004" s="9"/>
      <c r="D1004" s="9"/>
      <c r="E1004" s="44"/>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row>
    <row r="1005">
      <c r="A1005" s="9"/>
      <c r="B1005" s="9"/>
      <c r="C1005" s="9"/>
      <c r="D1005" s="9"/>
      <c r="E1005" s="44"/>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row>
    <row r="1006">
      <c r="A1006" s="9"/>
      <c r="B1006" s="9"/>
      <c r="C1006" s="9"/>
      <c r="D1006" s="9"/>
      <c r="E1006" s="44"/>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row>
    <row r="1007">
      <c r="A1007" s="9"/>
      <c r="B1007" s="9"/>
      <c r="C1007" s="9"/>
      <c r="D1007" s="9"/>
      <c r="E1007" s="44"/>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row>
    <row r="1008">
      <c r="A1008" s="9"/>
      <c r="B1008" s="9"/>
      <c r="C1008" s="9"/>
      <c r="D1008" s="9"/>
      <c r="E1008" s="44"/>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row>
    <row r="1009">
      <c r="A1009" s="9"/>
      <c r="B1009" s="9"/>
      <c r="C1009" s="9"/>
      <c r="D1009" s="9"/>
      <c r="E1009" s="44"/>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row>
    <row r="1010">
      <c r="A1010" s="9"/>
      <c r="B1010" s="9"/>
      <c r="C1010" s="9"/>
      <c r="D1010" s="9"/>
      <c r="E1010" s="44"/>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row>
    <row r="1011">
      <c r="A1011" s="9"/>
      <c r="B1011" s="9"/>
      <c r="C1011" s="9"/>
      <c r="D1011" s="9"/>
      <c r="E1011" s="44"/>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row>
    <row r="1012">
      <c r="A1012" s="9"/>
      <c r="B1012" s="9"/>
      <c r="C1012" s="9"/>
      <c r="D1012" s="9"/>
      <c r="E1012" s="44"/>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row>
    <row r="1013">
      <c r="A1013" s="9"/>
      <c r="B1013" s="9"/>
      <c r="C1013" s="9"/>
      <c r="D1013" s="9"/>
      <c r="E1013" s="44"/>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row>
    <row r="1014">
      <c r="A1014" s="9"/>
      <c r="B1014" s="9"/>
      <c r="C1014" s="9"/>
      <c r="D1014" s="9"/>
      <c r="E1014" s="44"/>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row>
    <row r="1015">
      <c r="A1015" s="9"/>
      <c r="B1015" s="9"/>
      <c r="C1015" s="9"/>
      <c r="D1015" s="9"/>
      <c r="E1015" s="44"/>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row>
    <row r="1016">
      <c r="A1016" s="9"/>
      <c r="B1016" s="9"/>
      <c r="C1016" s="9"/>
      <c r="D1016" s="9"/>
      <c r="E1016" s="44"/>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row>
    <row r="1017">
      <c r="A1017" s="9"/>
      <c r="B1017" s="9"/>
      <c r="C1017" s="9"/>
      <c r="D1017" s="9"/>
      <c r="E1017" s="44"/>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row>
    <row r="1018">
      <c r="A1018" s="9"/>
      <c r="B1018" s="9"/>
      <c r="C1018" s="9"/>
      <c r="D1018" s="9"/>
      <c r="E1018" s="44"/>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row>
    <row r="1019">
      <c r="A1019" s="9"/>
      <c r="B1019" s="9"/>
      <c r="C1019" s="9"/>
      <c r="D1019" s="9"/>
      <c r="E1019" s="44"/>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row>
    <row r="1020">
      <c r="A1020" s="9"/>
      <c r="B1020" s="9"/>
      <c r="C1020" s="9"/>
      <c r="D1020" s="9"/>
      <c r="E1020" s="44"/>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row>
    <row r="1021">
      <c r="A1021" s="9"/>
      <c r="B1021" s="9"/>
      <c r="C1021" s="9"/>
      <c r="D1021" s="9"/>
      <c r="E1021" s="44"/>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row>
    <row r="1022">
      <c r="A1022" s="9"/>
      <c r="B1022" s="9"/>
      <c r="C1022" s="9"/>
      <c r="D1022" s="9"/>
      <c r="E1022" s="44"/>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row>
    <row r="1023">
      <c r="A1023" s="9"/>
      <c r="B1023" s="9"/>
      <c r="C1023" s="9"/>
      <c r="D1023" s="9"/>
      <c r="E1023" s="44"/>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row>
    <row r="1024">
      <c r="A1024" s="9"/>
      <c r="B1024" s="9"/>
      <c r="C1024" s="9"/>
      <c r="D1024" s="9"/>
      <c r="E1024" s="44"/>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row>
    <row r="1025">
      <c r="A1025" s="9"/>
      <c r="B1025" s="9"/>
      <c r="C1025" s="9"/>
      <c r="D1025" s="9"/>
      <c r="E1025" s="44"/>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row>
    <row r="1026">
      <c r="A1026" s="9"/>
      <c r="B1026" s="9"/>
      <c r="C1026" s="9"/>
      <c r="D1026" s="9"/>
      <c r="E1026" s="44"/>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row>
    <row r="1027">
      <c r="A1027" s="9"/>
      <c r="B1027" s="9"/>
      <c r="C1027" s="9"/>
      <c r="D1027" s="9"/>
      <c r="E1027" s="44"/>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row>
    <row r="1028">
      <c r="A1028" s="9"/>
      <c r="B1028" s="9"/>
      <c r="C1028" s="9"/>
      <c r="D1028" s="9"/>
      <c r="E1028" s="44"/>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row>
    <row r="1029">
      <c r="A1029" s="9"/>
      <c r="B1029" s="9"/>
      <c r="C1029" s="9"/>
      <c r="D1029" s="9"/>
      <c r="E1029" s="44"/>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row>
    <row r="1030">
      <c r="A1030" s="9"/>
      <c r="B1030" s="9"/>
      <c r="C1030" s="9"/>
      <c r="D1030" s="9"/>
      <c r="E1030" s="44"/>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row>
    <row r="1031">
      <c r="A1031" s="9"/>
      <c r="B1031" s="9"/>
      <c r="C1031" s="9"/>
      <c r="D1031" s="9"/>
      <c r="E1031" s="44"/>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row>
    <row r="1032">
      <c r="A1032" s="9"/>
      <c r="B1032" s="9"/>
      <c r="C1032" s="9"/>
      <c r="D1032" s="9"/>
      <c r="E1032" s="44"/>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row>
    <row r="1033">
      <c r="A1033" s="9"/>
      <c r="B1033" s="9"/>
      <c r="C1033" s="9"/>
      <c r="D1033" s="9"/>
      <c r="E1033" s="44"/>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row>
    <row r="1034">
      <c r="A1034" s="9"/>
      <c r="B1034" s="9"/>
      <c r="C1034" s="9"/>
      <c r="D1034" s="9"/>
      <c r="E1034" s="44"/>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row>
    <row r="1035">
      <c r="A1035" s="9"/>
      <c r="B1035" s="9"/>
      <c r="C1035" s="9"/>
      <c r="D1035" s="9"/>
      <c r="E1035" s="44"/>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row>
    <row r="1036">
      <c r="A1036" s="9"/>
      <c r="B1036" s="9"/>
      <c r="C1036" s="9"/>
      <c r="D1036" s="9"/>
      <c r="E1036" s="44"/>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row>
    <row r="1037">
      <c r="A1037" s="9"/>
      <c r="B1037" s="9"/>
      <c r="C1037" s="9"/>
      <c r="D1037" s="9"/>
      <c r="E1037" s="44"/>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row>
    <row r="1038">
      <c r="A1038" s="9"/>
      <c r="B1038" s="9"/>
      <c r="C1038" s="9"/>
      <c r="D1038" s="9"/>
      <c r="E1038" s="44"/>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row>
    <row r="1039">
      <c r="A1039" s="9"/>
      <c r="B1039" s="9"/>
      <c r="C1039" s="9"/>
      <c r="D1039" s="9"/>
      <c r="E1039" s="44"/>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row>
    <row r="1040">
      <c r="A1040" s="9"/>
      <c r="B1040" s="9"/>
      <c r="C1040" s="9"/>
      <c r="D1040" s="9"/>
      <c r="E1040" s="44"/>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row>
    <row r="1041">
      <c r="A1041" s="9"/>
      <c r="B1041" s="9"/>
      <c r="C1041" s="9"/>
      <c r="D1041" s="9"/>
      <c r="E1041" s="44"/>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row>
    <row r="1042">
      <c r="A1042" s="9"/>
      <c r="B1042" s="9"/>
      <c r="C1042" s="9"/>
      <c r="D1042" s="9"/>
      <c r="E1042" s="44"/>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row>
    <row r="1043">
      <c r="A1043" s="9"/>
      <c r="B1043" s="9"/>
      <c r="C1043" s="9"/>
      <c r="D1043" s="9"/>
      <c r="E1043" s="44"/>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row>
    <row r="1044">
      <c r="A1044" s="9"/>
      <c r="B1044" s="9"/>
      <c r="C1044" s="9"/>
      <c r="D1044" s="9"/>
      <c r="E1044" s="44"/>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row>
  </sheetData>
  <conditionalFormatting sqref="C2:C418">
    <cfRule type="cellIs" dxfId="0" priority="1" operator="equal">
      <formula>"1S"</formula>
    </cfRule>
  </conditionalFormatting>
  <conditionalFormatting sqref="C2:C418">
    <cfRule type="cellIs" dxfId="1" priority="2" operator="equal">
      <formula>"A"</formula>
    </cfRule>
  </conditionalFormatting>
  <conditionalFormatting sqref="C2:C418">
    <cfRule type="cellIs" dxfId="2" priority="3" operator="equal">
      <formula>"B"</formula>
    </cfRule>
  </conditionalFormatting>
  <conditionalFormatting sqref="C2:C418">
    <cfRule type="cellIs" dxfId="3" priority="4" operator="equal">
      <formula>"C"</formula>
    </cfRule>
  </conditionalFormatting>
  <conditionalFormatting sqref="C2:C418">
    <cfRule type="cellIs" dxfId="4" priority="5" operator="equal">
      <formula>"D"</formula>
    </cfRule>
  </conditionalFormatting>
  <conditionalFormatting sqref="C2:C418">
    <cfRule type="cellIs" dxfId="5" priority="6" operator="equal">
      <formula>"E"</formula>
    </cfRule>
  </conditionalFormatting>
  <conditionalFormatting sqref="C2:C418">
    <cfRule type="cellIs" dxfId="6" priority="7" operator="equal">
      <formula>"F"</formula>
    </cfRule>
  </conditionalFormatting>
  <conditionalFormatting sqref="C2:C418">
    <cfRule type="cellIs" dxfId="7" priority="8" operator="equal">
      <formula>"N/A"</formula>
    </cfRule>
  </conditionalFormatting>
  <conditionalFormatting sqref="B2:B418">
    <cfRule type="cellIs" dxfId="8" priority="9" operator="equal">
      <formula>"Yes"</formula>
    </cfRule>
  </conditionalFormatting>
  <conditionalFormatting sqref="B2:B418">
    <cfRule type="cellIs" dxfId="9" priority="10" operator="equal">
      <formula>"No"</formula>
    </cfRule>
  </conditionalFormatting>
  <conditionalFormatting sqref="B1:B1044">
    <cfRule type="containsText" dxfId="10" priority="11" operator="containsText" text="Restricted">
      <formula>NOT(ISERROR(SEARCH(("Restricted"),(B1))))</formula>
    </cfRule>
  </conditionalFormatting>
  <dataValidations>
    <dataValidation type="list" allowBlank="1" showErrorMessage="1" sqref="B2:B418">
      <formula1>"Yes,No,Restricted"</formula1>
    </dataValidation>
    <dataValidation type="list" allowBlank="1" showErrorMessage="1" sqref="C2:C418">
      <formula1>"1S,A,B,C,D,E,F,N/A"</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1" width="23.88"/>
  </cols>
  <sheetData>
    <row r="1">
      <c r="A1" s="630" t="s">
        <v>3800</v>
      </c>
      <c r="B1" s="631" t="s">
        <v>3801</v>
      </c>
      <c r="C1" s="632" t="s">
        <v>3802</v>
      </c>
      <c r="D1" s="633" t="s">
        <v>3803</v>
      </c>
      <c r="E1" s="634" t="s">
        <v>3804</v>
      </c>
      <c r="F1" s="635" t="s">
        <v>3805</v>
      </c>
      <c r="G1" s="636" t="s">
        <v>3806</v>
      </c>
      <c r="H1" s="637" t="s">
        <v>3807</v>
      </c>
      <c r="I1" s="638" t="s">
        <v>3808</v>
      </c>
      <c r="J1" s="639" t="s">
        <v>3809</v>
      </c>
      <c r="K1" s="640" t="s">
        <v>3810</v>
      </c>
    </row>
    <row r="2">
      <c r="A2" s="641" t="s">
        <v>3503</v>
      </c>
      <c r="B2" s="642" t="s">
        <v>3811</v>
      </c>
      <c r="C2" s="643" t="s">
        <v>3812</v>
      </c>
      <c r="D2" s="644" t="s">
        <v>3813</v>
      </c>
      <c r="E2" s="645" t="s">
        <v>3814</v>
      </c>
      <c r="F2" s="646" t="s">
        <v>3815</v>
      </c>
      <c r="G2" s="647" t="s">
        <v>3816</v>
      </c>
      <c r="H2" s="648" t="s">
        <v>3817</v>
      </c>
      <c r="I2" s="649" t="s">
        <v>3818</v>
      </c>
      <c r="J2" s="650" t="s">
        <v>3819</v>
      </c>
      <c r="K2" s="651" t="s">
        <v>3820</v>
      </c>
    </row>
    <row r="3">
      <c r="A3" s="641" t="s">
        <v>3508</v>
      </c>
      <c r="B3" s="652" t="s">
        <v>3821</v>
      </c>
      <c r="C3" s="653" t="s">
        <v>3822</v>
      </c>
      <c r="D3" s="654" t="s">
        <v>3823</v>
      </c>
      <c r="E3" s="655" t="s">
        <v>3824</v>
      </c>
      <c r="F3" s="656" t="s">
        <v>3825</v>
      </c>
      <c r="G3" s="657" t="s">
        <v>3826</v>
      </c>
      <c r="H3" s="658" t="s">
        <v>3827</v>
      </c>
      <c r="I3" s="649" t="s">
        <v>3828</v>
      </c>
      <c r="J3" s="650" t="s">
        <v>3829</v>
      </c>
      <c r="K3" s="651" t="s">
        <v>3830</v>
      </c>
    </row>
    <row r="4">
      <c r="A4" s="641" t="s">
        <v>3513</v>
      </c>
      <c r="B4" s="642" t="s">
        <v>3831</v>
      </c>
      <c r="C4" s="643" t="s">
        <v>3832</v>
      </c>
      <c r="D4" s="654" t="s">
        <v>3833</v>
      </c>
      <c r="E4" s="655" t="s">
        <v>3834</v>
      </c>
      <c r="F4" s="656" t="s">
        <v>3835</v>
      </c>
      <c r="G4" s="657" t="s">
        <v>3836</v>
      </c>
      <c r="H4" s="648" t="s">
        <v>3837</v>
      </c>
      <c r="I4" s="649" t="s">
        <v>3838</v>
      </c>
      <c r="J4" s="650" t="s">
        <v>3839</v>
      </c>
      <c r="K4" s="651" t="s">
        <v>3840</v>
      </c>
    </row>
    <row r="5">
      <c r="A5" s="641" t="s">
        <v>3518</v>
      </c>
      <c r="B5" s="642" t="s">
        <v>3841</v>
      </c>
      <c r="C5" s="643" t="s">
        <v>3842</v>
      </c>
      <c r="D5" s="644" t="s">
        <v>3843</v>
      </c>
      <c r="E5" s="645" t="s">
        <v>3844</v>
      </c>
      <c r="F5" s="656" t="s">
        <v>3845</v>
      </c>
      <c r="G5" s="657" t="s">
        <v>3846</v>
      </c>
      <c r="H5" s="658" t="s">
        <v>3847</v>
      </c>
      <c r="I5" s="649" t="s">
        <v>3848</v>
      </c>
      <c r="J5" s="650" t="s">
        <v>3849</v>
      </c>
      <c r="K5" s="651" t="s">
        <v>3850</v>
      </c>
    </row>
    <row r="6">
      <c r="A6" s="641" t="s">
        <v>3523</v>
      </c>
      <c r="B6" s="642" t="s">
        <v>3851</v>
      </c>
      <c r="C6" s="643" t="s">
        <v>3852</v>
      </c>
      <c r="D6" s="644" t="s">
        <v>3853</v>
      </c>
      <c r="E6" s="645" t="s">
        <v>3854</v>
      </c>
      <c r="F6" s="646" t="s">
        <v>3855</v>
      </c>
      <c r="G6" s="647" t="s">
        <v>3856</v>
      </c>
      <c r="H6" s="648" t="s">
        <v>3857</v>
      </c>
      <c r="I6" s="649" t="s">
        <v>3858</v>
      </c>
      <c r="J6" s="650" t="s">
        <v>3859</v>
      </c>
      <c r="K6" s="651" t="s">
        <v>3860</v>
      </c>
    </row>
    <row r="7">
      <c r="A7" s="641" t="s">
        <v>3528</v>
      </c>
      <c r="B7" s="652" t="s">
        <v>3861</v>
      </c>
      <c r="C7" s="653" t="s">
        <v>3862</v>
      </c>
      <c r="D7" s="654" t="s">
        <v>3863</v>
      </c>
      <c r="E7" s="655" t="s">
        <v>3864</v>
      </c>
      <c r="F7" s="656" t="s">
        <v>3865</v>
      </c>
      <c r="G7" s="657" t="s">
        <v>3866</v>
      </c>
      <c r="H7" s="658" t="s">
        <v>3867</v>
      </c>
      <c r="I7" s="649" t="s">
        <v>3868</v>
      </c>
      <c r="J7" s="650" t="s">
        <v>3869</v>
      </c>
      <c r="K7" s="651" t="s">
        <v>3870</v>
      </c>
    </row>
    <row r="8">
      <c r="A8" s="641" t="s">
        <v>3533</v>
      </c>
      <c r="B8" s="642" t="s">
        <v>3871</v>
      </c>
      <c r="C8" s="643" t="s">
        <v>3872</v>
      </c>
      <c r="D8" s="644" t="s">
        <v>3873</v>
      </c>
      <c r="E8" s="655" t="s">
        <v>3874</v>
      </c>
      <c r="F8" s="646" t="s">
        <v>3875</v>
      </c>
      <c r="G8" s="657" t="s">
        <v>3876</v>
      </c>
      <c r="H8" s="648" t="s">
        <v>3877</v>
      </c>
      <c r="I8" s="649" t="s">
        <v>3878</v>
      </c>
      <c r="J8" s="650" t="s">
        <v>3879</v>
      </c>
      <c r="K8" s="651" t="s">
        <v>3880</v>
      </c>
    </row>
    <row r="9">
      <c r="A9" s="641" t="s">
        <v>3534</v>
      </c>
      <c r="B9" s="652" t="s">
        <v>3881</v>
      </c>
      <c r="C9" s="653" t="s">
        <v>3882</v>
      </c>
      <c r="D9" s="654" t="s">
        <v>3883</v>
      </c>
      <c r="E9" s="655" t="s">
        <v>3884</v>
      </c>
      <c r="F9" s="656" t="s">
        <v>3885</v>
      </c>
      <c r="G9" s="657" t="s">
        <v>3886</v>
      </c>
      <c r="H9" s="658" t="s">
        <v>3887</v>
      </c>
      <c r="I9" s="649" t="s">
        <v>3888</v>
      </c>
      <c r="J9" s="650" t="s">
        <v>3889</v>
      </c>
      <c r="K9" s="651" t="s">
        <v>3890</v>
      </c>
    </row>
    <row r="10">
      <c r="A10" s="641" t="s">
        <v>3539</v>
      </c>
      <c r="B10" s="642" t="s">
        <v>3891</v>
      </c>
      <c r="C10" s="643" t="s">
        <v>3892</v>
      </c>
      <c r="D10" s="644" t="s">
        <v>3893</v>
      </c>
      <c r="E10" s="645" t="s">
        <v>3894</v>
      </c>
      <c r="F10" s="646" t="s">
        <v>3895</v>
      </c>
      <c r="G10" s="647" t="s">
        <v>3896</v>
      </c>
      <c r="H10" s="648" t="s">
        <v>3897</v>
      </c>
      <c r="I10" s="649" t="s">
        <v>3898</v>
      </c>
      <c r="J10" s="650" t="s">
        <v>3899</v>
      </c>
      <c r="K10" s="651" t="s">
        <v>3900</v>
      </c>
    </row>
    <row r="11">
      <c r="A11" s="641" t="s">
        <v>2692</v>
      </c>
      <c r="B11" s="642" t="s">
        <v>3901</v>
      </c>
      <c r="C11" s="643" t="s">
        <v>3902</v>
      </c>
      <c r="D11" s="654" t="s">
        <v>3903</v>
      </c>
      <c r="E11" s="655" t="s">
        <v>3904</v>
      </c>
      <c r="F11" s="656" t="s">
        <v>3905</v>
      </c>
      <c r="G11" s="657" t="s">
        <v>3906</v>
      </c>
      <c r="H11" s="648" t="s">
        <v>3877</v>
      </c>
      <c r="I11" s="649" t="s">
        <v>3907</v>
      </c>
      <c r="J11" s="650" t="s">
        <v>3908</v>
      </c>
      <c r="K11" s="651" t="s">
        <v>3909</v>
      </c>
    </row>
    <row r="12">
      <c r="A12" s="641" t="s">
        <v>3548</v>
      </c>
      <c r="B12" s="642" t="s">
        <v>3910</v>
      </c>
      <c r="C12" s="643" t="s">
        <v>3911</v>
      </c>
      <c r="D12" s="644" t="s">
        <v>3912</v>
      </c>
      <c r="E12" s="645" t="s">
        <v>3913</v>
      </c>
      <c r="F12" s="646" t="s">
        <v>3914</v>
      </c>
      <c r="G12" s="657" t="s">
        <v>3915</v>
      </c>
      <c r="H12" s="648" t="s">
        <v>3916</v>
      </c>
      <c r="I12" s="649" t="s">
        <v>3917</v>
      </c>
      <c r="J12" s="650" t="s">
        <v>3918</v>
      </c>
      <c r="K12" s="651" t="s">
        <v>3919</v>
      </c>
    </row>
    <row r="13">
      <c r="A13" s="641" t="s">
        <v>3553</v>
      </c>
      <c r="B13" s="652" t="s">
        <v>3920</v>
      </c>
      <c r="C13" s="653" t="s">
        <v>3921</v>
      </c>
      <c r="D13" s="654" t="s">
        <v>3922</v>
      </c>
      <c r="E13" s="655" t="s">
        <v>3923</v>
      </c>
      <c r="F13" s="656" t="s">
        <v>3924</v>
      </c>
      <c r="G13" s="657" t="s">
        <v>3925</v>
      </c>
      <c r="H13" s="648" t="s">
        <v>3926</v>
      </c>
      <c r="I13" s="649" t="s">
        <v>3927</v>
      </c>
      <c r="J13" s="650" t="s">
        <v>3928</v>
      </c>
      <c r="K13" s="651" t="s">
        <v>3929</v>
      </c>
    </row>
    <row r="14">
      <c r="A14" s="641" t="s">
        <v>3558</v>
      </c>
      <c r="B14" s="642" t="s">
        <v>3930</v>
      </c>
      <c r="C14" s="643" t="s">
        <v>3931</v>
      </c>
      <c r="D14" s="644" t="s">
        <v>3932</v>
      </c>
      <c r="E14" s="645" t="s">
        <v>3933</v>
      </c>
      <c r="F14" s="646" t="s">
        <v>3934</v>
      </c>
      <c r="G14" s="647" t="s">
        <v>3935</v>
      </c>
      <c r="H14" s="648" t="s">
        <v>3936</v>
      </c>
      <c r="I14" s="649" t="s">
        <v>3937</v>
      </c>
      <c r="J14" s="650" t="s">
        <v>3938</v>
      </c>
      <c r="K14" s="651" t="s">
        <v>3939</v>
      </c>
    </row>
    <row r="15">
      <c r="A15" s="641" t="s">
        <v>3561</v>
      </c>
      <c r="B15" s="642" t="s">
        <v>3940</v>
      </c>
      <c r="C15" s="643" t="s">
        <v>3941</v>
      </c>
      <c r="D15" s="644" t="s">
        <v>3942</v>
      </c>
      <c r="E15" s="645" t="s">
        <v>3943</v>
      </c>
      <c r="F15" s="646" t="s">
        <v>3944</v>
      </c>
      <c r="G15" s="647" t="s">
        <v>3945</v>
      </c>
      <c r="H15" s="648" t="s">
        <v>3946</v>
      </c>
      <c r="I15" s="649" t="s">
        <v>3947</v>
      </c>
      <c r="J15" s="650" t="s">
        <v>3948</v>
      </c>
      <c r="K15" s="651" t="s">
        <v>3949</v>
      </c>
    </row>
    <row r="16">
      <c r="A16" s="659" t="s">
        <v>2857</v>
      </c>
      <c r="B16" s="652" t="s">
        <v>3950</v>
      </c>
      <c r="C16" s="653" t="s">
        <v>3951</v>
      </c>
      <c r="D16" s="654" t="s">
        <v>3952</v>
      </c>
      <c r="E16" s="655" t="s">
        <v>3953</v>
      </c>
      <c r="F16" s="656" t="s">
        <v>3954</v>
      </c>
      <c r="G16" s="657" t="s">
        <v>3955</v>
      </c>
      <c r="H16" s="658" t="s">
        <v>3956</v>
      </c>
      <c r="I16" s="649" t="s">
        <v>3957</v>
      </c>
      <c r="J16" s="650" t="s">
        <v>3958</v>
      </c>
      <c r="K16" s="651" t="s">
        <v>3959</v>
      </c>
    </row>
    <row r="17">
      <c r="A17" s="641" t="s">
        <v>3570</v>
      </c>
      <c r="B17" s="642" t="s">
        <v>3960</v>
      </c>
      <c r="C17" s="643" t="s">
        <v>3961</v>
      </c>
      <c r="D17" s="644" t="s">
        <v>3962</v>
      </c>
      <c r="E17" s="645" t="s">
        <v>3963</v>
      </c>
      <c r="F17" s="646" t="s">
        <v>3964</v>
      </c>
      <c r="G17" s="647" t="s">
        <v>3965</v>
      </c>
      <c r="H17" s="658" t="s">
        <v>3966</v>
      </c>
      <c r="I17" s="649" t="s">
        <v>3967</v>
      </c>
      <c r="J17" s="650" t="s">
        <v>3968</v>
      </c>
      <c r="K17" s="651" t="s">
        <v>3969</v>
      </c>
    </row>
    <row r="18">
      <c r="A18" s="641" t="s">
        <v>3575</v>
      </c>
      <c r="B18" s="642" t="s">
        <v>3970</v>
      </c>
      <c r="C18" s="643" t="s">
        <v>3842</v>
      </c>
      <c r="D18" s="644" t="s">
        <v>3971</v>
      </c>
      <c r="E18" s="645" t="s">
        <v>3972</v>
      </c>
      <c r="F18" s="656" t="s">
        <v>3973</v>
      </c>
      <c r="G18" s="657" t="s">
        <v>3974</v>
      </c>
      <c r="H18" s="648" t="s">
        <v>3847</v>
      </c>
      <c r="I18" s="649" t="s">
        <v>3975</v>
      </c>
      <c r="J18" s="650" t="s">
        <v>3976</v>
      </c>
      <c r="K18" s="651" t="s">
        <v>3977</v>
      </c>
    </row>
    <row r="19">
      <c r="A19" s="641" t="s">
        <v>1629</v>
      </c>
      <c r="B19" s="642" t="s">
        <v>3978</v>
      </c>
      <c r="C19" s="643" t="s">
        <v>3979</v>
      </c>
      <c r="D19" s="644" t="s">
        <v>3980</v>
      </c>
      <c r="E19" s="645" t="s">
        <v>3981</v>
      </c>
      <c r="F19" s="646" t="s">
        <v>3982</v>
      </c>
      <c r="G19" s="647" t="s">
        <v>3983</v>
      </c>
      <c r="H19" s="648" t="s">
        <v>3984</v>
      </c>
      <c r="I19" s="649" t="s">
        <v>3985</v>
      </c>
      <c r="J19" s="650" t="s">
        <v>3986</v>
      </c>
      <c r="K19" s="651" t="s">
        <v>3987</v>
      </c>
    </row>
    <row r="20">
      <c r="A20" s="641" t="s">
        <v>3584</v>
      </c>
      <c r="B20" s="642" t="s">
        <v>3988</v>
      </c>
      <c r="C20" s="643" t="s">
        <v>3989</v>
      </c>
      <c r="D20" s="644" t="s">
        <v>3990</v>
      </c>
      <c r="E20" s="645" t="s">
        <v>3991</v>
      </c>
      <c r="F20" s="646" t="s">
        <v>3992</v>
      </c>
      <c r="G20" s="647" t="s">
        <v>3993</v>
      </c>
      <c r="H20" s="648" t="s">
        <v>3994</v>
      </c>
      <c r="I20" s="649" t="s">
        <v>3995</v>
      </c>
      <c r="J20" s="650" t="s">
        <v>3996</v>
      </c>
      <c r="K20" s="651" t="s">
        <v>3997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8.0"/>
    <col customWidth="1" min="3" max="3" width="7.5"/>
    <col customWidth="1" min="4" max="4" width="8.25"/>
    <col customWidth="1" min="5" max="5" width="6.38"/>
    <col customWidth="1" min="6" max="6" width="7.63"/>
  </cols>
  <sheetData>
    <row r="1">
      <c r="A1" s="660" t="s">
        <v>2884</v>
      </c>
      <c r="B1" s="46"/>
      <c r="C1" s="47"/>
      <c r="D1" s="660" t="s">
        <v>2907</v>
      </c>
      <c r="E1" s="46"/>
      <c r="F1" s="47"/>
      <c r="G1" s="660" t="s">
        <v>3998</v>
      </c>
      <c r="H1" s="46"/>
      <c r="I1" s="47"/>
      <c r="N1" s="558"/>
    </row>
    <row r="2">
      <c r="A2" s="661" t="s">
        <v>3999</v>
      </c>
      <c r="B2" s="662" t="s">
        <v>4000</v>
      </c>
      <c r="C2" s="663" t="s">
        <v>4001</v>
      </c>
      <c r="D2" s="661" t="s">
        <v>3999</v>
      </c>
      <c r="E2" s="664" t="s">
        <v>4000</v>
      </c>
      <c r="F2" s="665" t="s">
        <v>4001</v>
      </c>
      <c r="G2" s="661" t="s">
        <v>3999</v>
      </c>
      <c r="H2" s="664" t="s">
        <v>4000</v>
      </c>
      <c r="I2" s="665" t="s">
        <v>4001</v>
      </c>
      <c r="N2" s="558"/>
    </row>
    <row r="3">
      <c r="A3" s="666" t="s">
        <v>4002</v>
      </c>
      <c r="B3" s="667">
        <v>0.35</v>
      </c>
      <c r="C3" s="668">
        <v>0.3</v>
      </c>
      <c r="D3" s="666" t="s">
        <v>4002</v>
      </c>
      <c r="E3" s="669">
        <v>0.0</v>
      </c>
      <c r="F3" s="670">
        <v>0.8</v>
      </c>
      <c r="G3" s="666" t="s">
        <v>4002</v>
      </c>
      <c r="H3" s="671">
        <v>0.0</v>
      </c>
      <c r="I3" s="672">
        <v>0.0</v>
      </c>
      <c r="N3" s="558"/>
    </row>
    <row r="4">
      <c r="A4" s="666" t="s">
        <v>4003</v>
      </c>
      <c r="B4" s="669">
        <v>0.35</v>
      </c>
      <c r="C4" s="670">
        <v>0.5</v>
      </c>
      <c r="D4" s="666" t="s">
        <v>4003</v>
      </c>
      <c r="E4" s="669">
        <v>0.0</v>
      </c>
      <c r="F4" s="670">
        <v>1.0</v>
      </c>
      <c r="G4" s="666" t="s">
        <v>4003</v>
      </c>
      <c r="H4" s="671">
        <v>0.0</v>
      </c>
      <c r="I4" s="672">
        <v>0.0</v>
      </c>
      <c r="N4" s="558"/>
    </row>
    <row r="5">
      <c r="A5" s="666" t="s">
        <v>4004</v>
      </c>
      <c r="B5" s="669">
        <v>0.35</v>
      </c>
      <c r="C5" s="670">
        <v>0.5</v>
      </c>
      <c r="D5" s="666" t="s">
        <v>4004</v>
      </c>
      <c r="E5" s="669">
        <v>0.0</v>
      </c>
      <c r="F5" s="670">
        <v>1.0</v>
      </c>
      <c r="G5" s="666" t="s">
        <v>4004</v>
      </c>
      <c r="H5" s="671">
        <v>0.0</v>
      </c>
      <c r="I5" s="672">
        <v>0.0</v>
      </c>
      <c r="N5" s="558"/>
    </row>
    <row r="6">
      <c r="A6" s="666" t="s">
        <v>4005</v>
      </c>
      <c r="B6" s="669">
        <v>0.35</v>
      </c>
      <c r="C6" s="670">
        <v>0.5</v>
      </c>
      <c r="D6" s="666" t="s">
        <v>4005</v>
      </c>
      <c r="E6" s="669">
        <v>0.0</v>
      </c>
      <c r="F6" s="670">
        <v>1.0</v>
      </c>
      <c r="G6" s="666" t="s">
        <v>4005</v>
      </c>
      <c r="H6" s="671">
        <v>0.0</v>
      </c>
      <c r="I6" s="672">
        <v>0.0</v>
      </c>
      <c r="N6" s="558"/>
    </row>
    <row r="7">
      <c r="A7" s="666" t="s">
        <v>4006</v>
      </c>
      <c r="B7" s="669">
        <v>0.35</v>
      </c>
      <c r="C7" s="670">
        <v>0.65</v>
      </c>
      <c r="D7" s="666" t="s">
        <v>4006</v>
      </c>
      <c r="E7" s="669">
        <v>0.0</v>
      </c>
      <c r="F7" s="670">
        <v>1.2</v>
      </c>
      <c r="G7" s="666" t="s">
        <v>4006</v>
      </c>
      <c r="H7" s="671">
        <v>0.0</v>
      </c>
      <c r="I7" s="672">
        <v>0.0</v>
      </c>
      <c r="L7" s="673" t="s">
        <v>4007</v>
      </c>
      <c r="M7" s="674">
        <v>0.2</v>
      </c>
      <c r="N7" s="558"/>
    </row>
    <row r="8">
      <c r="A8" s="666" t="s">
        <v>4008</v>
      </c>
      <c r="B8" s="669">
        <v>0.55</v>
      </c>
      <c r="C8" s="670">
        <v>0.95</v>
      </c>
      <c r="D8" s="666" t="s">
        <v>4008</v>
      </c>
      <c r="E8" s="669">
        <v>0.0</v>
      </c>
      <c r="F8" s="670">
        <v>1.2</v>
      </c>
      <c r="G8" s="666" t="s">
        <v>4008</v>
      </c>
      <c r="H8" s="671">
        <v>0.0</v>
      </c>
      <c r="I8" s="672">
        <v>0.0</v>
      </c>
      <c r="L8" s="33" t="s">
        <v>4009</v>
      </c>
      <c r="M8" s="33" t="s">
        <v>4010</v>
      </c>
      <c r="N8" s="564" t="s">
        <v>4011</v>
      </c>
    </row>
    <row r="9">
      <c r="A9" s="666" t="s">
        <v>4012</v>
      </c>
      <c r="B9" s="669">
        <v>0.55</v>
      </c>
      <c r="C9" s="670">
        <v>0.95</v>
      </c>
      <c r="D9" s="666" t="s">
        <v>4012</v>
      </c>
      <c r="E9" s="669">
        <v>0.0</v>
      </c>
      <c r="F9" s="670">
        <v>1.2</v>
      </c>
      <c r="G9" s="666" t="s">
        <v>4012</v>
      </c>
      <c r="H9" s="667">
        <v>1.0</v>
      </c>
      <c r="I9" s="668">
        <v>0.5</v>
      </c>
      <c r="K9" s="666" t="s">
        <v>4012</v>
      </c>
      <c r="L9" s="675">
        <v>1.0</v>
      </c>
      <c r="M9" s="676">
        <f t="shared" ref="M9:M34" si="1">L9-$M$7</f>
        <v>0.8</v>
      </c>
      <c r="N9" s="677">
        <f t="shared" ref="N9:N34" si="2">1-M9/L9</f>
        <v>0.2</v>
      </c>
    </row>
    <row r="10">
      <c r="A10" s="666" t="s">
        <v>4013</v>
      </c>
      <c r="B10" s="669">
        <v>0.8</v>
      </c>
      <c r="C10" s="670">
        <v>0.95</v>
      </c>
      <c r="D10" s="666" t="s">
        <v>4013</v>
      </c>
      <c r="E10" s="669">
        <v>0.0</v>
      </c>
      <c r="F10" s="670">
        <v>2.0</v>
      </c>
      <c r="G10" s="666" t="s">
        <v>4013</v>
      </c>
      <c r="H10" s="667">
        <v>1.0</v>
      </c>
      <c r="I10" s="668">
        <v>0.5</v>
      </c>
      <c r="K10" s="666" t="s">
        <v>4013</v>
      </c>
      <c r="L10" s="667">
        <v>1.0</v>
      </c>
      <c r="M10" s="676">
        <f t="shared" si="1"/>
        <v>0.8</v>
      </c>
      <c r="N10" s="677">
        <f t="shared" si="2"/>
        <v>0.2</v>
      </c>
    </row>
    <row r="11">
      <c r="A11" s="666" t="s">
        <v>4014</v>
      </c>
      <c r="B11" s="669">
        <v>0.8</v>
      </c>
      <c r="C11" s="670">
        <v>0.95</v>
      </c>
      <c r="D11" s="666" t="s">
        <v>4014</v>
      </c>
      <c r="E11" s="669">
        <v>0.0</v>
      </c>
      <c r="F11" s="670">
        <v>2.0</v>
      </c>
      <c r="G11" s="666" t="s">
        <v>4014</v>
      </c>
      <c r="H11" s="667">
        <v>1.0</v>
      </c>
      <c r="I11" s="668">
        <v>0.5</v>
      </c>
      <c r="K11" s="666" t="s">
        <v>4014</v>
      </c>
      <c r="L11" s="667">
        <v>1.0</v>
      </c>
      <c r="M11" s="676">
        <f t="shared" si="1"/>
        <v>0.8</v>
      </c>
      <c r="N11" s="677">
        <f t="shared" si="2"/>
        <v>0.2</v>
      </c>
    </row>
    <row r="12">
      <c r="A12" s="666" t="s">
        <v>4015</v>
      </c>
      <c r="B12" s="669">
        <v>0.8</v>
      </c>
      <c r="C12" s="670">
        <v>0.95</v>
      </c>
      <c r="D12" s="666" t="s">
        <v>4015</v>
      </c>
      <c r="E12" s="669">
        <v>0.0</v>
      </c>
      <c r="F12" s="670">
        <v>2.0</v>
      </c>
      <c r="G12" s="666" t="s">
        <v>4015</v>
      </c>
      <c r="H12" s="667">
        <v>1.0</v>
      </c>
      <c r="I12" s="668">
        <v>0.5</v>
      </c>
      <c r="K12" s="666" t="s">
        <v>4015</v>
      </c>
      <c r="L12" s="667">
        <v>1.0</v>
      </c>
      <c r="M12" s="676">
        <f t="shared" si="1"/>
        <v>0.8</v>
      </c>
      <c r="N12" s="677">
        <f t="shared" si="2"/>
        <v>0.2</v>
      </c>
    </row>
    <row r="13">
      <c r="A13" s="666" t="s">
        <v>4016</v>
      </c>
      <c r="B13" s="669">
        <v>0.8</v>
      </c>
      <c r="C13" s="670">
        <v>1.15</v>
      </c>
      <c r="D13" s="666" t="s">
        <v>4016</v>
      </c>
      <c r="E13" s="669">
        <v>0.5</v>
      </c>
      <c r="F13" s="670">
        <v>2.0</v>
      </c>
      <c r="G13" s="666" t="s">
        <v>4016</v>
      </c>
      <c r="H13" s="667">
        <v>1.0</v>
      </c>
      <c r="I13" s="668">
        <v>0.5</v>
      </c>
      <c r="K13" s="666" t="s">
        <v>4016</v>
      </c>
      <c r="L13" s="667">
        <v>1.0</v>
      </c>
      <c r="M13" s="676">
        <f t="shared" si="1"/>
        <v>0.8</v>
      </c>
      <c r="N13" s="677">
        <f t="shared" si="2"/>
        <v>0.2</v>
      </c>
    </row>
    <row r="14">
      <c r="A14" s="666" t="s">
        <v>4017</v>
      </c>
      <c r="B14" s="669">
        <v>0.8</v>
      </c>
      <c r="C14" s="670">
        <v>1.15</v>
      </c>
      <c r="D14" s="666" t="s">
        <v>4017</v>
      </c>
      <c r="E14" s="669">
        <v>0.5</v>
      </c>
      <c r="F14" s="670">
        <v>2.0</v>
      </c>
      <c r="G14" s="666" t="s">
        <v>4017</v>
      </c>
      <c r="H14" s="667">
        <v>1.0</v>
      </c>
      <c r="I14" s="668">
        <v>0.5</v>
      </c>
      <c r="K14" s="666" t="s">
        <v>4017</v>
      </c>
      <c r="L14" s="667">
        <v>1.0</v>
      </c>
      <c r="M14" s="676">
        <f t="shared" si="1"/>
        <v>0.8</v>
      </c>
      <c r="N14" s="677">
        <f t="shared" si="2"/>
        <v>0.2</v>
      </c>
    </row>
    <row r="15">
      <c r="A15" s="666" t="s">
        <v>4018</v>
      </c>
      <c r="B15" s="669">
        <v>0.8</v>
      </c>
      <c r="C15" s="670">
        <v>1.15</v>
      </c>
      <c r="D15" s="666" t="s">
        <v>4018</v>
      </c>
      <c r="E15" s="669">
        <v>0.5</v>
      </c>
      <c r="F15" s="670">
        <v>2.0</v>
      </c>
      <c r="G15" s="666" t="s">
        <v>4018</v>
      </c>
      <c r="H15" s="667">
        <v>1.4</v>
      </c>
      <c r="I15" s="668">
        <v>0.15</v>
      </c>
      <c r="K15" s="666" t="s">
        <v>4018</v>
      </c>
      <c r="L15" s="675">
        <v>1.4</v>
      </c>
      <c r="M15" s="676">
        <f t="shared" si="1"/>
        <v>1.2</v>
      </c>
      <c r="N15" s="677">
        <f t="shared" si="2"/>
        <v>0.1428571429</v>
      </c>
    </row>
    <row r="16">
      <c r="A16" s="666" t="s">
        <v>4019</v>
      </c>
      <c r="B16" s="669">
        <v>1.1</v>
      </c>
      <c r="C16" s="670">
        <v>1.15</v>
      </c>
      <c r="D16" s="666" t="s">
        <v>4019</v>
      </c>
      <c r="E16" s="669">
        <v>0.5</v>
      </c>
      <c r="F16" s="670">
        <v>2.0</v>
      </c>
      <c r="G16" s="666" t="s">
        <v>4019</v>
      </c>
      <c r="H16" s="667">
        <v>1.4</v>
      </c>
      <c r="I16" s="668">
        <v>0.15</v>
      </c>
      <c r="K16" s="666" t="s">
        <v>4019</v>
      </c>
      <c r="L16" s="667">
        <v>1.4</v>
      </c>
      <c r="M16" s="676">
        <f t="shared" si="1"/>
        <v>1.2</v>
      </c>
      <c r="N16" s="677">
        <f t="shared" si="2"/>
        <v>0.1428571429</v>
      </c>
    </row>
    <row r="17">
      <c r="A17" s="666" t="s">
        <v>4020</v>
      </c>
      <c r="B17" s="669">
        <v>1.1</v>
      </c>
      <c r="C17" s="670">
        <v>1.15</v>
      </c>
      <c r="D17" s="666" t="s">
        <v>4020</v>
      </c>
      <c r="E17" s="669">
        <v>0.5</v>
      </c>
      <c r="F17" s="670">
        <v>2.0</v>
      </c>
      <c r="G17" s="666" t="s">
        <v>4020</v>
      </c>
      <c r="H17" s="667">
        <v>1.4</v>
      </c>
      <c r="I17" s="668">
        <v>0.15</v>
      </c>
      <c r="K17" s="666" t="s">
        <v>4020</v>
      </c>
      <c r="L17" s="667">
        <v>1.4</v>
      </c>
      <c r="M17" s="676">
        <f t="shared" si="1"/>
        <v>1.2</v>
      </c>
      <c r="N17" s="677">
        <f t="shared" si="2"/>
        <v>0.1428571429</v>
      </c>
    </row>
    <row r="18">
      <c r="A18" s="666" t="s">
        <v>4021</v>
      </c>
      <c r="B18" s="669">
        <v>1.1</v>
      </c>
      <c r="C18" s="670">
        <v>1.15</v>
      </c>
      <c r="D18" s="666" t="s">
        <v>4021</v>
      </c>
      <c r="E18" s="669">
        <v>0.5</v>
      </c>
      <c r="F18" s="670">
        <v>2.0</v>
      </c>
      <c r="G18" s="666" t="s">
        <v>4021</v>
      </c>
      <c r="H18" s="667">
        <v>2.4</v>
      </c>
      <c r="I18" s="668">
        <v>0.25</v>
      </c>
      <c r="K18" s="666" t="s">
        <v>4021</v>
      </c>
      <c r="L18" s="667">
        <v>2.4</v>
      </c>
      <c r="M18" s="676">
        <f t="shared" si="1"/>
        <v>2.2</v>
      </c>
      <c r="N18" s="677">
        <f t="shared" si="2"/>
        <v>0.08333333333</v>
      </c>
    </row>
    <row r="19">
      <c r="A19" s="666" t="s">
        <v>4022</v>
      </c>
      <c r="B19" s="669">
        <v>1.1</v>
      </c>
      <c r="C19" s="670">
        <v>1.15</v>
      </c>
      <c r="D19" s="666" t="s">
        <v>4022</v>
      </c>
      <c r="E19" s="669">
        <v>0.5</v>
      </c>
      <c r="F19" s="670">
        <v>3.0</v>
      </c>
      <c r="G19" s="666" t="s">
        <v>4022</v>
      </c>
      <c r="H19" s="667">
        <v>2.4</v>
      </c>
      <c r="I19" s="668">
        <v>0.25</v>
      </c>
      <c r="K19" s="666" t="s">
        <v>4022</v>
      </c>
      <c r="L19" s="675">
        <v>2.4</v>
      </c>
      <c r="M19" s="676">
        <f t="shared" si="1"/>
        <v>2.2</v>
      </c>
      <c r="N19" s="677">
        <f t="shared" si="2"/>
        <v>0.08333333333</v>
      </c>
    </row>
    <row r="20">
      <c r="A20" s="666" t="s">
        <v>4023</v>
      </c>
      <c r="B20" s="669">
        <v>1.1</v>
      </c>
      <c r="C20" s="670">
        <v>1.15</v>
      </c>
      <c r="D20" s="666" t="s">
        <v>4023</v>
      </c>
      <c r="E20" s="669">
        <v>0.5</v>
      </c>
      <c r="F20" s="670">
        <v>3.0</v>
      </c>
      <c r="G20" s="666" t="s">
        <v>4023</v>
      </c>
      <c r="H20" s="667">
        <v>2.4</v>
      </c>
      <c r="I20" s="668">
        <v>0.25</v>
      </c>
      <c r="K20" s="666" t="s">
        <v>4023</v>
      </c>
      <c r="L20" s="667">
        <v>2.4</v>
      </c>
      <c r="M20" s="676">
        <f t="shared" si="1"/>
        <v>2.2</v>
      </c>
      <c r="N20" s="677">
        <f t="shared" si="2"/>
        <v>0.08333333333</v>
      </c>
    </row>
    <row r="21">
      <c r="A21" s="666" t="s">
        <v>4024</v>
      </c>
      <c r="B21" s="669">
        <v>1.1</v>
      </c>
      <c r="C21" s="670">
        <v>1.15</v>
      </c>
      <c r="D21" s="666" t="s">
        <v>4024</v>
      </c>
      <c r="E21" s="669">
        <v>0.5</v>
      </c>
      <c r="F21" s="670">
        <v>3.0</v>
      </c>
      <c r="G21" s="666" t="s">
        <v>4024</v>
      </c>
      <c r="H21" s="667">
        <v>2.4</v>
      </c>
      <c r="I21" s="668">
        <v>0.25</v>
      </c>
      <c r="K21" s="666" t="s">
        <v>4024</v>
      </c>
      <c r="L21" s="667">
        <v>2.4</v>
      </c>
      <c r="M21" s="676">
        <f t="shared" si="1"/>
        <v>2.2</v>
      </c>
      <c r="N21" s="677">
        <f t="shared" si="2"/>
        <v>0.08333333333</v>
      </c>
    </row>
    <row r="22">
      <c r="A22" s="666" t="s">
        <v>4025</v>
      </c>
      <c r="B22" s="667">
        <v>1.6</v>
      </c>
      <c r="C22" s="668">
        <v>1.15</v>
      </c>
      <c r="D22" s="666" t="s">
        <v>4025</v>
      </c>
      <c r="E22" s="669">
        <v>0.5</v>
      </c>
      <c r="F22" s="670">
        <v>3.0</v>
      </c>
      <c r="G22" s="666" t="s">
        <v>4025</v>
      </c>
      <c r="H22" s="667">
        <v>2.4</v>
      </c>
      <c r="I22" s="668">
        <v>0.25</v>
      </c>
      <c r="K22" s="666" t="s">
        <v>4025</v>
      </c>
      <c r="L22" s="667">
        <v>2.4</v>
      </c>
      <c r="M22" s="676">
        <f t="shared" si="1"/>
        <v>2.2</v>
      </c>
      <c r="N22" s="677">
        <f t="shared" si="2"/>
        <v>0.08333333333</v>
      </c>
    </row>
    <row r="23">
      <c r="A23" s="666" t="s">
        <v>4026</v>
      </c>
      <c r="B23" s="669">
        <v>1.6</v>
      </c>
      <c r="C23" s="670">
        <v>1.65</v>
      </c>
      <c r="D23" s="666" t="s">
        <v>4026</v>
      </c>
      <c r="E23" s="669">
        <v>0.5</v>
      </c>
      <c r="F23" s="670">
        <v>3.0</v>
      </c>
      <c r="G23" s="666" t="s">
        <v>4026</v>
      </c>
      <c r="H23" s="667">
        <v>2.4</v>
      </c>
      <c r="I23" s="668">
        <v>0.25</v>
      </c>
      <c r="K23" s="666" t="s">
        <v>4026</v>
      </c>
      <c r="L23" s="667">
        <v>2.4</v>
      </c>
      <c r="M23" s="676">
        <f t="shared" si="1"/>
        <v>2.2</v>
      </c>
      <c r="N23" s="677">
        <f t="shared" si="2"/>
        <v>0.08333333333</v>
      </c>
    </row>
    <row r="24">
      <c r="A24" s="666" t="s">
        <v>4027</v>
      </c>
      <c r="B24" s="669">
        <v>1.6</v>
      </c>
      <c r="C24" s="670">
        <v>1.65</v>
      </c>
      <c r="D24" s="666" t="s">
        <v>4027</v>
      </c>
      <c r="E24" s="669">
        <v>1.0</v>
      </c>
      <c r="F24" s="670">
        <v>3.0</v>
      </c>
      <c r="G24" s="666" t="s">
        <v>4027</v>
      </c>
      <c r="H24" s="667">
        <v>4.4</v>
      </c>
      <c r="I24" s="668">
        <v>0.35</v>
      </c>
      <c r="K24" s="666" t="s">
        <v>4027</v>
      </c>
      <c r="L24" s="675">
        <v>4.4</v>
      </c>
      <c r="M24" s="676">
        <f t="shared" si="1"/>
        <v>4.2</v>
      </c>
      <c r="N24" s="677">
        <f t="shared" si="2"/>
        <v>0.04545454545</v>
      </c>
    </row>
    <row r="25">
      <c r="A25" s="666" t="s">
        <v>4028</v>
      </c>
      <c r="B25" s="669">
        <v>1.6</v>
      </c>
      <c r="C25" s="670">
        <v>1.65</v>
      </c>
      <c r="D25" s="666" t="s">
        <v>4028</v>
      </c>
      <c r="E25" s="669">
        <v>1.0</v>
      </c>
      <c r="F25" s="670">
        <v>4.0</v>
      </c>
      <c r="G25" s="666" t="s">
        <v>4028</v>
      </c>
      <c r="H25" s="667">
        <v>4.4</v>
      </c>
      <c r="I25" s="668">
        <v>0.35</v>
      </c>
      <c r="K25" s="666" t="s">
        <v>4028</v>
      </c>
      <c r="L25" s="667">
        <v>4.4</v>
      </c>
      <c r="M25" s="676">
        <f t="shared" si="1"/>
        <v>4.2</v>
      </c>
      <c r="N25" s="677">
        <f t="shared" si="2"/>
        <v>0.04545454545</v>
      </c>
    </row>
    <row r="26">
      <c r="A26" s="666" t="s">
        <v>4029</v>
      </c>
      <c r="B26" s="669">
        <v>1.6</v>
      </c>
      <c r="C26" s="670">
        <v>1.65</v>
      </c>
      <c r="D26" s="666" t="s">
        <v>4029</v>
      </c>
      <c r="E26" s="669">
        <v>1.0</v>
      </c>
      <c r="F26" s="670">
        <v>4.0</v>
      </c>
      <c r="G26" s="666" t="s">
        <v>4029</v>
      </c>
      <c r="H26" s="667">
        <v>4.4</v>
      </c>
      <c r="I26" s="668">
        <v>0.35</v>
      </c>
      <c r="K26" s="666" t="s">
        <v>4029</v>
      </c>
      <c r="L26" s="667">
        <v>4.4</v>
      </c>
      <c r="M26" s="676">
        <f t="shared" si="1"/>
        <v>4.2</v>
      </c>
      <c r="N26" s="677">
        <f t="shared" si="2"/>
        <v>0.04545454545</v>
      </c>
    </row>
    <row r="27">
      <c r="A27" s="666" t="s">
        <v>4030</v>
      </c>
      <c r="B27" s="669">
        <v>1.6</v>
      </c>
      <c r="C27" s="670">
        <v>1.65</v>
      </c>
      <c r="D27" s="666" t="s">
        <v>4030</v>
      </c>
      <c r="E27" s="669">
        <v>1.0</v>
      </c>
      <c r="F27" s="670">
        <v>4.0</v>
      </c>
      <c r="G27" s="666" t="s">
        <v>4030</v>
      </c>
      <c r="H27" s="667">
        <v>6.4</v>
      </c>
      <c r="I27" s="668">
        <v>0.45</v>
      </c>
      <c r="K27" s="666" t="s">
        <v>4030</v>
      </c>
      <c r="L27" s="675">
        <v>6.4</v>
      </c>
      <c r="M27" s="676">
        <f t="shared" si="1"/>
        <v>6.2</v>
      </c>
      <c r="N27" s="677">
        <f t="shared" si="2"/>
        <v>0.03125</v>
      </c>
    </row>
    <row r="28">
      <c r="A28" s="666" t="s">
        <v>4031</v>
      </c>
      <c r="B28" s="669">
        <v>1.6</v>
      </c>
      <c r="C28" s="670">
        <v>1.65</v>
      </c>
      <c r="D28" s="666" t="s">
        <v>4031</v>
      </c>
      <c r="E28" s="669">
        <v>1.0</v>
      </c>
      <c r="F28" s="670">
        <v>4.0</v>
      </c>
      <c r="G28" s="666" t="s">
        <v>4031</v>
      </c>
      <c r="H28" s="667">
        <v>6.4</v>
      </c>
      <c r="I28" s="668">
        <v>0.45</v>
      </c>
      <c r="K28" s="666" t="s">
        <v>4031</v>
      </c>
      <c r="L28" s="667">
        <v>6.4</v>
      </c>
      <c r="M28" s="676">
        <f t="shared" si="1"/>
        <v>6.2</v>
      </c>
      <c r="N28" s="677">
        <f t="shared" si="2"/>
        <v>0.03125</v>
      </c>
    </row>
    <row r="29">
      <c r="A29" s="666" t="s">
        <v>4032</v>
      </c>
      <c r="B29" s="667">
        <v>2.1</v>
      </c>
      <c r="C29" s="668">
        <v>1.65</v>
      </c>
      <c r="D29" s="666" t="s">
        <v>4032</v>
      </c>
      <c r="E29" s="669">
        <v>1.0</v>
      </c>
      <c r="F29" s="670">
        <v>4.0</v>
      </c>
      <c r="G29" s="666" t="s">
        <v>4032</v>
      </c>
      <c r="H29" s="667">
        <v>6.4</v>
      </c>
      <c r="I29" s="668">
        <v>0.45</v>
      </c>
      <c r="K29" s="666" t="s">
        <v>4032</v>
      </c>
      <c r="L29" s="667">
        <v>6.4</v>
      </c>
      <c r="M29" s="676">
        <f t="shared" si="1"/>
        <v>6.2</v>
      </c>
      <c r="N29" s="677">
        <f t="shared" si="2"/>
        <v>0.03125</v>
      </c>
    </row>
    <row r="30">
      <c r="A30" s="666" t="s">
        <v>4033</v>
      </c>
      <c r="B30" s="669">
        <v>2.1</v>
      </c>
      <c r="C30" s="670">
        <v>2.15</v>
      </c>
      <c r="D30" s="666" t="s">
        <v>4033</v>
      </c>
      <c r="E30" s="669">
        <v>1.0</v>
      </c>
      <c r="F30" s="670">
        <v>4.0</v>
      </c>
      <c r="G30" s="666" t="s">
        <v>4033</v>
      </c>
      <c r="H30" s="667">
        <v>6.4</v>
      </c>
      <c r="I30" s="668">
        <v>0.45</v>
      </c>
      <c r="K30" s="666" t="s">
        <v>4033</v>
      </c>
      <c r="L30" s="667">
        <v>6.4</v>
      </c>
      <c r="M30" s="676">
        <f t="shared" si="1"/>
        <v>6.2</v>
      </c>
      <c r="N30" s="677">
        <f t="shared" si="2"/>
        <v>0.03125</v>
      </c>
    </row>
    <row r="31">
      <c r="A31" s="666" t="s">
        <v>4034</v>
      </c>
      <c r="B31" s="669">
        <v>2.1</v>
      </c>
      <c r="C31" s="670">
        <v>2.15</v>
      </c>
      <c r="D31" s="666" t="s">
        <v>4034</v>
      </c>
      <c r="E31" s="669">
        <v>1.0</v>
      </c>
      <c r="F31" s="670">
        <v>4.0</v>
      </c>
      <c r="G31" s="666" t="s">
        <v>4034</v>
      </c>
      <c r="H31" s="667">
        <v>6.4</v>
      </c>
      <c r="I31" s="668">
        <v>0.45</v>
      </c>
      <c r="K31" s="666" t="s">
        <v>4034</v>
      </c>
      <c r="L31" s="667">
        <v>6.4</v>
      </c>
      <c r="M31" s="676">
        <f t="shared" si="1"/>
        <v>6.2</v>
      </c>
      <c r="N31" s="677">
        <f t="shared" si="2"/>
        <v>0.03125</v>
      </c>
    </row>
    <row r="32">
      <c r="A32" s="666" t="s">
        <v>4035</v>
      </c>
      <c r="B32" s="669">
        <v>2.1</v>
      </c>
      <c r="C32" s="670">
        <v>2.15</v>
      </c>
      <c r="D32" s="666" t="s">
        <v>4035</v>
      </c>
      <c r="E32" s="669">
        <v>1.0</v>
      </c>
      <c r="F32" s="670">
        <v>4.0</v>
      </c>
      <c r="G32" s="666" t="s">
        <v>4035</v>
      </c>
      <c r="H32" s="667">
        <v>6.4</v>
      </c>
      <c r="I32" s="668">
        <v>0.45</v>
      </c>
      <c r="K32" s="666" t="s">
        <v>4035</v>
      </c>
      <c r="L32" s="667">
        <v>6.4</v>
      </c>
      <c r="M32" s="676">
        <f t="shared" si="1"/>
        <v>6.2</v>
      </c>
      <c r="N32" s="677">
        <f t="shared" si="2"/>
        <v>0.03125</v>
      </c>
    </row>
    <row r="33">
      <c r="A33" s="666" t="s">
        <v>4036</v>
      </c>
      <c r="B33" s="667">
        <v>3.1</v>
      </c>
      <c r="C33" s="668">
        <v>2.15</v>
      </c>
      <c r="D33" s="666" t="s">
        <v>4036</v>
      </c>
      <c r="E33" s="669">
        <v>1.0</v>
      </c>
      <c r="F33" s="670">
        <v>5.0</v>
      </c>
      <c r="G33" s="666" t="s">
        <v>4036</v>
      </c>
      <c r="H33" s="667">
        <v>6.4</v>
      </c>
      <c r="I33" s="668">
        <v>0.45</v>
      </c>
      <c r="K33" s="666" t="s">
        <v>4036</v>
      </c>
      <c r="L33" s="667">
        <v>6.4</v>
      </c>
      <c r="M33" s="676">
        <f t="shared" si="1"/>
        <v>6.2</v>
      </c>
      <c r="N33" s="677">
        <f t="shared" si="2"/>
        <v>0.03125</v>
      </c>
    </row>
    <row r="34">
      <c r="A34" s="678" t="s">
        <v>4037</v>
      </c>
      <c r="B34" s="679">
        <v>3.1</v>
      </c>
      <c r="C34" s="680">
        <v>2.15</v>
      </c>
      <c r="D34" s="678" t="s">
        <v>4037</v>
      </c>
      <c r="E34" s="681">
        <v>1.0</v>
      </c>
      <c r="F34" s="682">
        <v>5.0</v>
      </c>
      <c r="G34" s="678" t="s">
        <v>4037</v>
      </c>
      <c r="H34" s="679">
        <v>8.4</v>
      </c>
      <c r="I34" s="680">
        <v>0.55</v>
      </c>
      <c r="K34" s="678" t="s">
        <v>4037</v>
      </c>
      <c r="L34" s="683">
        <v>8.4</v>
      </c>
      <c r="M34" s="676">
        <f t="shared" si="1"/>
        <v>8.2</v>
      </c>
      <c r="N34" s="677">
        <f t="shared" si="2"/>
        <v>0.02380952381</v>
      </c>
    </row>
    <row r="35">
      <c r="B35" s="558"/>
      <c r="C35" s="558"/>
      <c r="N35" s="558"/>
    </row>
    <row r="36">
      <c r="B36" s="558"/>
      <c r="C36" s="558"/>
      <c r="N36" s="558"/>
    </row>
    <row r="37">
      <c r="B37" s="558"/>
      <c r="C37" s="558"/>
      <c r="N37" s="558"/>
    </row>
    <row r="38">
      <c r="B38" s="558"/>
      <c r="C38" s="558"/>
      <c r="N38" s="558"/>
    </row>
    <row r="39">
      <c r="B39" s="558"/>
      <c r="C39" s="558"/>
      <c r="N39" s="558"/>
    </row>
    <row r="40">
      <c r="B40" s="558"/>
      <c r="C40" s="558"/>
      <c r="N40" s="558"/>
    </row>
    <row r="41">
      <c r="B41" s="558"/>
      <c r="C41" s="558"/>
      <c r="N41" s="558"/>
    </row>
    <row r="42">
      <c r="B42" s="558"/>
      <c r="C42" s="558"/>
      <c r="N42" s="558"/>
    </row>
    <row r="43">
      <c r="B43" s="558"/>
      <c r="C43" s="558"/>
      <c r="N43" s="558"/>
    </row>
    <row r="44">
      <c r="B44" s="558"/>
      <c r="C44" s="558"/>
      <c r="N44" s="558"/>
    </row>
    <row r="45">
      <c r="B45" s="558"/>
      <c r="C45" s="558"/>
      <c r="N45" s="558"/>
    </row>
    <row r="46">
      <c r="B46" s="558"/>
      <c r="C46" s="558"/>
      <c r="N46" s="558"/>
    </row>
    <row r="47">
      <c r="B47" s="558"/>
      <c r="C47" s="558"/>
      <c r="N47" s="558"/>
    </row>
    <row r="48">
      <c r="B48" s="558"/>
      <c r="C48" s="558"/>
      <c r="N48" s="558"/>
    </row>
    <row r="49">
      <c r="B49" s="558"/>
      <c r="C49" s="558"/>
      <c r="N49" s="558"/>
    </row>
    <row r="50">
      <c r="B50" s="558"/>
      <c r="C50" s="558"/>
      <c r="N50" s="558"/>
    </row>
    <row r="51">
      <c r="B51" s="558"/>
      <c r="C51" s="558"/>
      <c r="N51" s="558"/>
    </row>
    <row r="52">
      <c r="B52" s="558"/>
      <c r="C52" s="558"/>
      <c r="N52" s="558"/>
    </row>
    <row r="53">
      <c r="B53" s="558"/>
      <c r="C53" s="558"/>
      <c r="N53" s="558"/>
    </row>
    <row r="54">
      <c r="B54" s="558"/>
      <c r="C54" s="558"/>
      <c r="N54" s="558"/>
    </row>
    <row r="55">
      <c r="B55" s="558"/>
      <c r="C55" s="558"/>
      <c r="N55" s="558"/>
    </row>
    <row r="56">
      <c r="B56" s="558"/>
      <c r="C56" s="558"/>
      <c r="N56" s="558"/>
    </row>
    <row r="57">
      <c r="B57" s="558"/>
      <c r="C57" s="558"/>
      <c r="N57" s="558"/>
    </row>
    <row r="58">
      <c r="B58" s="558"/>
      <c r="C58" s="558"/>
      <c r="N58" s="558"/>
    </row>
    <row r="59">
      <c r="B59" s="558"/>
      <c r="C59" s="558"/>
      <c r="N59" s="558"/>
    </row>
    <row r="60">
      <c r="B60" s="558"/>
      <c r="C60" s="558"/>
      <c r="N60" s="558"/>
    </row>
    <row r="61">
      <c r="B61" s="558"/>
      <c r="C61" s="558"/>
      <c r="N61" s="558"/>
    </row>
    <row r="62">
      <c r="B62" s="558"/>
      <c r="C62" s="558"/>
      <c r="N62" s="558"/>
    </row>
    <row r="63">
      <c r="B63" s="558"/>
      <c r="C63" s="558"/>
      <c r="N63" s="558"/>
    </row>
    <row r="64">
      <c r="B64" s="558"/>
      <c r="C64" s="558"/>
      <c r="N64" s="558"/>
    </row>
    <row r="65">
      <c r="B65" s="558"/>
      <c r="C65" s="558"/>
      <c r="N65" s="558"/>
    </row>
    <row r="66">
      <c r="B66" s="558"/>
      <c r="C66" s="558"/>
      <c r="N66" s="558"/>
    </row>
    <row r="67">
      <c r="B67" s="558"/>
      <c r="C67" s="558"/>
      <c r="N67" s="558"/>
    </row>
    <row r="68">
      <c r="B68" s="558"/>
      <c r="C68" s="558"/>
      <c r="N68" s="558"/>
    </row>
    <row r="69">
      <c r="B69" s="558"/>
      <c r="C69" s="558"/>
      <c r="N69" s="558"/>
    </row>
    <row r="70">
      <c r="B70" s="558"/>
      <c r="C70" s="558"/>
      <c r="N70" s="558"/>
    </row>
    <row r="71">
      <c r="B71" s="558"/>
      <c r="C71" s="558"/>
      <c r="N71" s="558"/>
    </row>
    <row r="72">
      <c r="B72" s="558"/>
      <c r="C72" s="558"/>
      <c r="N72" s="558"/>
    </row>
    <row r="73">
      <c r="B73" s="558"/>
      <c r="C73" s="558"/>
      <c r="N73" s="558"/>
    </row>
    <row r="74">
      <c r="B74" s="558"/>
      <c r="C74" s="558"/>
      <c r="N74" s="558"/>
    </row>
    <row r="75">
      <c r="B75" s="558"/>
      <c r="C75" s="558"/>
      <c r="N75" s="558"/>
    </row>
    <row r="76">
      <c r="B76" s="558"/>
      <c r="C76" s="558"/>
      <c r="N76" s="558"/>
    </row>
    <row r="77">
      <c r="B77" s="558"/>
      <c r="C77" s="558"/>
      <c r="N77" s="558"/>
    </row>
    <row r="78">
      <c r="B78" s="558"/>
      <c r="C78" s="558"/>
      <c r="N78" s="558"/>
    </row>
    <row r="79">
      <c r="B79" s="558"/>
      <c r="C79" s="558"/>
      <c r="N79" s="558"/>
    </row>
    <row r="80">
      <c r="B80" s="558"/>
      <c r="C80" s="558"/>
      <c r="N80" s="558"/>
    </row>
    <row r="81">
      <c r="B81" s="558"/>
      <c r="C81" s="558"/>
      <c r="N81" s="558"/>
    </row>
    <row r="82">
      <c r="B82" s="558"/>
      <c r="C82" s="558"/>
      <c r="N82" s="558"/>
    </row>
    <row r="83">
      <c r="B83" s="558"/>
      <c r="C83" s="558"/>
      <c r="N83" s="558"/>
    </row>
    <row r="84">
      <c r="B84" s="558"/>
      <c r="C84" s="558"/>
      <c r="N84" s="558"/>
    </row>
    <row r="85">
      <c r="B85" s="558"/>
      <c r="C85" s="558"/>
      <c r="N85" s="558"/>
    </row>
    <row r="86">
      <c r="B86" s="558"/>
      <c r="C86" s="558"/>
      <c r="N86" s="558"/>
    </row>
    <row r="87">
      <c r="B87" s="558"/>
      <c r="C87" s="558"/>
      <c r="N87" s="558"/>
    </row>
    <row r="88">
      <c r="B88" s="558"/>
      <c r="C88" s="558"/>
      <c r="N88" s="558"/>
    </row>
    <row r="89">
      <c r="B89" s="558"/>
      <c r="C89" s="558"/>
      <c r="N89" s="558"/>
    </row>
    <row r="90">
      <c r="B90" s="558"/>
      <c r="C90" s="558"/>
      <c r="N90" s="558"/>
    </row>
    <row r="91">
      <c r="B91" s="558"/>
      <c r="C91" s="558"/>
      <c r="N91" s="558"/>
    </row>
    <row r="92">
      <c r="B92" s="558"/>
      <c r="C92" s="558"/>
      <c r="N92" s="558"/>
    </row>
    <row r="93">
      <c r="B93" s="558"/>
      <c r="C93" s="558"/>
      <c r="N93" s="558"/>
    </row>
    <row r="94">
      <c r="B94" s="558"/>
      <c r="C94" s="558"/>
      <c r="N94" s="558"/>
    </row>
    <row r="95">
      <c r="B95" s="558"/>
      <c r="C95" s="558"/>
      <c r="N95" s="558"/>
    </row>
    <row r="96">
      <c r="B96" s="558"/>
      <c r="C96" s="558"/>
      <c r="N96" s="558"/>
    </row>
    <row r="97">
      <c r="B97" s="558"/>
      <c r="C97" s="558"/>
      <c r="N97" s="558"/>
    </row>
    <row r="98">
      <c r="B98" s="558"/>
      <c r="C98" s="558"/>
      <c r="N98" s="558"/>
    </row>
    <row r="99">
      <c r="B99" s="558"/>
      <c r="C99" s="558"/>
      <c r="N99" s="558"/>
    </row>
    <row r="100">
      <c r="B100" s="558"/>
      <c r="C100" s="558"/>
      <c r="N100" s="558"/>
    </row>
    <row r="101">
      <c r="B101" s="558"/>
      <c r="C101" s="558"/>
      <c r="N101" s="558"/>
    </row>
    <row r="102">
      <c r="B102" s="558"/>
      <c r="C102" s="558"/>
      <c r="N102" s="558"/>
    </row>
    <row r="103">
      <c r="B103" s="558"/>
      <c r="C103" s="558"/>
      <c r="N103" s="558"/>
    </row>
    <row r="104">
      <c r="B104" s="558"/>
      <c r="C104" s="558"/>
      <c r="N104" s="558"/>
    </row>
    <row r="105">
      <c r="B105" s="558"/>
      <c r="C105" s="558"/>
      <c r="N105" s="558"/>
    </row>
    <row r="106">
      <c r="B106" s="558"/>
      <c r="C106" s="558"/>
      <c r="N106" s="558"/>
    </row>
    <row r="107">
      <c r="B107" s="558"/>
      <c r="C107" s="558"/>
      <c r="N107" s="558"/>
    </row>
    <row r="108">
      <c r="B108" s="558"/>
      <c r="C108" s="558"/>
      <c r="N108" s="558"/>
    </row>
    <row r="109">
      <c r="B109" s="558"/>
      <c r="C109" s="558"/>
      <c r="N109" s="558"/>
    </row>
    <row r="110">
      <c r="B110" s="558"/>
      <c r="C110" s="558"/>
      <c r="N110" s="558"/>
    </row>
    <row r="111">
      <c r="B111" s="558"/>
      <c r="C111" s="558"/>
      <c r="N111" s="558"/>
    </row>
    <row r="112">
      <c r="B112" s="558"/>
      <c r="C112" s="558"/>
      <c r="N112" s="558"/>
    </row>
    <row r="113">
      <c r="B113" s="558"/>
      <c r="C113" s="558"/>
      <c r="N113" s="558"/>
    </row>
    <row r="114">
      <c r="B114" s="558"/>
      <c r="C114" s="558"/>
      <c r="N114" s="558"/>
    </row>
    <row r="115">
      <c r="B115" s="558"/>
      <c r="C115" s="558"/>
      <c r="N115" s="558"/>
    </row>
    <row r="116">
      <c r="B116" s="558"/>
      <c r="C116" s="558"/>
      <c r="N116" s="558"/>
    </row>
    <row r="117">
      <c r="B117" s="558"/>
      <c r="C117" s="558"/>
      <c r="N117" s="558"/>
    </row>
    <row r="118">
      <c r="B118" s="558"/>
      <c r="C118" s="558"/>
      <c r="N118" s="558"/>
    </row>
    <row r="119">
      <c r="B119" s="558"/>
      <c r="C119" s="558"/>
      <c r="N119" s="558"/>
    </row>
    <row r="120">
      <c r="B120" s="558"/>
      <c r="C120" s="558"/>
      <c r="N120" s="558"/>
    </row>
    <row r="121">
      <c r="B121" s="558"/>
      <c r="C121" s="558"/>
      <c r="N121" s="558"/>
    </row>
    <row r="122">
      <c r="B122" s="558"/>
      <c r="C122" s="558"/>
      <c r="N122" s="558"/>
    </row>
    <row r="123">
      <c r="B123" s="558"/>
      <c r="C123" s="558"/>
      <c r="N123" s="558"/>
    </row>
    <row r="124">
      <c r="B124" s="558"/>
      <c r="C124" s="558"/>
      <c r="N124" s="558"/>
    </row>
    <row r="125">
      <c r="B125" s="558"/>
      <c r="C125" s="558"/>
      <c r="N125" s="558"/>
    </row>
    <row r="126">
      <c r="B126" s="558"/>
      <c r="C126" s="558"/>
      <c r="N126" s="558"/>
    </row>
    <row r="127">
      <c r="B127" s="558"/>
      <c r="C127" s="558"/>
      <c r="N127" s="558"/>
    </row>
    <row r="128">
      <c r="B128" s="558"/>
      <c r="C128" s="558"/>
      <c r="N128" s="558"/>
    </row>
    <row r="129">
      <c r="B129" s="558"/>
      <c r="C129" s="558"/>
      <c r="N129" s="558"/>
    </row>
    <row r="130">
      <c r="B130" s="558"/>
      <c r="C130" s="558"/>
      <c r="N130" s="558"/>
    </row>
    <row r="131">
      <c r="B131" s="558"/>
      <c r="C131" s="558"/>
      <c r="N131" s="558"/>
    </row>
    <row r="132">
      <c r="B132" s="558"/>
      <c r="C132" s="558"/>
      <c r="N132" s="558"/>
    </row>
    <row r="133">
      <c r="B133" s="558"/>
      <c r="C133" s="558"/>
      <c r="N133" s="558"/>
    </row>
    <row r="134">
      <c r="B134" s="558"/>
      <c r="C134" s="558"/>
      <c r="N134" s="558"/>
    </row>
    <row r="135">
      <c r="B135" s="558"/>
      <c r="C135" s="558"/>
      <c r="N135" s="558"/>
    </row>
    <row r="136">
      <c r="B136" s="558"/>
      <c r="C136" s="558"/>
      <c r="N136" s="558"/>
    </row>
    <row r="137">
      <c r="B137" s="558"/>
      <c r="C137" s="558"/>
      <c r="N137" s="558"/>
    </row>
    <row r="138">
      <c r="B138" s="558"/>
      <c r="C138" s="558"/>
      <c r="N138" s="558"/>
    </row>
    <row r="139">
      <c r="B139" s="558"/>
      <c r="C139" s="558"/>
      <c r="N139" s="558"/>
    </row>
    <row r="140">
      <c r="B140" s="558"/>
      <c r="C140" s="558"/>
      <c r="N140" s="558"/>
    </row>
    <row r="141">
      <c r="B141" s="558"/>
      <c r="C141" s="558"/>
      <c r="N141" s="558"/>
    </row>
    <row r="142">
      <c r="B142" s="558"/>
      <c r="C142" s="558"/>
      <c r="N142" s="558"/>
    </row>
    <row r="143">
      <c r="B143" s="558"/>
      <c r="C143" s="558"/>
      <c r="N143" s="558"/>
    </row>
    <row r="144">
      <c r="B144" s="558"/>
      <c r="C144" s="558"/>
      <c r="N144" s="558"/>
    </row>
    <row r="145">
      <c r="B145" s="558"/>
      <c r="C145" s="558"/>
      <c r="N145" s="558"/>
    </row>
    <row r="146">
      <c r="B146" s="558"/>
      <c r="C146" s="558"/>
      <c r="N146" s="558"/>
    </row>
    <row r="147">
      <c r="B147" s="558"/>
      <c r="C147" s="558"/>
      <c r="N147" s="558"/>
    </row>
    <row r="148">
      <c r="B148" s="558"/>
      <c r="C148" s="558"/>
      <c r="N148" s="558"/>
    </row>
    <row r="149">
      <c r="B149" s="558"/>
      <c r="C149" s="558"/>
      <c r="N149" s="558"/>
    </row>
    <row r="150">
      <c r="B150" s="558"/>
      <c r="C150" s="558"/>
      <c r="N150" s="558"/>
    </row>
    <row r="151">
      <c r="B151" s="558"/>
      <c r="C151" s="558"/>
      <c r="N151" s="558"/>
    </row>
    <row r="152">
      <c r="B152" s="558"/>
      <c r="C152" s="558"/>
      <c r="N152" s="558"/>
    </row>
    <row r="153">
      <c r="B153" s="558"/>
      <c r="C153" s="558"/>
      <c r="N153" s="558"/>
    </row>
    <row r="154">
      <c r="B154" s="558"/>
      <c r="C154" s="558"/>
      <c r="N154" s="558"/>
    </row>
    <row r="155">
      <c r="B155" s="558"/>
      <c r="C155" s="558"/>
      <c r="N155" s="558"/>
    </row>
    <row r="156">
      <c r="B156" s="558"/>
      <c r="C156" s="558"/>
      <c r="N156" s="558"/>
    </row>
    <row r="157">
      <c r="B157" s="558"/>
      <c r="C157" s="558"/>
      <c r="N157" s="558"/>
    </row>
    <row r="158">
      <c r="B158" s="558"/>
      <c r="C158" s="558"/>
      <c r="N158" s="558"/>
    </row>
    <row r="159">
      <c r="B159" s="558"/>
      <c r="C159" s="558"/>
      <c r="N159" s="558"/>
    </row>
    <row r="160">
      <c r="B160" s="558"/>
      <c r="C160" s="558"/>
      <c r="N160" s="558"/>
    </row>
    <row r="161">
      <c r="B161" s="558"/>
      <c r="C161" s="558"/>
      <c r="N161" s="558"/>
    </row>
    <row r="162">
      <c r="B162" s="558"/>
      <c r="C162" s="558"/>
      <c r="N162" s="558"/>
    </row>
    <row r="163">
      <c r="B163" s="558"/>
      <c r="C163" s="558"/>
      <c r="N163" s="558"/>
    </row>
    <row r="164">
      <c r="B164" s="558"/>
      <c r="C164" s="558"/>
      <c r="N164" s="558"/>
    </row>
    <row r="165">
      <c r="B165" s="558"/>
      <c r="C165" s="558"/>
      <c r="N165" s="558"/>
    </row>
    <row r="166">
      <c r="B166" s="558"/>
      <c r="C166" s="558"/>
      <c r="N166" s="558"/>
    </row>
    <row r="167">
      <c r="B167" s="558"/>
      <c r="C167" s="558"/>
      <c r="N167" s="558"/>
    </row>
    <row r="168">
      <c r="B168" s="558"/>
      <c r="C168" s="558"/>
      <c r="N168" s="558"/>
    </row>
    <row r="169">
      <c r="B169" s="558"/>
      <c r="C169" s="558"/>
      <c r="N169" s="558"/>
    </row>
    <row r="170">
      <c r="B170" s="558"/>
      <c r="C170" s="558"/>
      <c r="N170" s="558"/>
    </row>
    <row r="171">
      <c r="B171" s="558"/>
      <c r="C171" s="558"/>
      <c r="N171" s="558"/>
    </row>
    <row r="172">
      <c r="B172" s="558"/>
      <c r="C172" s="558"/>
      <c r="N172" s="558"/>
    </row>
    <row r="173">
      <c r="B173" s="558"/>
      <c r="C173" s="558"/>
      <c r="N173" s="558"/>
    </row>
    <row r="174">
      <c r="B174" s="558"/>
      <c r="C174" s="558"/>
      <c r="N174" s="558"/>
    </row>
    <row r="175">
      <c r="B175" s="558"/>
      <c r="C175" s="558"/>
      <c r="N175" s="558"/>
    </row>
    <row r="176">
      <c r="B176" s="558"/>
      <c r="C176" s="558"/>
      <c r="N176" s="558"/>
    </row>
    <row r="177">
      <c r="B177" s="558"/>
      <c r="C177" s="558"/>
      <c r="N177" s="558"/>
    </row>
    <row r="178">
      <c r="B178" s="558"/>
      <c r="C178" s="558"/>
      <c r="N178" s="558"/>
    </row>
    <row r="179">
      <c r="B179" s="558"/>
      <c r="C179" s="558"/>
      <c r="N179" s="558"/>
    </row>
    <row r="180">
      <c r="B180" s="558"/>
      <c r="C180" s="558"/>
      <c r="N180" s="558"/>
    </row>
    <row r="181">
      <c r="B181" s="558"/>
      <c r="C181" s="558"/>
      <c r="N181" s="558"/>
    </row>
    <row r="182">
      <c r="B182" s="558"/>
      <c r="C182" s="558"/>
      <c r="N182" s="558"/>
    </row>
    <row r="183">
      <c r="B183" s="558"/>
      <c r="C183" s="558"/>
      <c r="N183" s="558"/>
    </row>
    <row r="184">
      <c r="B184" s="558"/>
      <c r="C184" s="558"/>
      <c r="N184" s="558"/>
    </row>
    <row r="185">
      <c r="B185" s="558"/>
      <c r="C185" s="558"/>
      <c r="N185" s="558"/>
    </row>
    <row r="186">
      <c r="B186" s="558"/>
      <c r="C186" s="558"/>
      <c r="N186" s="558"/>
    </row>
    <row r="187">
      <c r="B187" s="558"/>
      <c r="C187" s="558"/>
      <c r="N187" s="558"/>
    </row>
    <row r="188">
      <c r="B188" s="558"/>
      <c r="C188" s="558"/>
      <c r="N188" s="558"/>
    </row>
    <row r="189">
      <c r="B189" s="558"/>
      <c r="C189" s="558"/>
      <c r="N189" s="558"/>
    </row>
    <row r="190">
      <c r="B190" s="558"/>
      <c r="C190" s="558"/>
      <c r="N190" s="558"/>
    </row>
    <row r="191">
      <c r="B191" s="558"/>
      <c r="C191" s="558"/>
      <c r="N191" s="558"/>
    </row>
    <row r="192">
      <c r="B192" s="558"/>
      <c r="C192" s="558"/>
      <c r="N192" s="558"/>
    </row>
    <row r="193">
      <c r="B193" s="558"/>
      <c r="C193" s="558"/>
      <c r="N193" s="558"/>
    </row>
    <row r="194">
      <c r="B194" s="558"/>
      <c r="C194" s="558"/>
      <c r="N194" s="558"/>
    </row>
    <row r="195">
      <c r="B195" s="558"/>
      <c r="C195" s="558"/>
      <c r="N195" s="558"/>
    </row>
    <row r="196">
      <c r="B196" s="558"/>
      <c r="C196" s="558"/>
      <c r="N196" s="558"/>
    </row>
    <row r="197">
      <c r="B197" s="558"/>
      <c r="C197" s="558"/>
      <c r="N197" s="558"/>
    </row>
    <row r="198">
      <c r="B198" s="558"/>
      <c r="C198" s="558"/>
      <c r="N198" s="558"/>
    </row>
    <row r="199">
      <c r="B199" s="558"/>
      <c r="C199" s="558"/>
      <c r="N199" s="558"/>
    </row>
    <row r="200">
      <c r="B200" s="558"/>
      <c r="C200" s="558"/>
      <c r="N200" s="558"/>
    </row>
    <row r="201">
      <c r="B201" s="558"/>
      <c r="C201" s="558"/>
      <c r="N201" s="558"/>
    </row>
    <row r="202">
      <c r="B202" s="558"/>
      <c r="C202" s="558"/>
      <c r="N202" s="558"/>
    </row>
    <row r="203">
      <c r="B203" s="558"/>
      <c r="C203" s="558"/>
      <c r="N203" s="558"/>
    </row>
    <row r="204">
      <c r="B204" s="558"/>
      <c r="C204" s="558"/>
      <c r="N204" s="558"/>
    </row>
    <row r="205">
      <c r="B205" s="558"/>
      <c r="C205" s="558"/>
      <c r="N205" s="558"/>
    </row>
    <row r="206">
      <c r="B206" s="558"/>
      <c r="C206" s="558"/>
      <c r="N206" s="558"/>
    </row>
    <row r="207">
      <c r="B207" s="558"/>
      <c r="C207" s="558"/>
      <c r="N207" s="558"/>
    </row>
    <row r="208">
      <c r="B208" s="558"/>
      <c r="C208" s="558"/>
      <c r="N208" s="558"/>
    </row>
    <row r="209">
      <c r="B209" s="558"/>
      <c r="C209" s="558"/>
      <c r="N209" s="558"/>
    </row>
    <row r="210">
      <c r="B210" s="558"/>
      <c r="C210" s="558"/>
      <c r="N210" s="558"/>
    </row>
    <row r="211">
      <c r="B211" s="558"/>
      <c r="C211" s="558"/>
      <c r="N211" s="558"/>
    </row>
    <row r="212">
      <c r="B212" s="558"/>
      <c r="C212" s="558"/>
      <c r="N212" s="558"/>
    </row>
    <row r="213">
      <c r="B213" s="558"/>
      <c r="C213" s="558"/>
      <c r="N213" s="558"/>
    </row>
    <row r="214">
      <c r="B214" s="558"/>
      <c r="C214" s="558"/>
      <c r="N214" s="558"/>
    </row>
    <row r="215">
      <c r="B215" s="558"/>
      <c r="C215" s="558"/>
      <c r="N215" s="558"/>
    </row>
    <row r="216">
      <c r="B216" s="558"/>
      <c r="C216" s="558"/>
      <c r="N216" s="558"/>
    </row>
    <row r="217">
      <c r="B217" s="558"/>
      <c r="C217" s="558"/>
      <c r="N217" s="558"/>
    </row>
    <row r="218">
      <c r="B218" s="558"/>
      <c r="C218" s="558"/>
      <c r="N218" s="558"/>
    </row>
    <row r="219">
      <c r="B219" s="558"/>
      <c r="C219" s="558"/>
      <c r="N219" s="558"/>
    </row>
    <row r="220">
      <c r="B220" s="558"/>
      <c r="C220" s="558"/>
      <c r="N220" s="558"/>
    </row>
    <row r="221">
      <c r="B221" s="558"/>
      <c r="C221" s="558"/>
      <c r="N221" s="558"/>
    </row>
    <row r="222">
      <c r="B222" s="558"/>
      <c r="C222" s="558"/>
      <c r="N222" s="558"/>
    </row>
    <row r="223">
      <c r="B223" s="558"/>
      <c r="C223" s="558"/>
      <c r="N223" s="558"/>
    </row>
    <row r="224">
      <c r="B224" s="558"/>
      <c r="C224" s="558"/>
      <c r="N224" s="558"/>
    </row>
    <row r="225">
      <c r="B225" s="558"/>
      <c r="C225" s="558"/>
      <c r="N225" s="558"/>
    </row>
    <row r="226">
      <c r="B226" s="558"/>
      <c r="C226" s="558"/>
      <c r="N226" s="558"/>
    </row>
    <row r="227">
      <c r="B227" s="558"/>
      <c r="C227" s="558"/>
      <c r="N227" s="558"/>
    </row>
    <row r="228">
      <c r="B228" s="558"/>
      <c r="C228" s="558"/>
      <c r="N228" s="558"/>
    </row>
    <row r="229">
      <c r="B229" s="558"/>
      <c r="C229" s="558"/>
      <c r="N229" s="558"/>
    </row>
    <row r="230">
      <c r="B230" s="558"/>
      <c r="C230" s="558"/>
      <c r="N230" s="558"/>
    </row>
    <row r="231">
      <c r="B231" s="558"/>
      <c r="C231" s="558"/>
      <c r="N231" s="558"/>
    </row>
    <row r="232">
      <c r="B232" s="558"/>
      <c r="C232" s="558"/>
      <c r="N232" s="558"/>
    </row>
    <row r="233">
      <c r="B233" s="558"/>
      <c r="C233" s="558"/>
      <c r="N233" s="558"/>
    </row>
    <row r="234">
      <c r="B234" s="558"/>
      <c r="C234" s="558"/>
      <c r="N234" s="558"/>
    </row>
    <row r="235">
      <c r="B235" s="558"/>
      <c r="C235" s="558"/>
      <c r="N235" s="558"/>
    </row>
    <row r="236">
      <c r="B236" s="558"/>
      <c r="C236" s="558"/>
      <c r="N236" s="558"/>
    </row>
    <row r="237">
      <c r="B237" s="558"/>
      <c r="C237" s="558"/>
      <c r="N237" s="558"/>
    </row>
    <row r="238">
      <c r="B238" s="558"/>
      <c r="C238" s="558"/>
      <c r="N238" s="558"/>
    </row>
    <row r="239">
      <c r="B239" s="558"/>
      <c r="C239" s="558"/>
      <c r="N239" s="558"/>
    </row>
    <row r="240">
      <c r="B240" s="558"/>
      <c r="C240" s="558"/>
      <c r="N240" s="558"/>
    </row>
    <row r="241">
      <c r="B241" s="558"/>
      <c r="C241" s="558"/>
      <c r="N241" s="558"/>
    </row>
    <row r="242">
      <c r="B242" s="558"/>
      <c r="C242" s="558"/>
      <c r="N242" s="558"/>
    </row>
    <row r="243">
      <c r="B243" s="558"/>
      <c r="C243" s="558"/>
      <c r="N243" s="558"/>
    </row>
    <row r="244">
      <c r="B244" s="558"/>
      <c r="C244" s="558"/>
      <c r="N244" s="558"/>
    </row>
    <row r="245">
      <c r="B245" s="558"/>
      <c r="C245" s="558"/>
      <c r="N245" s="558"/>
    </row>
    <row r="246">
      <c r="B246" s="558"/>
      <c r="C246" s="558"/>
      <c r="N246" s="558"/>
    </row>
    <row r="247">
      <c r="B247" s="558"/>
      <c r="C247" s="558"/>
      <c r="N247" s="558"/>
    </row>
    <row r="248">
      <c r="B248" s="558"/>
      <c r="C248" s="558"/>
      <c r="N248" s="558"/>
    </row>
    <row r="249">
      <c r="B249" s="558"/>
      <c r="C249" s="558"/>
      <c r="N249" s="558"/>
    </row>
    <row r="250">
      <c r="B250" s="558"/>
      <c r="C250" s="558"/>
      <c r="N250" s="558"/>
    </row>
    <row r="251">
      <c r="B251" s="558"/>
      <c r="C251" s="558"/>
      <c r="N251" s="558"/>
    </row>
    <row r="252">
      <c r="B252" s="558"/>
      <c r="C252" s="558"/>
      <c r="N252" s="558"/>
    </row>
    <row r="253">
      <c r="B253" s="558"/>
      <c r="C253" s="558"/>
      <c r="N253" s="558"/>
    </row>
    <row r="254">
      <c r="B254" s="558"/>
      <c r="C254" s="558"/>
      <c r="N254" s="558"/>
    </row>
    <row r="255">
      <c r="B255" s="558"/>
      <c r="C255" s="558"/>
      <c r="N255" s="558"/>
    </row>
    <row r="256">
      <c r="B256" s="558"/>
      <c r="C256" s="558"/>
      <c r="N256" s="558"/>
    </row>
    <row r="257">
      <c r="B257" s="558"/>
      <c r="C257" s="558"/>
      <c r="N257" s="558"/>
    </row>
    <row r="258">
      <c r="B258" s="558"/>
      <c r="C258" s="558"/>
      <c r="N258" s="558"/>
    </row>
    <row r="259">
      <c r="B259" s="558"/>
      <c r="C259" s="558"/>
      <c r="N259" s="558"/>
    </row>
    <row r="260">
      <c r="B260" s="558"/>
      <c r="C260" s="558"/>
      <c r="N260" s="558"/>
    </row>
    <row r="261">
      <c r="B261" s="558"/>
      <c r="C261" s="558"/>
      <c r="N261" s="558"/>
    </row>
    <row r="262">
      <c r="B262" s="558"/>
      <c r="C262" s="558"/>
      <c r="N262" s="558"/>
    </row>
    <row r="263">
      <c r="B263" s="558"/>
      <c r="C263" s="558"/>
      <c r="N263" s="558"/>
    </row>
    <row r="264">
      <c r="B264" s="558"/>
      <c r="C264" s="558"/>
      <c r="N264" s="558"/>
    </row>
    <row r="265">
      <c r="B265" s="558"/>
      <c r="C265" s="558"/>
      <c r="N265" s="558"/>
    </row>
    <row r="266">
      <c r="B266" s="558"/>
      <c r="C266" s="558"/>
      <c r="N266" s="558"/>
    </row>
    <row r="267">
      <c r="B267" s="558"/>
      <c r="C267" s="558"/>
      <c r="N267" s="558"/>
    </row>
    <row r="268">
      <c r="B268" s="558"/>
      <c r="C268" s="558"/>
      <c r="N268" s="558"/>
    </row>
    <row r="269">
      <c r="B269" s="558"/>
      <c r="C269" s="558"/>
      <c r="N269" s="558"/>
    </row>
    <row r="270">
      <c r="B270" s="558"/>
      <c r="C270" s="558"/>
      <c r="N270" s="558"/>
    </row>
    <row r="271">
      <c r="B271" s="558"/>
      <c r="C271" s="558"/>
      <c r="N271" s="558"/>
    </row>
    <row r="272">
      <c r="B272" s="558"/>
      <c r="C272" s="558"/>
      <c r="N272" s="558"/>
    </row>
    <row r="273">
      <c r="B273" s="558"/>
      <c r="C273" s="558"/>
      <c r="N273" s="558"/>
    </row>
    <row r="274">
      <c r="B274" s="558"/>
      <c r="C274" s="558"/>
      <c r="N274" s="558"/>
    </row>
    <row r="275">
      <c r="B275" s="558"/>
      <c r="C275" s="558"/>
      <c r="N275" s="558"/>
    </row>
    <row r="276">
      <c r="B276" s="558"/>
      <c r="C276" s="558"/>
      <c r="N276" s="558"/>
    </row>
    <row r="277">
      <c r="B277" s="558"/>
      <c r="C277" s="558"/>
      <c r="N277" s="558"/>
    </row>
    <row r="278">
      <c r="B278" s="558"/>
      <c r="C278" s="558"/>
      <c r="N278" s="558"/>
    </row>
    <row r="279">
      <c r="B279" s="558"/>
      <c r="C279" s="558"/>
      <c r="N279" s="558"/>
    </row>
    <row r="280">
      <c r="B280" s="558"/>
      <c r="C280" s="558"/>
      <c r="N280" s="558"/>
    </row>
    <row r="281">
      <c r="B281" s="558"/>
      <c r="C281" s="558"/>
      <c r="N281" s="558"/>
    </row>
    <row r="282">
      <c r="B282" s="558"/>
      <c r="C282" s="558"/>
      <c r="N282" s="558"/>
    </row>
    <row r="283">
      <c r="B283" s="558"/>
      <c r="C283" s="558"/>
      <c r="N283" s="558"/>
    </row>
    <row r="284">
      <c r="B284" s="558"/>
      <c r="C284" s="558"/>
      <c r="N284" s="558"/>
    </row>
    <row r="285">
      <c r="B285" s="558"/>
      <c r="C285" s="558"/>
      <c r="N285" s="558"/>
    </row>
    <row r="286">
      <c r="B286" s="558"/>
      <c r="C286" s="558"/>
      <c r="N286" s="558"/>
    </row>
    <row r="287">
      <c r="B287" s="558"/>
      <c r="C287" s="558"/>
      <c r="N287" s="558"/>
    </row>
    <row r="288">
      <c r="B288" s="558"/>
      <c r="C288" s="558"/>
      <c r="N288" s="558"/>
    </row>
    <row r="289">
      <c r="B289" s="558"/>
      <c r="C289" s="558"/>
      <c r="N289" s="558"/>
    </row>
    <row r="290">
      <c r="B290" s="558"/>
      <c r="C290" s="558"/>
      <c r="N290" s="558"/>
    </row>
    <row r="291">
      <c r="B291" s="558"/>
      <c r="C291" s="558"/>
      <c r="N291" s="558"/>
    </row>
    <row r="292">
      <c r="B292" s="558"/>
      <c r="C292" s="558"/>
      <c r="N292" s="558"/>
    </row>
    <row r="293">
      <c r="B293" s="558"/>
      <c r="C293" s="558"/>
      <c r="N293" s="558"/>
    </row>
    <row r="294">
      <c r="B294" s="558"/>
      <c r="C294" s="558"/>
      <c r="N294" s="558"/>
    </row>
    <row r="295">
      <c r="B295" s="558"/>
      <c r="C295" s="558"/>
      <c r="N295" s="558"/>
    </row>
    <row r="296">
      <c r="B296" s="558"/>
      <c r="C296" s="558"/>
      <c r="N296" s="558"/>
    </row>
    <row r="297">
      <c r="B297" s="558"/>
      <c r="C297" s="558"/>
      <c r="N297" s="558"/>
    </row>
    <row r="298">
      <c r="B298" s="558"/>
      <c r="C298" s="558"/>
      <c r="N298" s="558"/>
    </row>
    <row r="299">
      <c r="B299" s="558"/>
      <c r="C299" s="558"/>
      <c r="N299" s="558"/>
    </row>
    <row r="300">
      <c r="B300" s="558"/>
      <c r="C300" s="558"/>
      <c r="N300" s="558"/>
    </row>
    <row r="301">
      <c r="B301" s="558"/>
      <c r="C301" s="558"/>
      <c r="N301" s="558"/>
    </row>
    <row r="302">
      <c r="B302" s="558"/>
      <c r="C302" s="558"/>
      <c r="N302" s="558"/>
    </row>
    <row r="303">
      <c r="B303" s="558"/>
      <c r="C303" s="558"/>
      <c r="N303" s="558"/>
    </row>
    <row r="304">
      <c r="B304" s="558"/>
      <c r="C304" s="558"/>
      <c r="N304" s="558"/>
    </row>
    <row r="305">
      <c r="B305" s="558"/>
      <c r="C305" s="558"/>
      <c r="N305" s="558"/>
    </row>
    <row r="306">
      <c r="B306" s="558"/>
      <c r="C306" s="558"/>
      <c r="N306" s="558"/>
    </row>
    <row r="307">
      <c r="B307" s="558"/>
      <c r="C307" s="558"/>
      <c r="N307" s="558"/>
    </row>
    <row r="308">
      <c r="B308" s="558"/>
      <c r="C308" s="558"/>
      <c r="N308" s="558"/>
    </row>
    <row r="309">
      <c r="B309" s="558"/>
      <c r="C309" s="558"/>
      <c r="N309" s="558"/>
    </row>
    <row r="310">
      <c r="B310" s="558"/>
      <c r="C310" s="558"/>
      <c r="N310" s="558"/>
    </row>
    <row r="311">
      <c r="B311" s="558"/>
      <c r="C311" s="558"/>
      <c r="N311" s="558"/>
    </row>
    <row r="312">
      <c r="B312" s="558"/>
      <c r="C312" s="558"/>
      <c r="N312" s="558"/>
    </row>
    <row r="313">
      <c r="B313" s="558"/>
      <c r="C313" s="558"/>
      <c r="N313" s="558"/>
    </row>
    <row r="314">
      <c r="B314" s="558"/>
      <c r="C314" s="558"/>
      <c r="N314" s="558"/>
    </row>
    <row r="315">
      <c r="B315" s="558"/>
      <c r="C315" s="558"/>
      <c r="N315" s="558"/>
    </row>
    <row r="316">
      <c r="B316" s="558"/>
      <c r="C316" s="558"/>
      <c r="N316" s="558"/>
    </row>
    <row r="317">
      <c r="B317" s="558"/>
      <c r="C317" s="558"/>
      <c r="N317" s="558"/>
    </row>
    <row r="318">
      <c r="B318" s="558"/>
      <c r="C318" s="558"/>
      <c r="N318" s="558"/>
    </row>
    <row r="319">
      <c r="B319" s="558"/>
      <c r="C319" s="558"/>
      <c r="N319" s="558"/>
    </row>
    <row r="320">
      <c r="B320" s="558"/>
      <c r="C320" s="558"/>
      <c r="N320" s="558"/>
    </row>
    <row r="321">
      <c r="B321" s="558"/>
      <c r="C321" s="558"/>
      <c r="N321" s="558"/>
    </row>
    <row r="322">
      <c r="B322" s="558"/>
      <c r="C322" s="558"/>
      <c r="N322" s="558"/>
    </row>
    <row r="323">
      <c r="B323" s="558"/>
      <c r="C323" s="558"/>
      <c r="N323" s="558"/>
    </row>
    <row r="324">
      <c r="B324" s="558"/>
      <c r="C324" s="558"/>
      <c r="N324" s="558"/>
    </row>
    <row r="325">
      <c r="B325" s="558"/>
      <c r="C325" s="558"/>
      <c r="N325" s="558"/>
    </row>
    <row r="326">
      <c r="B326" s="558"/>
      <c r="C326" s="558"/>
      <c r="N326" s="558"/>
    </row>
    <row r="327">
      <c r="B327" s="558"/>
      <c r="C327" s="558"/>
      <c r="N327" s="558"/>
    </row>
    <row r="328">
      <c r="B328" s="558"/>
      <c r="C328" s="558"/>
      <c r="N328" s="558"/>
    </row>
    <row r="329">
      <c r="B329" s="558"/>
      <c r="C329" s="558"/>
      <c r="N329" s="558"/>
    </row>
    <row r="330">
      <c r="B330" s="558"/>
      <c r="C330" s="558"/>
      <c r="N330" s="558"/>
    </row>
    <row r="331">
      <c r="B331" s="558"/>
      <c r="C331" s="558"/>
      <c r="N331" s="558"/>
    </row>
    <row r="332">
      <c r="B332" s="558"/>
      <c r="C332" s="558"/>
      <c r="N332" s="558"/>
    </row>
    <row r="333">
      <c r="B333" s="558"/>
      <c r="C333" s="558"/>
      <c r="N333" s="558"/>
    </row>
    <row r="334">
      <c r="B334" s="558"/>
      <c r="C334" s="558"/>
      <c r="N334" s="558"/>
    </row>
    <row r="335">
      <c r="B335" s="558"/>
      <c r="C335" s="558"/>
      <c r="N335" s="558"/>
    </row>
    <row r="336">
      <c r="B336" s="558"/>
      <c r="C336" s="558"/>
      <c r="N336" s="558"/>
    </row>
    <row r="337">
      <c r="B337" s="558"/>
      <c r="C337" s="558"/>
      <c r="N337" s="558"/>
    </row>
    <row r="338">
      <c r="B338" s="558"/>
      <c r="C338" s="558"/>
      <c r="N338" s="558"/>
    </row>
    <row r="339">
      <c r="B339" s="558"/>
      <c r="C339" s="558"/>
      <c r="N339" s="558"/>
    </row>
    <row r="340">
      <c r="B340" s="558"/>
      <c r="C340" s="558"/>
      <c r="N340" s="558"/>
    </row>
    <row r="341">
      <c r="B341" s="558"/>
      <c r="C341" s="558"/>
      <c r="N341" s="558"/>
    </row>
    <row r="342">
      <c r="B342" s="558"/>
      <c r="C342" s="558"/>
      <c r="N342" s="558"/>
    </row>
    <row r="343">
      <c r="B343" s="558"/>
      <c r="C343" s="558"/>
      <c r="N343" s="558"/>
    </row>
    <row r="344">
      <c r="B344" s="558"/>
      <c r="C344" s="558"/>
      <c r="N344" s="558"/>
    </row>
    <row r="345">
      <c r="B345" s="558"/>
      <c r="C345" s="558"/>
      <c r="N345" s="558"/>
    </row>
    <row r="346">
      <c r="B346" s="558"/>
      <c r="C346" s="558"/>
      <c r="N346" s="558"/>
    </row>
    <row r="347">
      <c r="B347" s="558"/>
      <c r="C347" s="558"/>
      <c r="N347" s="558"/>
    </row>
    <row r="348">
      <c r="B348" s="558"/>
      <c r="C348" s="558"/>
      <c r="N348" s="558"/>
    </row>
    <row r="349">
      <c r="B349" s="558"/>
      <c r="C349" s="558"/>
      <c r="N349" s="558"/>
    </row>
    <row r="350">
      <c r="B350" s="558"/>
      <c r="C350" s="558"/>
      <c r="N350" s="558"/>
    </row>
    <row r="351">
      <c r="B351" s="558"/>
      <c r="C351" s="558"/>
      <c r="N351" s="558"/>
    </row>
    <row r="352">
      <c r="B352" s="558"/>
      <c r="C352" s="558"/>
      <c r="N352" s="558"/>
    </row>
    <row r="353">
      <c r="B353" s="558"/>
      <c r="C353" s="558"/>
      <c r="N353" s="558"/>
    </row>
    <row r="354">
      <c r="B354" s="558"/>
      <c r="C354" s="558"/>
      <c r="N354" s="558"/>
    </row>
    <row r="355">
      <c r="B355" s="558"/>
      <c r="C355" s="558"/>
      <c r="N355" s="558"/>
    </row>
    <row r="356">
      <c r="B356" s="558"/>
      <c r="C356" s="558"/>
      <c r="N356" s="558"/>
    </row>
    <row r="357">
      <c r="B357" s="558"/>
      <c r="C357" s="558"/>
      <c r="N357" s="558"/>
    </row>
    <row r="358">
      <c r="B358" s="558"/>
      <c r="C358" s="558"/>
      <c r="N358" s="558"/>
    </row>
    <row r="359">
      <c r="B359" s="558"/>
      <c r="C359" s="558"/>
      <c r="N359" s="558"/>
    </row>
    <row r="360">
      <c r="B360" s="558"/>
      <c r="C360" s="558"/>
      <c r="N360" s="558"/>
    </row>
    <row r="361">
      <c r="B361" s="558"/>
      <c r="C361" s="558"/>
      <c r="N361" s="558"/>
    </row>
    <row r="362">
      <c r="B362" s="558"/>
      <c r="C362" s="558"/>
      <c r="N362" s="558"/>
    </row>
    <row r="363">
      <c r="B363" s="558"/>
      <c r="C363" s="558"/>
      <c r="N363" s="558"/>
    </row>
    <row r="364">
      <c r="B364" s="558"/>
      <c r="C364" s="558"/>
      <c r="N364" s="558"/>
    </row>
    <row r="365">
      <c r="B365" s="558"/>
      <c r="C365" s="558"/>
      <c r="N365" s="558"/>
    </row>
    <row r="366">
      <c r="B366" s="558"/>
      <c r="C366" s="558"/>
      <c r="N366" s="558"/>
    </row>
    <row r="367">
      <c r="B367" s="558"/>
      <c r="C367" s="558"/>
      <c r="N367" s="558"/>
    </row>
    <row r="368">
      <c r="B368" s="558"/>
      <c r="C368" s="558"/>
      <c r="N368" s="558"/>
    </row>
    <row r="369">
      <c r="B369" s="558"/>
      <c r="C369" s="558"/>
      <c r="N369" s="558"/>
    </row>
    <row r="370">
      <c r="B370" s="558"/>
      <c r="C370" s="558"/>
      <c r="N370" s="558"/>
    </row>
    <row r="371">
      <c r="B371" s="558"/>
      <c r="C371" s="558"/>
      <c r="N371" s="558"/>
    </row>
    <row r="372">
      <c r="B372" s="558"/>
      <c r="C372" s="558"/>
      <c r="N372" s="558"/>
    </row>
    <row r="373">
      <c r="B373" s="558"/>
      <c r="C373" s="558"/>
      <c r="N373" s="558"/>
    </row>
    <row r="374">
      <c r="B374" s="558"/>
      <c r="C374" s="558"/>
      <c r="N374" s="558"/>
    </row>
    <row r="375">
      <c r="B375" s="558"/>
      <c r="C375" s="558"/>
      <c r="N375" s="558"/>
    </row>
    <row r="376">
      <c r="B376" s="558"/>
      <c r="C376" s="558"/>
      <c r="N376" s="558"/>
    </row>
    <row r="377">
      <c r="B377" s="558"/>
      <c r="C377" s="558"/>
      <c r="N377" s="558"/>
    </row>
    <row r="378">
      <c r="B378" s="558"/>
      <c r="C378" s="558"/>
      <c r="N378" s="558"/>
    </row>
    <row r="379">
      <c r="B379" s="558"/>
      <c r="C379" s="558"/>
      <c r="N379" s="558"/>
    </row>
    <row r="380">
      <c r="B380" s="558"/>
      <c r="C380" s="558"/>
      <c r="N380" s="558"/>
    </row>
    <row r="381">
      <c r="B381" s="558"/>
      <c r="C381" s="558"/>
      <c r="N381" s="558"/>
    </row>
    <row r="382">
      <c r="B382" s="558"/>
      <c r="C382" s="558"/>
      <c r="N382" s="558"/>
    </row>
    <row r="383">
      <c r="B383" s="558"/>
      <c r="C383" s="558"/>
      <c r="N383" s="558"/>
    </row>
    <row r="384">
      <c r="B384" s="558"/>
      <c r="C384" s="558"/>
      <c r="N384" s="558"/>
    </row>
    <row r="385">
      <c r="B385" s="558"/>
      <c r="C385" s="558"/>
      <c r="N385" s="558"/>
    </row>
    <row r="386">
      <c r="B386" s="558"/>
      <c r="C386" s="558"/>
      <c r="N386" s="558"/>
    </row>
    <row r="387">
      <c r="B387" s="558"/>
      <c r="C387" s="558"/>
      <c r="N387" s="558"/>
    </row>
    <row r="388">
      <c r="B388" s="558"/>
      <c r="C388" s="558"/>
      <c r="N388" s="558"/>
    </row>
    <row r="389">
      <c r="B389" s="558"/>
      <c r="C389" s="558"/>
      <c r="N389" s="558"/>
    </row>
    <row r="390">
      <c r="B390" s="558"/>
      <c r="C390" s="558"/>
      <c r="N390" s="558"/>
    </row>
    <row r="391">
      <c r="B391" s="558"/>
      <c r="C391" s="558"/>
      <c r="N391" s="558"/>
    </row>
    <row r="392">
      <c r="B392" s="558"/>
      <c r="C392" s="558"/>
      <c r="N392" s="558"/>
    </row>
    <row r="393">
      <c r="B393" s="558"/>
      <c r="C393" s="558"/>
      <c r="N393" s="558"/>
    </row>
    <row r="394">
      <c r="B394" s="558"/>
      <c r="C394" s="558"/>
      <c r="N394" s="558"/>
    </row>
    <row r="395">
      <c r="B395" s="558"/>
      <c r="C395" s="558"/>
      <c r="N395" s="558"/>
    </row>
    <row r="396">
      <c r="B396" s="558"/>
      <c r="C396" s="558"/>
      <c r="N396" s="558"/>
    </row>
    <row r="397">
      <c r="B397" s="558"/>
      <c r="C397" s="558"/>
      <c r="N397" s="558"/>
    </row>
    <row r="398">
      <c r="B398" s="558"/>
      <c r="C398" s="558"/>
      <c r="N398" s="558"/>
    </row>
    <row r="399">
      <c r="B399" s="558"/>
      <c r="C399" s="558"/>
      <c r="N399" s="558"/>
    </row>
    <row r="400">
      <c r="B400" s="558"/>
      <c r="C400" s="558"/>
      <c r="N400" s="558"/>
    </row>
    <row r="401">
      <c r="B401" s="558"/>
      <c r="C401" s="558"/>
      <c r="N401" s="558"/>
    </row>
    <row r="402">
      <c r="B402" s="558"/>
      <c r="C402" s="558"/>
      <c r="N402" s="558"/>
    </row>
    <row r="403">
      <c r="B403" s="558"/>
      <c r="C403" s="558"/>
      <c r="N403" s="558"/>
    </row>
    <row r="404">
      <c r="B404" s="558"/>
      <c r="C404" s="558"/>
      <c r="N404" s="558"/>
    </row>
    <row r="405">
      <c r="B405" s="558"/>
      <c r="C405" s="558"/>
      <c r="N405" s="558"/>
    </row>
    <row r="406">
      <c r="B406" s="558"/>
      <c r="C406" s="558"/>
      <c r="N406" s="558"/>
    </row>
    <row r="407">
      <c r="B407" s="558"/>
      <c r="C407" s="558"/>
      <c r="N407" s="558"/>
    </row>
    <row r="408">
      <c r="B408" s="558"/>
      <c r="C408" s="558"/>
      <c r="N408" s="558"/>
    </row>
    <row r="409">
      <c r="B409" s="558"/>
      <c r="C409" s="558"/>
      <c r="N409" s="558"/>
    </row>
    <row r="410">
      <c r="B410" s="558"/>
      <c r="C410" s="558"/>
      <c r="N410" s="558"/>
    </row>
    <row r="411">
      <c r="B411" s="558"/>
      <c r="C411" s="558"/>
      <c r="N411" s="558"/>
    </row>
    <row r="412">
      <c r="B412" s="558"/>
      <c r="C412" s="558"/>
      <c r="N412" s="558"/>
    </row>
    <row r="413">
      <c r="B413" s="558"/>
      <c r="C413" s="558"/>
      <c r="N413" s="558"/>
    </row>
    <row r="414">
      <c r="B414" s="558"/>
      <c r="C414" s="558"/>
      <c r="N414" s="558"/>
    </row>
    <row r="415">
      <c r="B415" s="558"/>
      <c r="C415" s="558"/>
      <c r="N415" s="558"/>
    </row>
    <row r="416">
      <c r="B416" s="558"/>
      <c r="C416" s="558"/>
      <c r="N416" s="558"/>
    </row>
    <row r="417">
      <c r="B417" s="558"/>
      <c r="C417" s="558"/>
      <c r="N417" s="558"/>
    </row>
    <row r="418">
      <c r="B418" s="558"/>
      <c r="C418" s="558"/>
      <c r="N418" s="558"/>
    </row>
    <row r="419">
      <c r="B419" s="558"/>
      <c r="C419" s="558"/>
      <c r="N419" s="558"/>
    </row>
    <row r="420">
      <c r="B420" s="558"/>
      <c r="C420" s="558"/>
      <c r="N420" s="558"/>
    </row>
    <row r="421">
      <c r="B421" s="558"/>
      <c r="C421" s="558"/>
      <c r="N421" s="558"/>
    </row>
    <row r="422">
      <c r="B422" s="558"/>
      <c r="C422" s="558"/>
      <c r="N422" s="558"/>
    </row>
    <row r="423">
      <c r="B423" s="558"/>
      <c r="C423" s="558"/>
      <c r="N423" s="558"/>
    </row>
    <row r="424">
      <c r="B424" s="558"/>
      <c r="C424" s="558"/>
      <c r="N424" s="558"/>
    </row>
    <row r="425">
      <c r="B425" s="558"/>
      <c r="C425" s="558"/>
      <c r="N425" s="558"/>
    </row>
    <row r="426">
      <c r="B426" s="558"/>
      <c r="C426" s="558"/>
      <c r="N426" s="558"/>
    </row>
    <row r="427">
      <c r="B427" s="558"/>
      <c r="C427" s="558"/>
      <c r="N427" s="558"/>
    </row>
    <row r="428">
      <c r="B428" s="558"/>
      <c r="C428" s="558"/>
      <c r="N428" s="558"/>
    </row>
    <row r="429">
      <c r="B429" s="558"/>
      <c r="C429" s="558"/>
      <c r="N429" s="558"/>
    </row>
    <row r="430">
      <c r="B430" s="558"/>
      <c r="C430" s="558"/>
      <c r="N430" s="558"/>
    </row>
    <row r="431">
      <c r="B431" s="558"/>
      <c r="C431" s="558"/>
      <c r="N431" s="558"/>
    </row>
    <row r="432">
      <c r="B432" s="558"/>
      <c r="C432" s="558"/>
      <c r="N432" s="558"/>
    </row>
    <row r="433">
      <c r="B433" s="558"/>
      <c r="C433" s="558"/>
      <c r="N433" s="558"/>
    </row>
    <row r="434">
      <c r="B434" s="558"/>
      <c r="C434" s="558"/>
      <c r="N434" s="558"/>
    </row>
    <row r="435">
      <c r="B435" s="558"/>
      <c r="C435" s="558"/>
      <c r="N435" s="558"/>
    </row>
    <row r="436">
      <c r="B436" s="558"/>
      <c r="C436" s="558"/>
      <c r="N436" s="558"/>
    </row>
    <row r="437">
      <c r="B437" s="558"/>
      <c r="C437" s="558"/>
      <c r="N437" s="558"/>
    </row>
    <row r="438">
      <c r="B438" s="558"/>
      <c r="C438" s="558"/>
      <c r="N438" s="558"/>
    </row>
    <row r="439">
      <c r="B439" s="558"/>
      <c r="C439" s="558"/>
      <c r="N439" s="558"/>
    </row>
    <row r="440">
      <c r="B440" s="558"/>
      <c r="C440" s="558"/>
      <c r="N440" s="558"/>
    </row>
    <row r="441">
      <c r="B441" s="558"/>
      <c r="C441" s="558"/>
      <c r="N441" s="558"/>
    </row>
    <row r="442">
      <c r="B442" s="558"/>
      <c r="C442" s="558"/>
      <c r="N442" s="558"/>
    </row>
    <row r="443">
      <c r="B443" s="558"/>
      <c r="C443" s="558"/>
      <c r="N443" s="558"/>
    </row>
    <row r="444">
      <c r="B444" s="558"/>
      <c r="C444" s="558"/>
      <c r="N444" s="558"/>
    </row>
    <row r="445">
      <c r="B445" s="558"/>
      <c r="C445" s="558"/>
      <c r="N445" s="558"/>
    </row>
    <row r="446">
      <c r="B446" s="558"/>
      <c r="C446" s="558"/>
      <c r="N446" s="558"/>
    </row>
    <row r="447">
      <c r="B447" s="558"/>
      <c r="C447" s="558"/>
      <c r="N447" s="558"/>
    </row>
    <row r="448">
      <c r="B448" s="558"/>
      <c r="C448" s="558"/>
      <c r="N448" s="558"/>
    </row>
    <row r="449">
      <c r="B449" s="558"/>
      <c r="C449" s="558"/>
      <c r="N449" s="558"/>
    </row>
    <row r="450">
      <c r="B450" s="558"/>
      <c r="C450" s="558"/>
      <c r="N450" s="558"/>
    </row>
    <row r="451">
      <c r="B451" s="558"/>
      <c r="C451" s="558"/>
      <c r="N451" s="558"/>
    </row>
    <row r="452">
      <c r="B452" s="558"/>
      <c r="C452" s="558"/>
      <c r="N452" s="558"/>
    </row>
    <row r="453">
      <c r="B453" s="558"/>
      <c r="C453" s="558"/>
      <c r="N453" s="558"/>
    </row>
    <row r="454">
      <c r="B454" s="558"/>
      <c r="C454" s="558"/>
      <c r="N454" s="558"/>
    </row>
    <row r="455">
      <c r="B455" s="558"/>
      <c r="C455" s="558"/>
      <c r="N455" s="558"/>
    </row>
    <row r="456">
      <c r="B456" s="558"/>
      <c r="C456" s="558"/>
      <c r="N456" s="558"/>
    </row>
    <row r="457">
      <c r="B457" s="558"/>
      <c r="C457" s="558"/>
      <c r="N457" s="558"/>
    </row>
    <row r="458">
      <c r="B458" s="558"/>
      <c r="C458" s="558"/>
      <c r="N458" s="558"/>
    </row>
    <row r="459">
      <c r="B459" s="558"/>
      <c r="C459" s="558"/>
      <c r="N459" s="558"/>
    </row>
    <row r="460">
      <c r="B460" s="558"/>
      <c r="C460" s="558"/>
      <c r="N460" s="558"/>
    </row>
    <row r="461">
      <c r="B461" s="558"/>
      <c r="C461" s="558"/>
      <c r="N461" s="558"/>
    </row>
    <row r="462">
      <c r="B462" s="558"/>
      <c r="C462" s="558"/>
      <c r="N462" s="558"/>
    </row>
    <row r="463">
      <c r="B463" s="558"/>
      <c r="C463" s="558"/>
      <c r="N463" s="558"/>
    </row>
    <row r="464">
      <c r="B464" s="558"/>
      <c r="C464" s="558"/>
      <c r="N464" s="558"/>
    </row>
    <row r="465">
      <c r="B465" s="558"/>
      <c r="C465" s="558"/>
      <c r="N465" s="558"/>
    </row>
    <row r="466">
      <c r="B466" s="558"/>
      <c r="C466" s="558"/>
      <c r="N466" s="558"/>
    </row>
    <row r="467">
      <c r="B467" s="558"/>
      <c r="C467" s="558"/>
      <c r="N467" s="558"/>
    </row>
    <row r="468">
      <c r="B468" s="558"/>
      <c r="C468" s="558"/>
      <c r="N468" s="558"/>
    </row>
    <row r="469">
      <c r="B469" s="558"/>
      <c r="C469" s="558"/>
      <c r="N469" s="558"/>
    </row>
    <row r="470">
      <c r="B470" s="558"/>
      <c r="C470" s="558"/>
      <c r="N470" s="558"/>
    </row>
    <row r="471">
      <c r="B471" s="558"/>
      <c r="C471" s="558"/>
      <c r="N471" s="558"/>
    </row>
    <row r="472">
      <c r="B472" s="558"/>
      <c r="C472" s="558"/>
      <c r="N472" s="558"/>
    </row>
    <row r="473">
      <c r="B473" s="558"/>
      <c r="C473" s="558"/>
      <c r="N473" s="558"/>
    </row>
    <row r="474">
      <c r="B474" s="558"/>
      <c r="C474" s="558"/>
      <c r="N474" s="558"/>
    </row>
    <row r="475">
      <c r="B475" s="558"/>
      <c r="C475" s="558"/>
      <c r="N475" s="558"/>
    </row>
    <row r="476">
      <c r="B476" s="558"/>
      <c r="C476" s="558"/>
      <c r="N476" s="558"/>
    </row>
    <row r="477">
      <c r="B477" s="558"/>
      <c r="C477" s="558"/>
      <c r="N477" s="558"/>
    </row>
    <row r="478">
      <c r="B478" s="558"/>
      <c r="C478" s="558"/>
      <c r="N478" s="558"/>
    </row>
    <row r="479">
      <c r="B479" s="558"/>
      <c r="C479" s="558"/>
      <c r="N479" s="558"/>
    </row>
    <row r="480">
      <c r="B480" s="558"/>
      <c r="C480" s="558"/>
      <c r="N480" s="558"/>
    </row>
    <row r="481">
      <c r="B481" s="558"/>
      <c r="C481" s="558"/>
      <c r="N481" s="558"/>
    </row>
    <row r="482">
      <c r="B482" s="558"/>
      <c r="C482" s="558"/>
      <c r="N482" s="558"/>
    </row>
    <row r="483">
      <c r="B483" s="558"/>
      <c r="C483" s="558"/>
      <c r="N483" s="558"/>
    </row>
    <row r="484">
      <c r="B484" s="558"/>
      <c r="C484" s="558"/>
      <c r="N484" s="558"/>
    </row>
    <row r="485">
      <c r="B485" s="558"/>
      <c r="C485" s="558"/>
      <c r="N485" s="558"/>
    </row>
    <row r="486">
      <c r="B486" s="558"/>
      <c r="C486" s="558"/>
      <c r="N486" s="558"/>
    </row>
    <row r="487">
      <c r="B487" s="558"/>
      <c r="C487" s="558"/>
      <c r="N487" s="558"/>
    </row>
    <row r="488">
      <c r="B488" s="558"/>
      <c r="C488" s="558"/>
      <c r="N488" s="558"/>
    </row>
    <row r="489">
      <c r="B489" s="558"/>
      <c r="C489" s="558"/>
      <c r="N489" s="558"/>
    </row>
    <row r="490">
      <c r="B490" s="558"/>
      <c r="C490" s="558"/>
      <c r="N490" s="558"/>
    </row>
    <row r="491">
      <c r="B491" s="558"/>
      <c r="C491" s="558"/>
      <c r="N491" s="558"/>
    </row>
    <row r="492">
      <c r="B492" s="558"/>
      <c r="C492" s="558"/>
      <c r="N492" s="558"/>
    </row>
    <row r="493">
      <c r="B493" s="558"/>
      <c r="C493" s="558"/>
      <c r="N493" s="558"/>
    </row>
    <row r="494">
      <c r="B494" s="558"/>
      <c r="C494" s="558"/>
      <c r="N494" s="558"/>
    </row>
    <row r="495">
      <c r="B495" s="558"/>
      <c r="C495" s="558"/>
      <c r="N495" s="558"/>
    </row>
    <row r="496">
      <c r="B496" s="558"/>
      <c r="C496" s="558"/>
      <c r="N496" s="558"/>
    </row>
    <row r="497">
      <c r="B497" s="558"/>
      <c r="C497" s="558"/>
      <c r="N497" s="558"/>
    </row>
    <row r="498">
      <c r="B498" s="558"/>
      <c r="C498" s="558"/>
      <c r="N498" s="558"/>
    </row>
    <row r="499">
      <c r="B499" s="558"/>
      <c r="C499" s="558"/>
      <c r="N499" s="558"/>
    </row>
    <row r="500">
      <c r="B500" s="558"/>
      <c r="C500" s="558"/>
      <c r="N500" s="558"/>
    </row>
    <row r="501">
      <c r="B501" s="558"/>
      <c r="C501" s="558"/>
      <c r="N501" s="558"/>
    </row>
    <row r="502">
      <c r="B502" s="558"/>
      <c r="C502" s="558"/>
      <c r="N502" s="558"/>
    </row>
    <row r="503">
      <c r="B503" s="558"/>
      <c r="C503" s="558"/>
      <c r="N503" s="558"/>
    </row>
    <row r="504">
      <c r="B504" s="558"/>
      <c r="C504" s="558"/>
      <c r="N504" s="558"/>
    </row>
    <row r="505">
      <c r="B505" s="558"/>
      <c r="C505" s="558"/>
      <c r="N505" s="558"/>
    </row>
    <row r="506">
      <c r="B506" s="558"/>
      <c r="C506" s="558"/>
      <c r="N506" s="558"/>
    </row>
    <row r="507">
      <c r="B507" s="558"/>
      <c r="C507" s="558"/>
      <c r="N507" s="558"/>
    </row>
    <row r="508">
      <c r="B508" s="558"/>
      <c r="C508" s="558"/>
      <c r="N508" s="558"/>
    </row>
    <row r="509">
      <c r="B509" s="558"/>
      <c r="C509" s="558"/>
      <c r="N509" s="558"/>
    </row>
    <row r="510">
      <c r="B510" s="558"/>
      <c r="C510" s="558"/>
      <c r="N510" s="558"/>
    </row>
    <row r="511">
      <c r="B511" s="558"/>
      <c r="C511" s="558"/>
      <c r="N511" s="558"/>
    </row>
    <row r="512">
      <c r="B512" s="558"/>
      <c r="C512" s="558"/>
      <c r="N512" s="558"/>
    </row>
    <row r="513">
      <c r="B513" s="558"/>
      <c r="C513" s="558"/>
      <c r="N513" s="558"/>
    </row>
    <row r="514">
      <c r="B514" s="558"/>
      <c r="C514" s="558"/>
      <c r="N514" s="558"/>
    </row>
    <row r="515">
      <c r="B515" s="558"/>
      <c r="C515" s="558"/>
      <c r="N515" s="558"/>
    </row>
    <row r="516">
      <c r="B516" s="558"/>
      <c r="C516" s="558"/>
      <c r="N516" s="558"/>
    </row>
    <row r="517">
      <c r="B517" s="558"/>
      <c r="C517" s="558"/>
      <c r="N517" s="558"/>
    </row>
    <row r="518">
      <c r="B518" s="558"/>
      <c r="C518" s="558"/>
      <c r="N518" s="558"/>
    </row>
    <row r="519">
      <c r="B519" s="558"/>
      <c r="C519" s="558"/>
      <c r="N519" s="558"/>
    </row>
    <row r="520">
      <c r="B520" s="558"/>
      <c r="C520" s="558"/>
      <c r="N520" s="558"/>
    </row>
    <row r="521">
      <c r="B521" s="558"/>
      <c r="C521" s="558"/>
      <c r="N521" s="558"/>
    </row>
    <row r="522">
      <c r="B522" s="558"/>
      <c r="C522" s="558"/>
      <c r="N522" s="558"/>
    </row>
    <row r="523">
      <c r="B523" s="558"/>
      <c r="C523" s="558"/>
      <c r="N523" s="558"/>
    </row>
    <row r="524">
      <c r="B524" s="558"/>
      <c r="C524" s="558"/>
      <c r="N524" s="558"/>
    </row>
    <row r="525">
      <c r="B525" s="558"/>
      <c r="C525" s="558"/>
      <c r="N525" s="558"/>
    </row>
    <row r="526">
      <c r="B526" s="558"/>
      <c r="C526" s="558"/>
      <c r="N526" s="558"/>
    </row>
    <row r="527">
      <c r="B527" s="558"/>
      <c r="C527" s="558"/>
      <c r="N527" s="558"/>
    </row>
    <row r="528">
      <c r="B528" s="558"/>
      <c r="C528" s="558"/>
      <c r="N528" s="558"/>
    </row>
    <row r="529">
      <c r="B529" s="558"/>
      <c r="C529" s="558"/>
      <c r="N529" s="558"/>
    </row>
    <row r="530">
      <c r="B530" s="558"/>
      <c r="C530" s="558"/>
      <c r="N530" s="558"/>
    </row>
    <row r="531">
      <c r="B531" s="558"/>
      <c r="C531" s="558"/>
      <c r="N531" s="558"/>
    </row>
    <row r="532">
      <c r="B532" s="558"/>
      <c r="C532" s="558"/>
      <c r="N532" s="558"/>
    </row>
    <row r="533">
      <c r="B533" s="558"/>
      <c r="C533" s="558"/>
      <c r="N533" s="558"/>
    </row>
    <row r="534">
      <c r="B534" s="558"/>
      <c r="C534" s="558"/>
      <c r="N534" s="558"/>
    </row>
    <row r="535">
      <c r="B535" s="558"/>
      <c r="C535" s="558"/>
      <c r="N535" s="558"/>
    </row>
    <row r="536">
      <c r="B536" s="558"/>
      <c r="C536" s="558"/>
      <c r="N536" s="558"/>
    </row>
    <row r="537">
      <c r="B537" s="558"/>
      <c r="C537" s="558"/>
      <c r="N537" s="558"/>
    </row>
    <row r="538">
      <c r="B538" s="558"/>
      <c r="C538" s="558"/>
      <c r="N538" s="558"/>
    </row>
    <row r="539">
      <c r="B539" s="558"/>
      <c r="C539" s="558"/>
      <c r="N539" s="558"/>
    </row>
    <row r="540">
      <c r="B540" s="558"/>
      <c r="C540" s="558"/>
      <c r="N540" s="558"/>
    </row>
    <row r="541">
      <c r="B541" s="558"/>
      <c r="C541" s="558"/>
      <c r="N541" s="558"/>
    </row>
    <row r="542">
      <c r="B542" s="558"/>
      <c r="C542" s="558"/>
      <c r="N542" s="558"/>
    </row>
    <row r="543">
      <c r="B543" s="558"/>
      <c r="C543" s="558"/>
      <c r="N543" s="558"/>
    </row>
    <row r="544">
      <c r="B544" s="558"/>
      <c r="C544" s="558"/>
      <c r="N544" s="558"/>
    </row>
    <row r="545">
      <c r="B545" s="558"/>
      <c r="C545" s="558"/>
      <c r="N545" s="558"/>
    </row>
    <row r="546">
      <c r="B546" s="558"/>
      <c r="C546" s="558"/>
      <c r="N546" s="558"/>
    </row>
    <row r="547">
      <c r="B547" s="558"/>
      <c r="C547" s="558"/>
      <c r="N547" s="558"/>
    </row>
    <row r="548">
      <c r="B548" s="558"/>
      <c r="C548" s="558"/>
      <c r="N548" s="558"/>
    </row>
    <row r="549">
      <c r="B549" s="558"/>
      <c r="C549" s="558"/>
      <c r="N549" s="558"/>
    </row>
    <row r="550">
      <c r="B550" s="558"/>
      <c r="C550" s="558"/>
      <c r="N550" s="558"/>
    </row>
    <row r="551">
      <c r="B551" s="558"/>
      <c r="C551" s="558"/>
      <c r="N551" s="558"/>
    </row>
    <row r="552">
      <c r="B552" s="558"/>
      <c r="C552" s="558"/>
      <c r="N552" s="558"/>
    </row>
    <row r="553">
      <c r="B553" s="558"/>
      <c r="C553" s="558"/>
      <c r="N553" s="558"/>
    </row>
    <row r="554">
      <c r="B554" s="558"/>
      <c r="C554" s="558"/>
      <c r="N554" s="558"/>
    </row>
    <row r="555">
      <c r="B555" s="558"/>
      <c r="C555" s="558"/>
      <c r="N555" s="558"/>
    </row>
    <row r="556">
      <c r="B556" s="558"/>
      <c r="C556" s="558"/>
      <c r="N556" s="558"/>
    </row>
    <row r="557">
      <c r="B557" s="558"/>
      <c r="C557" s="558"/>
      <c r="N557" s="558"/>
    </row>
    <row r="558">
      <c r="B558" s="558"/>
      <c r="C558" s="558"/>
      <c r="N558" s="558"/>
    </row>
    <row r="559">
      <c r="B559" s="558"/>
      <c r="C559" s="558"/>
      <c r="N559" s="558"/>
    </row>
    <row r="560">
      <c r="B560" s="558"/>
      <c r="C560" s="558"/>
      <c r="N560" s="558"/>
    </row>
    <row r="561">
      <c r="B561" s="558"/>
      <c r="C561" s="558"/>
      <c r="N561" s="558"/>
    </row>
    <row r="562">
      <c r="B562" s="558"/>
      <c r="C562" s="558"/>
      <c r="N562" s="558"/>
    </row>
    <row r="563">
      <c r="B563" s="558"/>
      <c r="C563" s="558"/>
      <c r="N563" s="558"/>
    </row>
    <row r="564">
      <c r="B564" s="558"/>
      <c r="C564" s="558"/>
      <c r="N564" s="558"/>
    </row>
    <row r="565">
      <c r="B565" s="558"/>
      <c r="C565" s="558"/>
      <c r="N565" s="558"/>
    </row>
    <row r="566">
      <c r="B566" s="558"/>
      <c r="C566" s="558"/>
      <c r="N566" s="558"/>
    </row>
    <row r="567">
      <c r="B567" s="558"/>
      <c r="C567" s="558"/>
      <c r="N567" s="558"/>
    </row>
    <row r="568">
      <c r="B568" s="558"/>
      <c r="C568" s="558"/>
      <c r="N568" s="558"/>
    </row>
    <row r="569">
      <c r="B569" s="558"/>
      <c r="C569" s="558"/>
      <c r="N569" s="558"/>
    </row>
    <row r="570">
      <c r="B570" s="558"/>
      <c r="C570" s="558"/>
      <c r="N570" s="558"/>
    </row>
    <row r="571">
      <c r="B571" s="558"/>
      <c r="C571" s="558"/>
      <c r="N571" s="558"/>
    </row>
    <row r="572">
      <c r="B572" s="558"/>
      <c r="C572" s="558"/>
      <c r="N572" s="558"/>
    </row>
    <row r="573">
      <c r="B573" s="558"/>
      <c r="C573" s="558"/>
      <c r="N573" s="558"/>
    </row>
    <row r="574">
      <c r="B574" s="558"/>
      <c r="C574" s="558"/>
      <c r="N574" s="558"/>
    </row>
    <row r="575">
      <c r="B575" s="558"/>
      <c r="C575" s="558"/>
      <c r="N575" s="558"/>
    </row>
    <row r="576">
      <c r="B576" s="558"/>
      <c r="C576" s="558"/>
      <c r="N576" s="558"/>
    </row>
    <row r="577">
      <c r="B577" s="558"/>
      <c r="C577" s="558"/>
      <c r="N577" s="558"/>
    </row>
    <row r="578">
      <c r="B578" s="558"/>
      <c r="C578" s="558"/>
      <c r="N578" s="558"/>
    </row>
    <row r="579">
      <c r="B579" s="558"/>
      <c r="C579" s="558"/>
      <c r="N579" s="558"/>
    </row>
    <row r="580">
      <c r="B580" s="558"/>
      <c r="C580" s="558"/>
      <c r="N580" s="558"/>
    </row>
    <row r="581">
      <c r="B581" s="558"/>
      <c r="C581" s="558"/>
      <c r="N581" s="558"/>
    </row>
    <row r="582">
      <c r="B582" s="558"/>
      <c r="C582" s="558"/>
      <c r="N582" s="558"/>
    </row>
    <row r="583">
      <c r="B583" s="558"/>
      <c r="C583" s="558"/>
      <c r="N583" s="558"/>
    </row>
    <row r="584">
      <c r="B584" s="558"/>
      <c r="C584" s="558"/>
      <c r="N584" s="558"/>
    </row>
    <row r="585">
      <c r="B585" s="558"/>
      <c r="C585" s="558"/>
      <c r="N585" s="558"/>
    </row>
    <row r="586">
      <c r="B586" s="558"/>
      <c r="C586" s="558"/>
      <c r="N586" s="558"/>
    </row>
    <row r="587">
      <c r="B587" s="558"/>
      <c r="C587" s="558"/>
      <c r="N587" s="558"/>
    </row>
    <row r="588">
      <c r="B588" s="558"/>
      <c r="C588" s="558"/>
      <c r="N588" s="558"/>
    </row>
    <row r="589">
      <c r="B589" s="558"/>
      <c r="C589" s="558"/>
      <c r="N589" s="558"/>
    </row>
    <row r="590">
      <c r="B590" s="558"/>
      <c r="C590" s="558"/>
      <c r="N590" s="558"/>
    </row>
    <row r="591">
      <c r="B591" s="558"/>
      <c r="C591" s="558"/>
      <c r="N591" s="558"/>
    </row>
    <row r="592">
      <c r="B592" s="558"/>
      <c r="C592" s="558"/>
      <c r="N592" s="558"/>
    </row>
    <row r="593">
      <c r="B593" s="558"/>
      <c r="C593" s="558"/>
      <c r="N593" s="558"/>
    </row>
    <row r="594">
      <c r="B594" s="558"/>
      <c r="C594" s="558"/>
      <c r="N594" s="558"/>
    </row>
    <row r="595">
      <c r="B595" s="558"/>
      <c r="C595" s="558"/>
      <c r="N595" s="558"/>
    </row>
    <row r="596">
      <c r="B596" s="558"/>
      <c r="C596" s="558"/>
      <c r="N596" s="558"/>
    </row>
    <row r="597">
      <c r="B597" s="558"/>
      <c r="C597" s="558"/>
      <c r="N597" s="558"/>
    </row>
    <row r="598">
      <c r="B598" s="558"/>
      <c r="C598" s="558"/>
      <c r="N598" s="558"/>
    </row>
    <row r="599">
      <c r="B599" s="558"/>
      <c r="C599" s="558"/>
      <c r="N599" s="558"/>
    </row>
    <row r="600">
      <c r="B600" s="558"/>
      <c r="C600" s="558"/>
      <c r="N600" s="558"/>
    </row>
    <row r="601">
      <c r="B601" s="558"/>
      <c r="C601" s="558"/>
      <c r="N601" s="558"/>
    </row>
    <row r="602">
      <c r="B602" s="558"/>
      <c r="C602" s="558"/>
      <c r="N602" s="558"/>
    </row>
    <row r="603">
      <c r="B603" s="558"/>
      <c r="C603" s="558"/>
      <c r="N603" s="558"/>
    </row>
    <row r="604">
      <c r="B604" s="558"/>
      <c r="C604" s="558"/>
      <c r="N604" s="558"/>
    </row>
    <row r="605">
      <c r="B605" s="558"/>
      <c r="C605" s="558"/>
      <c r="N605" s="558"/>
    </row>
    <row r="606">
      <c r="B606" s="558"/>
      <c r="C606" s="558"/>
      <c r="N606" s="558"/>
    </row>
    <row r="607">
      <c r="B607" s="558"/>
      <c r="C607" s="558"/>
      <c r="N607" s="558"/>
    </row>
    <row r="608">
      <c r="B608" s="558"/>
      <c r="C608" s="558"/>
      <c r="N608" s="558"/>
    </row>
    <row r="609">
      <c r="B609" s="558"/>
      <c r="C609" s="558"/>
      <c r="N609" s="558"/>
    </row>
    <row r="610">
      <c r="B610" s="558"/>
      <c r="C610" s="558"/>
      <c r="N610" s="558"/>
    </row>
    <row r="611">
      <c r="B611" s="558"/>
      <c r="C611" s="558"/>
      <c r="N611" s="558"/>
    </row>
    <row r="612">
      <c r="B612" s="558"/>
      <c r="C612" s="558"/>
      <c r="N612" s="558"/>
    </row>
    <row r="613">
      <c r="B613" s="558"/>
      <c r="C613" s="558"/>
      <c r="N613" s="558"/>
    </row>
    <row r="614">
      <c r="B614" s="558"/>
      <c r="C614" s="558"/>
      <c r="N614" s="558"/>
    </row>
    <row r="615">
      <c r="B615" s="558"/>
      <c r="C615" s="558"/>
      <c r="N615" s="558"/>
    </row>
    <row r="616">
      <c r="B616" s="558"/>
      <c r="C616" s="558"/>
      <c r="N616" s="558"/>
    </row>
    <row r="617">
      <c r="B617" s="558"/>
      <c r="C617" s="558"/>
      <c r="N617" s="558"/>
    </row>
    <row r="618">
      <c r="B618" s="558"/>
      <c r="C618" s="558"/>
      <c r="N618" s="558"/>
    </row>
    <row r="619">
      <c r="B619" s="558"/>
      <c r="C619" s="558"/>
      <c r="N619" s="558"/>
    </row>
    <row r="620">
      <c r="B620" s="558"/>
      <c r="C620" s="558"/>
      <c r="N620" s="558"/>
    </row>
    <row r="621">
      <c r="B621" s="558"/>
      <c r="C621" s="558"/>
      <c r="N621" s="558"/>
    </row>
    <row r="622">
      <c r="B622" s="558"/>
      <c r="C622" s="558"/>
      <c r="N622" s="558"/>
    </row>
    <row r="623">
      <c r="B623" s="558"/>
      <c r="C623" s="558"/>
      <c r="N623" s="558"/>
    </row>
    <row r="624">
      <c r="B624" s="558"/>
      <c r="C624" s="558"/>
      <c r="N624" s="558"/>
    </row>
    <row r="625">
      <c r="B625" s="558"/>
      <c r="C625" s="558"/>
      <c r="N625" s="558"/>
    </row>
    <row r="626">
      <c r="B626" s="558"/>
      <c r="C626" s="558"/>
      <c r="N626" s="558"/>
    </row>
    <row r="627">
      <c r="B627" s="558"/>
      <c r="C627" s="558"/>
      <c r="N627" s="558"/>
    </row>
    <row r="628">
      <c r="B628" s="558"/>
      <c r="C628" s="558"/>
      <c r="N628" s="558"/>
    </row>
    <row r="629">
      <c r="B629" s="558"/>
      <c r="C629" s="558"/>
      <c r="N629" s="558"/>
    </row>
    <row r="630">
      <c r="B630" s="558"/>
      <c r="C630" s="558"/>
      <c r="N630" s="558"/>
    </row>
    <row r="631">
      <c r="B631" s="558"/>
      <c r="C631" s="558"/>
      <c r="N631" s="558"/>
    </row>
    <row r="632">
      <c r="B632" s="558"/>
      <c r="C632" s="558"/>
      <c r="N632" s="558"/>
    </row>
    <row r="633">
      <c r="B633" s="558"/>
      <c r="C633" s="558"/>
      <c r="N633" s="558"/>
    </row>
    <row r="634">
      <c r="B634" s="558"/>
      <c r="C634" s="558"/>
      <c r="N634" s="558"/>
    </row>
    <row r="635">
      <c r="B635" s="558"/>
      <c r="C635" s="558"/>
      <c r="N635" s="558"/>
    </row>
    <row r="636">
      <c r="B636" s="558"/>
      <c r="C636" s="558"/>
      <c r="N636" s="558"/>
    </row>
    <row r="637">
      <c r="B637" s="558"/>
      <c r="C637" s="558"/>
      <c r="N637" s="558"/>
    </row>
    <row r="638">
      <c r="B638" s="558"/>
      <c r="C638" s="558"/>
      <c r="N638" s="558"/>
    </row>
    <row r="639">
      <c r="B639" s="558"/>
      <c r="C639" s="558"/>
      <c r="N639" s="558"/>
    </row>
    <row r="640">
      <c r="B640" s="558"/>
      <c r="C640" s="558"/>
      <c r="N640" s="558"/>
    </row>
    <row r="641">
      <c r="B641" s="558"/>
      <c r="C641" s="558"/>
      <c r="N641" s="558"/>
    </row>
    <row r="642">
      <c r="B642" s="558"/>
      <c r="C642" s="558"/>
      <c r="N642" s="558"/>
    </row>
    <row r="643">
      <c r="B643" s="558"/>
      <c r="C643" s="558"/>
      <c r="N643" s="558"/>
    </row>
    <row r="644">
      <c r="B644" s="558"/>
      <c r="C644" s="558"/>
      <c r="N644" s="558"/>
    </row>
    <row r="645">
      <c r="B645" s="558"/>
      <c r="C645" s="558"/>
      <c r="N645" s="558"/>
    </row>
    <row r="646">
      <c r="B646" s="558"/>
      <c r="C646" s="558"/>
      <c r="N646" s="558"/>
    </row>
    <row r="647">
      <c r="B647" s="558"/>
      <c r="C647" s="558"/>
      <c r="N647" s="558"/>
    </row>
    <row r="648">
      <c r="B648" s="558"/>
      <c r="C648" s="558"/>
      <c r="N648" s="558"/>
    </row>
    <row r="649">
      <c r="B649" s="558"/>
      <c r="C649" s="558"/>
      <c r="N649" s="558"/>
    </row>
    <row r="650">
      <c r="B650" s="558"/>
      <c r="C650" s="558"/>
      <c r="N650" s="558"/>
    </row>
    <row r="651">
      <c r="B651" s="558"/>
      <c r="C651" s="558"/>
      <c r="N651" s="558"/>
    </row>
    <row r="652">
      <c r="B652" s="558"/>
      <c r="C652" s="558"/>
      <c r="N652" s="558"/>
    </row>
    <row r="653">
      <c r="B653" s="558"/>
      <c r="C653" s="558"/>
      <c r="N653" s="558"/>
    </row>
    <row r="654">
      <c r="B654" s="558"/>
      <c r="C654" s="558"/>
      <c r="N654" s="558"/>
    </row>
    <row r="655">
      <c r="B655" s="558"/>
      <c r="C655" s="558"/>
      <c r="N655" s="558"/>
    </row>
    <row r="656">
      <c r="B656" s="558"/>
      <c r="C656" s="558"/>
      <c r="N656" s="558"/>
    </row>
    <row r="657">
      <c r="B657" s="558"/>
      <c r="C657" s="558"/>
      <c r="N657" s="558"/>
    </row>
    <row r="658">
      <c r="B658" s="558"/>
      <c r="C658" s="558"/>
      <c r="N658" s="558"/>
    </row>
    <row r="659">
      <c r="B659" s="558"/>
      <c r="C659" s="558"/>
      <c r="N659" s="558"/>
    </row>
    <row r="660">
      <c r="B660" s="558"/>
      <c r="C660" s="558"/>
      <c r="N660" s="558"/>
    </row>
    <row r="661">
      <c r="B661" s="558"/>
      <c r="C661" s="558"/>
      <c r="N661" s="558"/>
    </row>
    <row r="662">
      <c r="B662" s="558"/>
      <c r="C662" s="558"/>
      <c r="N662" s="558"/>
    </row>
    <row r="663">
      <c r="B663" s="558"/>
      <c r="C663" s="558"/>
      <c r="N663" s="558"/>
    </row>
    <row r="664">
      <c r="B664" s="558"/>
      <c r="C664" s="558"/>
      <c r="N664" s="558"/>
    </row>
    <row r="665">
      <c r="B665" s="558"/>
      <c r="C665" s="558"/>
      <c r="N665" s="558"/>
    </row>
    <row r="666">
      <c r="B666" s="558"/>
      <c r="C666" s="558"/>
      <c r="N666" s="558"/>
    </row>
    <row r="667">
      <c r="B667" s="558"/>
      <c r="C667" s="558"/>
      <c r="N667" s="558"/>
    </row>
    <row r="668">
      <c r="B668" s="558"/>
      <c r="C668" s="558"/>
      <c r="N668" s="558"/>
    </row>
    <row r="669">
      <c r="B669" s="558"/>
      <c r="C669" s="558"/>
      <c r="N669" s="558"/>
    </row>
    <row r="670">
      <c r="B670" s="558"/>
      <c r="C670" s="558"/>
      <c r="N670" s="558"/>
    </row>
    <row r="671">
      <c r="B671" s="558"/>
      <c r="C671" s="558"/>
      <c r="N671" s="558"/>
    </row>
    <row r="672">
      <c r="B672" s="558"/>
      <c r="C672" s="558"/>
      <c r="N672" s="558"/>
    </row>
    <row r="673">
      <c r="B673" s="558"/>
      <c r="C673" s="558"/>
      <c r="N673" s="558"/>
    </row>
    <row r="674">
      <c r="B674" s="558"/>
      <c r="C674" s="558"/>
      <c r="N674" s="558"/>
    </row>
    <row r="675">
      <c r="B675" s="558"/>
      <c r="C675" s="558"/>
      <c r="N675" s="558"/>
    </row>
    <row r="676">
      <c r="B676" s="558"/>
      <c r="C676" s="558"/>
      <c r="N676" s="558"/>
    </row>
    <row r="677">
      <c r="B677" s="558"/>
      <c r="C677" s="558"/>
      <c r="N677" s="558"/>
    </row>
    <row r="678">
      <c r="B678" s="558"/>
      <c r="C678" s="558"/>
      <c r="N678" s="558"/>
    </row>
    <row r="679">
      <c r="B679" s="558"/>
      <c r="C679" s="558"/>
      <c r="N679" s="558"/>
    </row>
    <row r="680">
      <c r="B680" s="558"/>
      <c r="C680" s="558"/>
      <c r="N680" s="558"/>
    </row>
    <row r="681">
      <c r="B681" s="558"/>
      <c r="C681" s="558"/>
      <c r="N681" s="558"/>
    </row>
    <row r="682">
      <c r="B682" s="558"/>
      <c r="C682" s="558"/>
      <c r="N682" s="558"/>
    </row>
    <row r="683">
      <c r="B683" s="558"/>
      <c r="C683" s="558"/>
      <c r="N683" s="558"/>
    </row>
    <row r="684">
      <c r="B684" s="558"/>
      <c r="C684" s="558"/>
      <c r="N684" s="558"/>
    </row>
    <row r="685">
      <c r="B685" s="558"/>
      <c r="C685" s="558"/>
      <c r="N685" s="558"/>
    </row>
    <row r="686">
      <c r="B686" s="558"/>
      <c r="C686" s="558"/>
      <c r="N686" s="558"/>
    </row>
    <row r="687">
      <c r="B687" s="558"/>
      <c r="C687" s="558"/>
      <c r="N687" s="558"/>
    </row>
    <row r="688">
      <c r="B688" s="558"/>
      <c r="C688" s="558"/>
      <c r="N688" s="558"/>
    </row>
    <row r="689">
      <c r="B689" s="558"/>
      <c r="C689" s="558"/>
      <c r="N689" s="558"/>
    </row>
    <row r="690">
      <c r="B690" s="558"/>
      <c r="C690" s="558"/>
      <c r="N690" s="558"/>
    </row>
    <row r="691">
      <c r="B691" s="558"/>
      <c r="C691" s="558"/>
      <c r="N691" s="558"/>
    </row>
    <row r="692">
      <c r="B692" s="558"/>
      <c r="C692" s="558"/>
      <c r="N692" s="558"/>
    </row>
    <row r="693">
      <c r="B693" s="558"/>
      <c r="C693" s="558"/>
      <c r="N693" s="558"/>
    </row>
    <row r="694">
      <c r="B694" s="558"/>
      <c r="C694" s="558"/>
      <c r="N694" s="558"/>
    </row>
    <row r="695">
      <c r="B695" s="558"/>
      <c r="C695" s="558"/>
      <c r="N695" s="558"/>
    </row>
    <row r="696">
      <c r="B696" s="558"/>
      <c r="C696" s="558"/>
      <c r="N696" s="558"/>
    </row>
    <row r="697">
      <c r="B697" s="558"/>
      <c r="C697" s="558"/>
      <c r="N697" s="558"/>
    </row>
    <row r="698">
      <c r="B698" s="558"/>
      <c r="C698" s="558"/>
      <c r="N698" s="558"/>
    </row>
    <row r="699">
      <c r="B699" s="558"/>
      <c r="C699" s="558"/>
      <c r="N699" s="558"/>
    </row>
    <row r="700">
      <c r="B700" s="558"/>
      <c r="C700" s="558"/>
      <c r="N700" s="558"/>
    </row>
    <row r="701">
      <c r="B701" s="558"/>
      <c r="C701" s="558"/>
      <c r="N701" s="558"/>
    </row>
    <row r="702">
      <c r="B702" s="558"/>
      <c r="C702" s="558"/>
      <c r="N702" s="558"/>
    </row>
    <row r="703">
      <c r="B703" s="558"/>
      <c r="C703" s="558"/>
      <c r="N703" s="558"/>
    </row>
    <row r="704">
      <c r="B704" s="558"/>
      <c r="C704" s="558"/>
      <c r="N704" s="558"/>
    </row>
    <row r="705">
      <c r="B705" s="558"/>
      <c r="C705" s="558"/>
      <c r="N705" s="558"/>
    </row>
    <row r="706">
      <c r="B706" s="558"/>
      <c r="C706" s="558"/>
      <c r="N706" s="558"/>
    </row>
    <row r="707">
      <c r="B707" s="558"/>
      <c r="C707" s="558"/>
      <c r="N707" s="558"/>
    </row>
    <row r="708">
      <c r="B708" s="558"/>
      <c r="C708" s="558"/>
      <c r="N708" s="558"/>
    </row>
    <row r="709">
      <c r="B709" s="558"/>
      <c r="C709" s="558"/>
      <c r="N709" s="558"/>
    </row>
    <row r="710">
      <c r="B710" s="558"/>
      <c r="C710" s="558"/>
      <c r="N710" s="558"/>
    </row>
    <row r="711">
      <c r="B711" s="558"/>
      <c r="C711" s="558"/>
      <c r="N711" s="558"/>
    </row>
    <row r="712">
      <c r="B712" s="558"/>
      <c r="C712" s="558"/>
      <c r="N712" s="558"/>
    </row>
    <row r="713">
      <c r="B713" s="558"/>
      <c r="C713" s="558"/>
      <c r="N713" s="558"/>
    </row>
    <row r="714">
      <c r="B714" s="558"/>
      <c r="C714" s="558"/>
      <c r="N714" s="558"/>
    </row>
    <row r="715">
      <c r="B715" s="558"/>
      <c r="C715" s="558"/>
      <c r="N715" s="558"/>
    </row>
    <row r="716">
      <c r="B716" s="558"/>
      <c r="C716" s="558"/>
      <c r="N716" s="558"/>
    </row>
    <row r="717">
      <c r="B717" s="558"/>
      <c r="C717" s="558"/>
      <c r="N717" s="558"/>
    </row>
    <row r="718">
      <c r="B718" s="558"/>
      <c r="C718" s="558"/>
      <c r="N718" s="558"/>
    </row>
    <row r="719">
      <c r="B719" s="558"/>
      <c r="C719" s="558"/>
      <c r="N719" s="558"/>
    </row>
    <row r="720">
      <c r="B720" s="558"/>
      <c r="C720" s="558"/>
      <c r="N720" s="558"/>
    </row>
    <row r="721">
      <c r="B721" s="558"/>
      <c r="C721" s="558"/>
      <c r="N721" s="558"/>
    </row>
    <row r="722">
      <c r="B722" s="558"/>
      <c r="C722" s="558"/>
      <c r="N722" s="558"/>
    </row>
    <row r="723">
      <c r="B723" s="558"/>
      <c r="C723" s="558"/>
      <c r="N723" s="558"/>
    </row>
    <row r="724">
      <c r="B724" s="558"/>
      <c r="C724" s="558"/>
      <c r="N724" s="558"/>
    </row>
    <row r="725">
      <c r="B725" s="558"/>
      <c r="C725" s="558"/>
      <c r="N725" s="558"/>
    </row>
    <row r="726">
      <c r="B726" s="558"/>
      <c r="C726" s="558"/>
      <c r="N726" s="558"/>
    </row>
    <row r="727">
      <c r="B727" s="558"/>
      <c r="C727" s="558"/>
      <c r="N727" s="558"/>
    </row>
    <row r="728">
      <c r="B728" s="558"/>
      <c r="C728" s="558"/>
      <c r="N728" s="558"/>
    </row>
    <row r="729">
      <c r="B729" s="558"/>
      <c r="C729" s="558"/>
      <c r="N729" s="558"/>
    </row>
    <row r="730">
      <c r="B730" s="558"/>
      <c r="C730" s="558"/>
      <c r="N730" s="558"/>
    </row>
    <row r="731">
      <c r="B731" s="558"/>
      <c r="C731" s="558"/>
      <c r="N731" s="558"/>
    </row>
    <row r="732">
      <c r="B732" s="558"/>
      <c r="C732" s="558"/>
      <c r="N732" s="558"/>
    </row>
    <row r="733">
      <c r="B733" s="558"/>
      <c r="C733" s="558"/>
      <c r="N733" s="558"/>
    </row>
    <row r="734">
      <c r="B734" s="558"/>
      <c r="C734" s="558"/>
      <c r="N734" s="558"/>
    </row>
    <row r="735">
      <c r="B735" s="558"/>
      <c r="C735" s="558"/>
      <c r="N735" s="558"/>
    </row>
    <row r="736">
      <c r="B736" s="558"/>
      <c r="C736" s="558"/>
      <c r="N736" s="558"/>
    </row>
    <row r="737">
      <c r="B737" s="558"/>
      <c r="C737" s="558"/>
      <c r="N737" s="558"/>
    </row>
    <row r="738">
      <c r="B738" s="558"/>
      <c r="C738" s="558"/>
      <c r="N738" s="558"/>
    </row>
    <row r="739">
      <c r="B739" s="558"/>
      <c r="C739" s="558"/>
      <c r="N739" s="558"/>
    </row>
    <row r="740">
      <c r="B740" s="558"/>
      <c r="C740" s="558"/>
      <c r="N740" s="558"/>
    </row>
    <row r="741">
      <c r="B741" s="558"/>
      <c r="C741" s="558"/>
      <c r="N741" s="558"/>
    </row>
    <row r="742">
      <c r="B742" s="558"/>
      <c r="C742" s="558"/>
      <c r="N742" s="558"/>
    </row>
    <row r="743">
      <c r="B743" s="558"/>
      <c r="C743" s="558"/>
      <c r="N743" s="558"/>
    </row>
    <row r="744">
      <c r="B744" s="558"/>
      <c r="C744" s="558"/>
      <c r="N744" s="558"/>
    </row>
    <row r="745">
      <c r="B745" s="558"/>
      <c r="C745" s="558"/>
      <c r="N745" s="558"/>
    </row>
    <row r="746">
      <c r="B746" s="558"/>
      <c r="C746" s="558"/>
      <c r="N746" s="558"/>
    </row>
    <row r="747">
      <c r="B747" s="558"/>
      <c r="C747" s="558"/>
      <c r="N747" s="558"/>
    </row>
    <row r="748">
      <c r="B748" s="558"/>
      <c r="C748" s="558"/>
      <c r="N748" s="558"/>
    </row>
    <row r="749">
      <c r="B749" s="558"/>
      <c r="C749" s="558"/>
      <c r="N749" s="558"/>
    </row>
    <row r="750">
      <c r="B750" s="558"/>
      <c r="C750" s="558"/>
      <c r="N750" s="558"/>
    </row>
    <row r="751">
      <c r="B751" s="558"/>
      <c r="C751" s="558"/>
      <c r="N751" s="558"/>
    </row>
    <row r="752">
      <c r="B752" s="558"/>
      <c r="C752" s="558"/>
      <c r="N752" s="558"/>
    </row>
    <row r="753">
      <c r="B753" s="558"/>
      <c r="C753" s="558"/>
      <c r="N753" s="558"/>
    </row>
    <row r="754">
      <c r="B754" s="558"/>
      <c r="C754" s="558"/>
      <c r="N754" s="558"/>
    </row>
    <row r="755">
      <c r="B755" s="558"/>
      <c r="C755" s="558"/>
      <c r="N755" s="558"/>
    </row>
    <row r="756">
      <c r="B756" s="558"/>
      <c r="C756" s="558"/>
      <c r="N756" s="558"/>
    </row>
    <row r="757">
      <c r="B757" s="558"/>
      <c r="C757" s="558"/>
      <c r="N757" s="558"/>
    </row>
    <row r="758">
      <c r="B758" s="558"/>
      <c r="C758" s="558"/>
      <c r="N758" s="558"/>
    </row>
    <row r="759">
      <c r="B759" s="558"/>
      <c r="C759" s="558"/>
      <c r="N759" s="558"/>
    </row>
    <row r="760">
      <c r="B760" s="558"/>
      <c r="C760" s="558"/>
      <c r="N760" s="558"/>
    </row>
    <row r="761">
      <c r="B761" s="558"/>
      <c r="C761" s="558"/>
      <c r="N761" s="558"/>
    </row>
    <row r="762">
      <c r="B762" s="558"/>
      <c r="C762" s="558"/>
      <c r="N762" s="558"/>
    </row>
    <row r="763">
      <c r="B763" s="558"/>
      <c r="C763" s="558"/>
      <c r="N763" s="558"/>
    </row>
    <row r="764">
      <c r="B764" s="558"/>
      <c r="C764" s="558"/>
      <c r="N764" s="558"/>
    </row>
    <row r="765">
      <c r="B765" s="558"/>
      <c r="C765" s="558"/>
      <c r="N765" s="558"/>
    </row>
    <row r="766">
      <c r="B766" s="558"/>
      <c r="C766" s="558"/>
      <c r="N766" s="558"/>
    </row>
    <row r="767">
      <c r="B767" s="558"/>
      <c r="C767" s="558"/>
      <c r="N767" s="558"/>
    </row>
    <row r="768">
      <c r="B768" s="558"/>
      <c r="C768" s="558"/>
      <c r="N768" s="558"/>
    </row>
    <row r="769">
      <c r="B769" s="558"/>
      <c r="C769" s="558"/>
      <c r="N769" s="558"/>
    </row>
    <row r="770">
      <c r="B770" s="558"/>
      <c r="C770" s="558"/>
      <c r="N770" s="558"/>
    </row>
    <row r="771">
      <c r="B771" s="558"/>
      <c r="C771" s="558"/>
      <c r="N771" s="558"/>
    </row>
    <row r="772">
      <c r="B772" s="558"/>
      <c r="C772" s="558"/>
      <c r="N772" s="558"/>
    </row>
    <row r="773">
      <c r="B773" s="558"/>
      <c r="C773" s="558"/>
      <c r="N773" s="558"/>
    </row>
    <row r="774">
      <c r="B774" s="558"/>
      <c r="C774" s="558"/>
      <c r="N774" s="558"/>
    </row>
    <row r="775">
      <c r="B775" s="558"/>
      <c r="C775" s="558"/>
      <c r="N775" s="558"/>
    </row>
    <row r="776">
      <c r="B776" s="558"/>
      <c r="C776" s="558"/>
      <c r="N776" s="558"/>
    </row>
    <row r="777">
      <c r="B777" s="558"/>
      <c r="C777" s="558"/>
      <c r="N777" s="558"/>
    </row>
    <row r="778">
      <c r="B778" s="558"/>
      <c r="C778" s="558"/>
      <c r="N778" s="558"/>
    </row>
    <row r="779">
      <c r="B779" s="558"/>
      <c r="C779" s="558"/>
      <c r="N779" s="558"/>
    </row>
    <row r="780">
      <c r="B780" s="558"/>
      <c r="C780" s="558"/>
      <c r="N780" s="558"/>
    </row>
    <row r="781">
      <c r="B781" s="558"/>
      <c r="C781" s="558"/>
      <c r="N781" s="558"/>
    </row>
    <row r="782">
      <c r="B782" s="558"/>
      <c r="C782" s="558"/>
      <c r="N782" s="558"/>
    </row>
    <row r="783">
      <c r="B783" s="558"/>
      <c r="C783" s="558"/>
      <c r="N783" s="558"/>
    </row>
    <row r="784">
      <c r="B784" s="558"/>
      <c r="C784" s="558"/>
      <c r="N784" s="558"/>
    </row>
    <row r="785">
      <c r="B785" s="558"/>
      <c r="C785" s="558"/>
      <c r="N785" s="558"/>
    </row>
    <row r="786">
      <c r="B786" s="558"/>
      <c r="C786" s="558"/>
      <c r="N786" s="558"/>
    </row>
    <row r="787">
      <c r="B787" s="558"/>
      <c r="C787" s="558"/>
      <c r="N787" s="558"/>
    </row>
    <row r="788">
      <c r="B788" s="558"/>
      <c r="C788" s="558"/>
      <c r="N788" s="558"/>
    </row>
    <row r="789">
      <c r="B789" s="558"/>
      <c r="C789" s="558"/>
      <c r="N789" s="558"/>
    </row>
    <row r="790">
      <c r="B790" s="558"/>
      <c r="C790" s="558"/>
      <c r="N790" s="558"/>
    </row>
    <row r="791">
      <c r="B791" s="558"/>
      <c r="C791" s="558"/>
      <c r="N791" s="558"/>
    </row>
    <row r="792">
      <c r="B792" s="558"/>
      <c r="C792" s="558"/>
      <c r="N792" s="558"/>
    </row>
    <row r="793">
      <c r="B793" s="558"/>
      <c r="C793" s="558"/>
      <c r="N793" s="558"/>
    </row>
    <row r="794">
      <c r="B794" s="558"/>
      <c r="C794" s="558"/>
      <c r="N794" s="558"/>
    </row>
    <row r="795">
      <c r="B795" s="558"/>
      <c r="C795" s="558"/>
      <c r="N795" s="558"/>
    </row>
    <row r="796">
      <c r="B796" s="558"/>
      <c r="C796" s="558"/>
      <c r="N796" s="558"/>
    </row>
    <row r="797">
      <c r="B797" s="558"/>
      <c r="C797" s="558"/>
      <c r="N797" s="558"/>
    </row>
    <row r="798">
      <c r="B798" s="558"/>
      <c r="C798" s="558"/>
      <c r="N798" s="558"/>
    </row>
    <row r="799">
      <c r="B799" s="558"/>
      <c r="C799" s="558"/>
      <c r="N799" s="558"/>
    </row>
    <row r="800">
      <c r="B800" s="558"/>
      <c r="C800" s="558"/>
      <c r="N800" s="558"/>
    </row>
    <row r="801">
      <c r="B801" s="558"/>
      <c r="C801" s="558"/>
      <c r="N801" s="558"/>
    </row>
    <row r="802">
      <c r="B802" s="558"/>
      <c r="C802" s="558"/>
      <c r="N802" s="558"/>
    </row>
    <row r="803">
      <c r="B803" s="558"/>
      <c r="C803" s="558"/>
      <c r="N803" s="558"/>
    </row>
    <row r="804">
      <c r="B804" s="558"/>
      <c r="C804" s="558"/>
      <c r="N804" s="558"/>
    </row>
    <row r="805">
      <c r="B805" s="558"/>
      <c r="C805" s="558"/>
      <c r="N805" s="558"/>
    </row>
    <row r="806">
      <c r="B806" s="558"/>
      <c r="C806" s="558"/>
      <c r="N806" s="558"/>
    </row>
    <row r="807">
      <c r="B807" s="558"/>
      <c r="C807" s="558"/>
      <c r="N807" s="558"/>
    </row>
    <row r="808">
      <c r="B808" s="558"/>
      <c r="C808" s="558"/>
      <c r="N808" s="558"/>
    </row>
    <row r="809">
      <c r="B809" s="558"/>
      <c r="C809" s="558"/>
      <c r="N809" s="558"/>
    </row>
    <row r="810">
      <c r="B810" s="558"/>
      <c r="C810" s="558"/>
      <c r="N810" s="558"/>
    </row>
    <row r="811">
      <c r="B811" s="558"/>
      <c r="C811" s="558"/>
      <c r="N811" s="558"/>
    </row>
    <row r="812">
      <c r="B812" s="558"/>
      <c r="C812" s="558"/>
      <c r="N812" s="558"/>
    </row>
    <row r="813">
      <c r="B813" s="558"/>
      <c r="C813" s="558"/>
      <c r="N813" s="558"/>
    </row>
    <row r="814">
      <c r="B814" s="558"/>
      <c r="C814" s="558"/>
      <c r="N814" s="558"/>
    </row>
    <row r="815">
      <c r="B815" s="558"/>
      <c r="C815" s="558"/>
      <c r="N815" s="558"/>
    </row>
    <row r="816">
      <c r="B816" s="558"/>
      <c r="C816" s="558"/>
      <c r="N816" s="558"/>
    </row>
    <row r="817">
      <c r="B817" s="558"/>
      <c r="C817" s="558"/>
      <c r="N817" s="558"/>
    </row>
    <row r="818">
      <c r="B818" s="558"/>
      <c r="C818" s="558"/>
      <c r="N818" s="558"/>
    </row>
    <row r="819">
      <c r="B819" s="558"/>
      <c r="C819" s="558"/>
      <c r="N819" s="558"/>
    </row>
    <row r="820">
      <c r="B820" s="558"/>
      <c r="C820" s="558"/>
      <c r="N820" s="558"/>
    </row>
    <row r="821">
      <c r="B821" s="558"/>
      <c r="C821" s="558"/>
      <c r="N821" s="558"/>
    </row>
    <row r="822">
      <c r="B822" s="558"/>
      <c r="C822" s="558"/>
      <c r="N822" s="558"/>
    </row>
    <row r="823">
      <c r="B823" s="558"/>
      <c r="C823" s="558"/>
      <c r="N823" s="558"/>
    </row>
    <row r="824">
      <c r="B824" s="558"/>
      <c r="C824" s="558"/>
      <c r="N824" s="558"/>
    </row>
    <row r="825">
      <c r="B825" s="558"/>
      <c r="C825" s="558"/>
      <c r="N825" s="558"/>
    </row>
    <row r="826">
      <c r="B826" s="558"/>
      <c r="C826" s="558"/>
      <c r="N826" s="558"/>
    </row>
    <row r="827">
      <c r="B827" s="558"/>
      <c r="C827" s="558"/>
      <c r="N827" s="558"/>
    </row>
    <row r="828">
      <c r="B828" s="558"/>
      <c r="C828" s="558"/>
      <c r="N828" s="558"/>
    </row>
    <row r="829">
      <c r="B829" s="558"/>
      <c r="C829" s="558"/>
      <c r="N829" s="558"/>
    </row>
    <row r="830">
      <c r="B830" s="558"/>
      <c r="C830" s="558"/>
      <c r="N830" s="558"/>
    </row>
    <row r="831">
      <c r="B831" s="558"/>
      <c r="C831" s="558"/>
      <c r="N831" s="558"/>
    </row>
    <row r="832">
      <c r="B832" s="558"/>
      <c r="C832" s="558"/>
      <c r="N832" s="558"/>
    </row>
    <row r="833">
      <c r="B833" s="558"/>
      <c r="C833" s="558"/>
      <c r="N833" s="558"/>
    </row>
    <row r="834">
      <c r="B834" s="558"/>
      <c r="C834" s="558"/>
      <c r="N834" s="558"/>
    </row>
    <row r="835">
      <c r="B835" s="558"/>
      <c r="C835" s="558"/>
      <c r="N835" s="558"/>
    </row>
    <row r="836">
      <c r="B836" s="558"/>
      <c r="C836" s="558"/>
      <c r="N836" s="558"/>
    </row>
    <row r="837">
      <c r="B837" s="558"/>
      <c r="C837" s="558"/>
      <c r="N837" s="558"/>
    </row>
    <row r="838">
      <c r="B838" s="558"/>
      <c r="C838" s="558"/>
      <c r="N838" s="558"/>
    </row>
    <row r="839">
      <c r="B839" s="558"/>
      <c r="C839" s="558"/>
      <c r="N839" s="558"/>
    </row>
    <row r="840">
      <c r="B840" s="558"/>
      <c r="C840" s="558"/>
      <c r="N840" s="558"/>
    </row>
    <row r="841">
      <c r="B841" s="558"/>
      <c r="C841" s="558"/>
      <c r="N841" s="558"/>
    </row>
    <row r="842">
      <c r="B842" s="558"/>
      <c r="C842" s="558"/>
      <c r="N842" s="558"/>
    </row>
    <row r="843">
      <c r="B843" s="558"/>
      <c r="C843" s="558"/>
      <c r="N843" s="558"/>
    </row>
    <row r="844">
      <c r="B844" s="558"/>
      <c r="C844" s="558"/>
      <c r="N844" s="558"/>
    </row>
    <row r="845">
      <c r="B845" s="558"/>
      <c r="C845" s="558"/>
      <c r="N845" s="558"/>
    </row>
    <row r="846">
      <c r="B846" s="558"/>
      <c r="C846" s="558"/>
      <c r="N846" s="558"/>
    </row>
    <row r="847">
      <c r="B847" s="558"/>
      <c r="C847" s="558"/>
      <c r="N847" s="558"/>
    </row>
    <row r="848">
      <c r="B848" s="558"/>
      <c r="C848" s="558"/>
      <c r="N848" s="558"/>
    </row>
    <row r="849">
      <c r="B849" s="558"/>
      <c r="C849" s="558"/>
      <c r="N849" s="558"/>
    </row>
    <row r="850">
      <c r="B850" s="558"/>
      <c r="C850" s="558"/>
      <c r="N850" s="558"/>
    </row>
    <row r="851">
      <c r="B851" s="558"/>
      <c r="C851" s="558"/>
      <c r="N851" s="558"/>
    </row>
    <row r="852">
      <c r="B852" s="558"/>
      <c r="C852" s="558"/>
      <c r="N852" s="558"/>
    </row>
    <row r="853">
      <c r="B853" s="558"/>
      <c r="C853" s="558"/>
      <c r="N853" s="558"/>
    </row>
    <row r="854">
      <c r="B854" s="558"/>
      <c r="C854" s="558"/>
      <c r="N854" s="558"/>
    </row>
    <row r="855">
      <c r="B855" s="558"/>
      <c r="C855" s="558"/>
      <c r="N855" s="558"/>
    </row>
    <row r="856">
      <c r="B856" s="558"/>
      <c r="C856" s="558"/>
      <c r="N856" s="558"/>
    </row>
    <row r="857">
      <c r="B857" s="558"/>
      <c r="C857" s="558"/>
      <c r="N857" s="558"/>
    </row>
    <row r="858">
      <c r="B858" s="558"/>
      <c r="C858" s="558"/>
      <c r="N858" s="558"/>
    </row>
    <row r="859">
      <c r="B859" s="558"/>
      <c r="C859" s="558"/>
      <c r="N859" s="558"/>
    </row>
    <row r="860">
      <c r="B860" s="558"/>
      <c r="C860" s="558"/>
      <c r="N860" s="558"/>
    </row>
    <row r="861">
      <c r="B861" s="558"/>
      <c r="C861" s="558"/>
      <c r="N861" s="558"/>
    </row>
    <row r="862">
      <c r="B862" s="558"/>
      <c r="C862" s="558"/>
      <c r="N862" s="558"/>
    </row>
    <row r="863">
      <c r="B863" s="558"/>
      <c r="C863" s="558"/>
      <c r="N863" s="558"/>
    </row>
    <row r="864">
      <c r="B864" s="558"/>
      <c r="C864" s="558"/>
      <c r="N864" s="558"/>
    </row>
    <row r="865">
      <c r="B865" s="558"/>
      <c r="C865" s="558"/>
      <c r="N865" s="558"/>
    </row>
    <row r="866">
      <c r="B866" s="558"/>
      <c r="C866" s="558"/>
      <c r="N866" s="558"/>
    </row>
    <row r="867">
      <c r="B867" s="558"/>
      <c r="C867" s="558"/>
      <c r="N867" s="558"/>
    </row>
    <row r="868">
      <c r="B868" s="558"/>
      <c r="C868" s="558"/>
      <c r="N868" s="558"/>
    </row>
    <row r="869">
      <c r="B869" s="558"/>
      <c r="C869" s="558"/>
      <c r="N869" s="558"/>
    </row>
    <row r="870">
      <c r="B870" s="558"/>
      <c r="C870" s="558"/>
      <c r="N870" s="558"/>
    </row>
    <row r="871">
      <c r="B871" s="558"/>
      <c r="C871" s="558"/>
      <c r="N871" s="558"/>
    </row>
    <row r="872">
      <c r="B872" s="558"/>
      <c r="C872" s="558"/>
      <c r="N872" s="558"/>
    </row>
    <row r="873">
      <c r="B873" s="558"/>
      <c r="C873" s="558"/>
      <c r="N873" s="558"/>
    </row>
    <row r="874">
      <c r="B874" s="558"/>
      <c r="C874" s="558"/>
      <c r="N874" s="558"/>
    </row>
    <row r="875">
      <c r="B875" s="558"/>
      <c r="C875" s="558"/>
      <c r="N875" s="558"/>
    </row>
    <row r="876">
      <c r="B876" s="558"/>
      <c r="C876" s="558"/>
      <c r="N876" s="558"/>
    </row>
    <row r="877">
      <c r="B877" s="558"/>
      <c r="C877" s="558"/>
      <c r="N877" s="558"/>
    </row>
    <row r="878">
      <c r="B878" s="558"/>
      <c r="C878" s="558"/>
      <c r="N878" s="558"/>
    </row>
    <row r="879">
      <c r="B879" s="558"/>
      <c r="C879" s="558"/>
      <c r="N879" s="558"/>
    </row>
    <row r="880">
      <c r="B880" s="558"/>
      <c r="C880" s="558"/>
      <c r="N880" s="558"/>
    </row>
    <row r="881">
      <c r="B881" s="558"/>
      <c r="C881" s="558"/>
      <c r="N881" s="558"/>
    </row>
    <row r="882">
      <c r="B882" s="558"/>
      <c r="C882" s="558"/>
      <c r="N882" s="558"/>
    </row>
    <row r="883">
      <c r="B883" s="558"/>
      <c r="C883" s="558"/>
      <c r="N883" s="558"/>
    </row>
    <row r="884">
      <c r="B884" s="558"/>
      <c r="C884" s="558"/>
      <c r="N884" s="558"/>
    </row>
    <row r="885">
      <c r="B885" s="558"/>
      <c r="C885" s="558"/>
      <c r="N885" s="558"/>
    </row>
    <row r="886">
      <c r="B886" s="558"/>
      <c r="C886" s="558"/>
      <c r="N886" s="558"/>
    </row>
    <row r="887">
      <c r="B887" s="558"/>
      <c r="C887" s="558"/>
      <c r="N887" s="558"/>
    </row>
    <row r="888">
      <c r="B888" s="558"/>
      <c r="C888" s="558"/>
      <c r="N888" s="558"/>
    </row>
    <row r="889">
      <c r="B889" s="558"/>
      <c r="C889" s="558"/>
      <c r="N889" s="558"/>
    </row>
    <row r="890">
      <c r="B890" s="558"/>
      <c r="C890" s="558"/>
      <c r="N890" s="558"/>
    </row>
    <row r="891">
      <c r="B891" s="558"/>
      <c r="C891" s="558"/>
      <c r="N891" s="558"/>
    </row>
    <row r="892">
      <c r="B892" s="558"/>
      <c r="C892" s="558"/>
      <c r="N892" s="558"/>
    </row>
    <row r="893">
      <c r="B893" s="558"/>
      <c r="C893" s="558"/>
      <c r="N893" s="558"/>
    </row>
    <row r="894">
      <c r="B894" s="558"/>
      <c r="C894" s="558"/>
      <c r="N894" s="558"/>
    </row>
    <row r="895">
      <c r="B895" s="558"/>
      <c r="C895" s="558"/>
      <c r="N895" s="558"/>
    </row>
    <row r="896">
      <c r="B896" s="558"/>
      <c r="C896" s="558"/>
      <c r="N896" s="558"/>
    </row>
    <row r="897">
      <c r="B897" s="558"/>
      <c r="C897" s="558"/>
      <c r="N897" s="558"/>
    </row>
    <row r="898">
      <c r="B898" s="558"/>
      <c r="C898" s="558"/>
      <c r="N898" s="558"/>
    </row>
    <row r="899">
      <c r="B899" s="558"/>
      <c r="C899" s="558"/>
      <c r="N899" s="558"/>
    </row>
    <row r="900">
      <c r="B900" s="558"/>
      <c r="C900" s="558"/>
      <c r="N900" s="558"/>
    </row>
    <row r="901">
      <c r="B901" s="558"/>
      <c r="C901" s="558"/>
      <c r="N901" s="558"/>
    </row>
    <row r="902">
      <c r="B902" s="558"/>
      <c r="C902" s="558"/>
      <c r="N902" s="558"/>
    </row>
    <row r="903">
      <c r="B903" s="558"/>
      <c r="C903" s="558"/>
      <c r="N903" s="558"/>
    </row>
    <row r="904">
      <c r="B904" s="558"/>
      <c r="C904" s="558"/>
      <c r="N904" s="558"/>
    </row>
    <row r="905">
      <c r="B905" s="558"/>
      <c r="C905" s="558"/>
      <c r="N905" s="558"/>
    </row>
    <row r="906">
      <c r="B906" s="558"/>
      <c r="C906" s="558"/>
      <c r="N906" s="558"/>
    </row>
    <row r="907">
      <c r="B907" s="558"/>
      <c r="C907" s="558"/>
      <c r="N907" s="558"/>
    </row>
    <row r="908">
      <c r="B908" s="558"/>
      <c r="C908" s="558"/>
      <c r="N908" s="558"/>
    </row>
    <row r="909">
      <c r="B909" s="558"/>
      <c r="C909" s="558"/>
      <c r="N909" s="558"/>
    </row>
    <row r="910">
      <c r="B910" s="558"/>
      <c r="C910" s="558"/>
      <c r="N910" s="558"/>
    </row>
    <row r="911">
      <c r="B911" s="558"/>
      <c r="C911" s="558"/>
      <c r="N911" s="558"/>
    </row>
    <row r="912">
      <c r="B912" s="558"/>
      <c r="C912" s="558"/>
      <c r="N912" s="558"/>
    </row>
    <row r="913">
      <c r="B913" s="558"/>
      <c r="C913" s="558"/>
      <c r="N913" s="558"/>
    </row>
    <row r="914">
      <c r="B914" s="558"/>
      <c r="C914" s="558"/>
      <c r="N914" s="558"/>
    </row>
    <row r="915">
      <c r="B915" s="558"/>
      <c r="C915" s="558"/>
      <c r="N915" s="558"/>
    </row>
    <row r="916">
      <c r="B916" s="558"/>
      <c r="C916" s="558"/>
      <c r="N916" s="558"/>
    </row>
    <row r="917">
      <c r="B917" s="558"/>
      <c r="C917" s="558"/>
      <c r="N917" s="558"/>
    </row>
    <row r="918">
      <c r="B918" s="558"/>
      <c r="C918" s="558"/>
      <c r="N918" s="558"/>
    </row>
    <row r="919">
      <c r="B919" s="558"/>
      <c r="C919" s="558"/>
      <c r="N919" s="558"/>
    </row>
    <row r="920">
      <c r="B920" s="558"/>
      <c r="C920" s="558"/>
      <c r="N920" s="558"/>
    </row>
    <row r="921">
      <c r="B921" s="558"/>
      <c r="C921" s="558"/>
      <c r="N921" s="558"/>
    </row>
    <row r="922">
      <c r="B922" s="558"/>
      <c r="C922" s="558"/>
      <c r="N922" s="558"/>
    </row>
    <row r="923">
      <c r="B923" s="558"/>
      <c r="C923" s="558"/>
      <c r="N923" s="558"/>
    </row>
    <row r="924">
      <c r="B924" s="558"/>
      <c r="C924" s="558"/>
      <c r="N924" s="558"/>
    </row>
    <row r="925">
      <c r="B925" s="558"/>
      <c r="C925" s="558"/>
      <c r="N925" s="558"/>
    </row>
    <row r="926">
      <c r="B926" s="558"/>
      <c r="C926" s="558"/>
      <c r="N926" s="558"/>
    </row>
    <row r="927">
      <c r="B927" s="558"/>
      <c r="C927" s="558"/>
      <c r="N927" s="558"/>
    </row>
    <row r="928">
      <c r="B928" s="558"/>
      <c r="C928" s="558"/>
      <c r="N928" s="558"/>
    </row>
    <row r="929">
      <c r="B929" s="558"/>
      <c r="C929" s="558"/>
      <c r="N929" s="558"/>
    </row>
    <row r="930">
      <c r="B930" s="558"/>
      <c r="C930" s="558"/>
      <c r="N930" s="558"/>
    </row>
    <row r="931">
      <c r="B931" s="558"/>
      <c r="C931" s="558"/>
      <c r="N931" s="558"/>
    </row>
    <row r="932">
      <c r="B932" s="558"/>
      <c r="C932" s="558"/>
      <c r="N932" s="558"/>
    </row>
    <row r="933">
      <c r="B933" s="558"/>
      <c r="C933" s="558"/>
      <c r="N933" s="558"/>
    </row>
    <row r="934">
      <c r="B934" s="558"/>
      <c r="C934" s="558"/>
      <c r="N934" s="558"/>
    </row>
    <row r="935">
      <c r="B935" s="558"/>
      <c r="C935" s="558"/>
      <c r="N935" s="558"/>
    </row>
    <row r="936">
      <c r="B936" s="558"/>
      <c r="C936" s="558"/>
      <c r="N936" s="558"/>
    </row>
    <row r="937">
      <c r="B937" s="558"/>
      <c r="C937" s="558"/>
      <c r="N937" s="558"/>
    </row>
    <row r="938">
      <c r="B938" s="558"/>
      <c r="C938" s="558"/>
      <c r="N938" s="558"/>
    </row>
    <row r="939">
      <c r="B939" s="558"/>
      <c r="C939" s="558"/>
      <c r="N939" s="558"/>
    </row>
    <row r="940">
      <c r="B940" s="558"/>
      <c r="C940" s="558"/>
      <c r="N940" s="558"/>
    </row>
    <row r="941">
      <c r="B941" s="558"/>
      <c r="C941" s="558"/>
      <c r="N941" s="558"/>
    </row>
    <row r="942">
      <c r="B942" s="558"/>
      <c r="C942" s="558"/>
      <c r="N942" s="558"/>
    </row>
    <row r="943">
      <c r="B943" s="558"/>
      <c r="C943" s="558"/>
      <c r="N943" s="558"/>
    </row>
    <row r="944">
      <c r="B944" s="558"/>
      <c r="C944" s="558"/>
      <c r="N944" s="558"/>
    </row>
    <row r="945">
      <c r="B945" s="558"/>
      <c r="C945" s="558"/>
      <c r="N945" s="558"/>
    </row>
    <row r="946">
      <c r="B946" s="558"/>
      <c r="C946" s="558"/>
      <c r="N946" s="558"/>
    </row>
    <row r="947">
      <c r="B947" s="558"/>
      <c r="C947" s="558"/>
      <c r="N947" s="558"/>
    </row>
    <row r="948">
      <c r="B948" s="558"/>
      <c r="C948" s="558"/>
      <c r="N948" s="558"/>
    </row>
    <row r="949">
      <c r="B949" s="558"/>
      <c r="C949" s="558"/>
      <c r="N949" s="558"/>
    </row>
    <row r="950">
      <c r="B950" s="558"/>
      <c r="C950" s="558"/>
      <c r="N950" s="558"/>
    </row>
    <row r="951">
      <c r="B951" s="558"/>
      <c r="C951" s="558"/>
      <c r="N951" s="558"/>
    </row>
    <row r="952">
      <c r="B952" s="558"/>
      <c r="C952" s="558"/>
      <c r="N952" s="558"/>
    </row>
    <row r="953">
      <c r="B953" s="558"/>
      <c r="C953" s="558"/>
      <c r="N953" s="558"/>
    </row>
    <row r="954">
      <c r="B954" s="558"/>
      <c r="C954" s="558"/>
      <c r="N954" s="558"/>
    </row>
    <row r="955">
      <c r="B955" s="558"/>
      <c r="C955" s="558"/>
      <c r="N955" s="558"/>
    </row>
    <row r="956">
      <c r="B956" s="558"/>
      <c r="C956" s="558"/>
      <c r="N956" s="558"/>
    </row>
    <row r="957">
      <c r="B957" s="558"/>
      <c r="C957" s="558"/>
      <c r="N957" s="558"/>
    </row>
    <row r="958">
      <c r="B958" s="558"/>
      <c r="C958" s="558"/>
      <c r="N958" s="558"/>
    </row>
    <row r="959">
      <c r="B959" s="558"/>
      <c r="C959" s="558"/>
      <c r="N959" s="558"/>
    </row>
    <row r="960">
      <c r="B960" s="558"/>
      <c r="C960" s="558"/>
      <c r="N960" s="558"/>
    </row>
    <row r="961">
      <c r="B961" s="558"/>
      <c r="C961" s="558"/>
      <c r="N961" s="558"/>
    </row>
    <row r="962">
      <c r="B962" s="558"/>
      <c r="C962" s="558"/>
      <c r="N962" s="558"/>
    </row>
    <row r="963">
      <c r="B963" s="558"/>
      <c r="C963" s="558"/>
      <c r="N963" s="558"/>
    </row>
    <row r="964">
      <c r="B964" s="558"/>
      <c r="C964" s="558"/>
      <c r="N964" s="558"/>
    </row>
    <row r="965">
      <c r="B965" s="558"/>
      <c r="C965" s="558"/>
      <c r="N965" s="558"/>
    </row>
    <row r="966">
      <c r="B966" s="558"/>
      <c r="C966" s="558"/>
      <c r="N966" s="558"/>
    </row>
    <row r="967">
      <c r="B967" s="558"/>
      <c r="C967" s="558"/>
      <c r="N967" s="558"/>
    </row>
    <row r="968">
      <c r="B968" s="558"/>
      <c r="C968" s="558"/>
      <c r="N968" s="558"/>
    </row>
    <row r="969">
      <c r="B969" s="558"/>
      <c r="C969" s="558"/>
      <c r="N969" s="558"/>
    </row>
    <row r="970">
      <c r="B970" s="558"/>
      <c r="C970" s="558"/>
      <c r="N970" s="558"/>
    </row>
    <row r="971">
      <c r="B971" s="558"/>
      <c r="C971" s="558"/>
      <c r="N971" s="558"/>
    </row>
    <row r="972">
      <c r="B972" s="558"/>
      <c r="C972" s="558"/>
      <c r="N972" s="558"/>
    </row>
    <row r="973">
      <c r="B973" s="558"/>
      <c r="C973" s="558"/>
      <c r="N973" s="558"/>
    </row>
    <row r="974">
      <c r="B974" s="558"/>
      <c r="C974" s="558"/>
      <c r="N974" s="558"/>
    </row>
    <row r="975">
      <c r="B975" s="558"/>
      <c r="C975" s="558"/>
      <c r="N975" s="558"/>
    </row>
    <row r="976">
      <c r="B976" s="558"/>
      <c r="C976" s="558"/>
      <c r="N976" s="558"/>
    </row>
    <row r="977">
      <c r="B977" s="558"/>
      <c r="C977" s="558"/>
      <c r="N977" s="558"/>
    </row>
    <row r="978">
      <c r="B978" s="558"/>
      <c r="C978" s="558"/>
      <c r="N978" s="558"/>
    </row>
    <row r="979">
      <c r="B979" s="558"/>
      <c r="C979" s="558"/>
      <c r="N979" s="558"/>
    </row>
    <row r="980">
      <c r="B980" s="558"/>
      <c r="C980" s="558"/>
      <c r="N980" s="558"/>
    </row>
    <row r="981">
      <c r="B981" s="558"/>
      <c r="C981" s="558"/>
      <c r="N981" s="558"/>
    </row>
    <row r="982">
      <c r="B982" s="558"/>
      <c r="C982" s="558"/>
      <c r="N982" s="558"/>
    </row>
    <row r="983">
      <c r="B983" s="558"/>
      <c r="C983" s="558"/>
      <c r="N983" s="558"/>
    </row>
    <row r="984">
      <c r="B984" s="558"/>
      <c r="C984" s="558"/>
      <c r="N984" s="558"/>
    </row>
    <row r="985">
      <c r="B985" s="558"/>
      <c r="C985" s="558"/>
      <c r="N985" s="558"/>
    </row>
    <row r="986">
      <c r="B986" s="558"/>
      <c r="C986" s="558"/>
      <c r="N986" s="558"/>
    </row>
    <row r="987">
      <c r="B987" s="558"/>
      <c r="C987" s="558"/>
      <c r="N987" s="558"/>
    </row>
    <row r="988">
      <c r="B988" s="558"/>
      <c r="C988" s="558"/>
      <c r="N988" s="558"/>
    </row>
    <row r="989">
      <c r="B989" s="558"/>
      <c r="C989" s="558"/>
      <c r="N989" s="558"/>
    </row>
    <row r="990">
      <c r="B990" s="558"/>
      <c r="C990" s="558"/>
      <c r="N990" s="558"/>
    </row>
    <row r="991">
      <c r="B991" s="558"/>
      <c r="C991" s="558"/>
      <c r="N991" s="558"/>
    </row>
    <row r="992">
      <c r="B992" s="558"/>
      <c r="C992" s="558"/>
      <c r="N992" s="558"/>
    </row>
    <row r="993">
      <c r="B993" s="558"/>
      <c r="C993" s="558"/>
      <c r="N993" s="558"/>
    </row>
    <row r="994">
      <c r="B994" s="558"/>
      <c r="C994" s="558"/>
      <c r="N994" s="558"/>
    </row>
    <row r="995">
      <c r="B995" s="558"/>
      <c r="C995" s="558"/>
      <c r="N995" s="558"/>
    </row>
    <row r="996">
      <c r="B996" s="558"/>
      <c r="C996" s="558"/>
      <c r="N996" s="558"/>
    </row>
    <row r="997">
      <c r="B997" s="558"/>
      <c r="C997" s="558"/>
      <c r="N997" s="558"/>
    </row>
    <row r="998">
      <c r="B998" s="558"/>
      <c r="C998" s="558"/>
      <c r="N998" s="558"/>
    </row>
    <row r="999">
      <c r="B999" s="558"/>
      <c r="C999" s="558"/>
      <c r="N999" s="558"/>
    </row>
    <row r="1000">
      <c r="B1000" s="558"/>
      <c r="C1000" s="558"/>
      <c r="N1000" s="558"/>
    </row>
    <row r="1001">
      <c r="B1001" s="558"/>
      <c r="C1001" s="558"/>
      <c r="N1001" s="558"/>
    </row>
  </sheetData>
  <mergeCells count="3">
    <mergeCell ref="A1:C1"/>
    <mergeCell ref="D1:F1"/>
    <mergeCell ref="G1:I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5"/>
    <col customWidth="1" min="2" max="2" width="7.25"/>
    <col customWidth="1" min="3" max="4" width="9.0"/>
    <col customWidth="1" min="6" max="6" width="13.13"/>
  </cols>
  <sheetData>
    <row r="1">
      <c r="D1" s="684"/>
      <c r="E1" s="684"/>
      <c r="F1" s="684"/>
    </row>
    <row r="2">
      <c r="A2" s="685" t="s">
        <v>4038</v>
      </c>
      <c r="B2" s="686">
        <v>0.0067</v>
      </c>
      <c r="D2" s="684"/>
      <c r="E2" s="684"/>
      <c r="F2" s="684"/>
      <c r="G2" s="687" t="s">
        <v>4039</v>
      </c>
    </row>
    <row r="3">
      <c r="A3" s="688" t="s">
        <v>4040</v>
      </c>
      <c r="B3" s="689">
        <v>80.0</v>
      </c>
      <c r="C3" s="690" t="s">
        <v>4041</v>
      </c>
      <c r="D3" s="684"/>
      <c r="E3" s="684"/>
      <c r="F3" s="684"/>
    </row>
    <row r="4">
      <c r="D4" s="684"/>
      <c r="E4" s="684"/>
      <c r="F4" s="691"/>
    </row>
    <row r="5">
      <c r="A5" s="692"/>
      <c r="B5" s="693"/>
      <c r="C5" s="694" t="s">
        <v>4042</v>
      </c>
      <c r="D5" s="695" t="s">
        <v>4043</v>
      </c>
      <c r="E5" s="696"/>
      <c r="F5" s="697" t="s">
        <v>4044</v>
      </c>
    </row>
    <row r="6">
      <c r="B6" s="698">
        <v>1.0</v>
      </c>
      <c r="C6" s="699">
        <v>40.0</v>
      </c>
      <c r="D6" s="700">
        <f t="shared" ref="D6:D46" si="1">(B6-1)*$B$2</f>
        <v>0</v>
      </c>
      <c r="E6" s="701">
        <f t="shared" ref="E6:E46" si="2">1-D6</f>
        <v>1</v>
      </c>
      <c r="F6" s="702" t="str">
        <f t="shared" ref="F6:F46" si="3">IF($B$3&lt;=C6,PRODUCT(INDIRECT("E"&amp;MATCH($B$3,$C$6:$C$46,1)+5&amp;":E"&amp;ROW(E6))),"")</f>
        <v/>
      </c>
      <c r="G6" s="684"/>
      <c r="H6" s="684"/>
    </row>
    <row r="7">
      <c r="B7" s="703">
        <v>2.0</v>
      </c>
      <c r="C7" s="704">
        <v>41.0</v>
      </c>
      <c r="D7" s="705">
        <f t="shared" si="1"/>
        <v>0.0067</v>
      </c>
      <c r="E7" s="706">
        <f t="shared" si="2"/>
        <v>0.9933</v>
      </c>
      <c r="F7" s="707" t="str">
        <f t="shared" si="3"/>
        <v/>
      </c>
      <c r="G7" s="684"/>
      <c r="H7" s="684"/>
    </row>
    <row r="8">
      <c r="B8" s="708">
        <v>3.0</v>
      </c>
      <c r="C8" s="709">
        <v>42.0</v>
      </c>
      <c r="D8" s="710">
        <f t="shared" si="1"/>
        <v>0.0134</v>
      </c>
      <c r="E8" s="711">
        <f t="shared" si="2"/>
        <v>0.9866</v>
      </c>
      <c r="F8" s="712" t="str">
        <f t="shared" si="3"/>
        <v/>
      </c>
      <c r="G8" s="684"/>
      <c r="H8" s="684"/>
    </row>
    <row r="9">
      <c r="B9" s="703">
        <v>4.0</v>
      </c>
      <c r="C9" s="704">
        <v>43.0</v>
      </c>
      <c r="D9" s="705">
        <f t="shared" si="1"/>
        <v>0.0201</v>
      </c>
      <c r="E9" s="706">
        <f t="shared" si="2"/>
        <v>0.9799</v>
      </c>
      <c r="F9" s="707" t="str">
        <f t="shared" si="3"/>
        <v/>
      </c>
      <c r="G9" s="684"/>
      <c r="H9" s="684"/>
    </row>
    <row r="10">
      <c r="B10" s="708">
        <v>5.0</v>
      </c>
      <c r="C10" s="709">
        <v>44.0</v>
      </c>
      <c r="D10" s="710">
        <f t="shared" si="1"/>
        <v>0.0268</v>
      </c>
      <c r="E10" s="711">
        <f t="shared" si="2"/>
        <v>0.9732</v>
      </c>
      <c r="F10" s="712" t="str">
        <f t="shared" si="3"/>
        <v/>
      </c>
      <c r="G10" s="684"/>
      <c r="H10" s="684"/>
    </row>
    <row r="11">
      <c r="B11" s="703">
        <v>6.0</v>
      </c>
      <c r="C11" s="704">
        <v>45.0</v>
      </c>
      <c r="D11" s="705">
        <f t="shared" si="1"/>
        <v>0.0335</v>
      </c>
      <c r="E11" s="706">
        <f t="shared" si="2"/>
        <v>0.9665</v>
      </c>
      <c r="F11" s="707" t="str">
        <f t="shared" si="3"/>
        <v/>
      </c>
      <c r="G11" s="684"/>
      <c r="H11" s="684"/>
    </row>
    <row r="12">
      <c r="B12" s="708">
        <v>7.0</v>
      </c>
      <c r="C12" s="709">
        <v>46.0</v>
      </c>
      <c r="D12" s="710">
        <f t="shared" si="1"/>
        <v>0.0402</v>
      </c>
      <c r="E12" s="711">
        <f t="shared" si="2"/>
        <v>0.9598</v>
      </c>
      <c r="F12" s="712" t="str">
        <f t="shared" si="3"/>
        <v/>
      </c>
      <c r="G12" s="684"/>
      <c r="H12" s="684"/>
    </row>
    <row r="13">
      <c r="B13" s="703">
        <v>8.0</v>
      </c>
      <c r="C13" s="704">
        <v>47.0</v>
      </c>
      <c r="D13" s="705">
        <f t="shared" si="1"/>
        <v>0.0469</v>
      </c>
      <c r="E13" s="706">
        <f t="shared" si="2"/>
        <v>0.9531</v>
      </c>
      <c r="F13" s="707" t="str">
        <f t="shared" si="3"/>
        <v/>
      </c>
      <c r="G13" s="684"/>
      <c r="H13" s="684"/>
    </row>
    <row r="14">
      <c r="B14" s="708">
        <v>9.0</v>
      </c>
      <c r="C14" s="709">
        <v>48.0</v>
      </c>
      <c r="D14" s="710">
        <f t="shared" si="1"/>
        <v>0.0536</v>
      </c>
      <c r="E14" s="711">
        <f t="shared" si="2"/>
        <v>0.9464</v>
      </c>
      <c r="F14" s="712" t="str">
        <f t="shared" si="3"/>
        <v/>
      </c>
      <c r="G14" s="684"/>
      <c r="H14" s="684"/>
    </row>
    <row r="15">
      <c r="B15" s="703">
        <v>10.0</v>
      </c>
      <c r="C15" s="704">
        <v>49.0</v>
      </c>
      <c r="D15" s="705">
        <f t="shared" si="1"/>
        <v>0.0603</v>
      </c>
      <c r="E15" s="706">
        <f t="shared" si="2"/>
        <v>0.9397</v>
      </c>
      <c r="F15" s="707" t="str">
        <f t="shared" si="3"/>
        <v/>
      </c>
      <c r="G15" s="684"/>
      <c r="H15" s="684"/>
    </row>
    <row r="16">
      <c r="B16" s="708">
        <v>11.0</v>
      </c>
      <c r="C16" s="709">
        <v>50.0</v>
      </c>
      <c r="D16" s="710">
        <f t="shared" si="1"/>
        <v>0.067</v>
      </c>
      <c r="E16" s="711">
        <f t="shared" si="2"/>
        <v>0.933</v>
      </c>
      <c r="F16" s="712" t="str">
        <f t="shared" si="3"/>
        <v/>
      </c>
      <c r="G16" s="684"/>
      <c r="H16" s="684"/>
    </row>
    <row r="17">
      <c r="B17" s="703">
        <v>12.0</v>
      </c>
      <c r="C17" s="704">
        <v>51.0</v>
      </c>
      <c r="D17" s="705">
        <f t="shared" si="1"/>
        <v>0.0737</v>
      </c>
      <c r="E17" s="706">
        <f t="shared" si="2"/>
        <v>0.9263</v>
      </c>
      <c r="F17" s="707" t="str">
        <f t="shared" si="3"/>
        <v/>
      </c>
      <c r="G17" s="684"/>
      <c r="H17" s="684"/>
    </row>
    <row r="18">
      <c r="B18" s="708">
        <v>13.0</v>
      </c>
      <c r="C18" s="709">
        <v>52.0</v>
      </c>
      <c r="D18" s="710">
        <f t="shared" si="1"/>
        <v>0.0804</v>
      </c>
      <c r="E18" s="711">
        <f t="shared" si="2"/>
        <v>0.9196</v>
      </c>
      <c r="F18" s="712" t="str">
        <f t="shared" si="3"/>
        <v/>
      </c>
      <c r="G18" s="684"/>
      <c r="H18" s="684"/>
    </row>
    <row r="19">
      <c r="B19" s="703">
        <v>14.0</v>
      </c>
      <c r="C19" s="704">
        <v>53.0</v>
      </c>
      <c r="D19" s="705">
        <f t="shared" si="1"/>
        <v>0.0871</v>
      </c>
      <c r="E19" s="706">
        <f t="shared" si="2"/>
        <v>0.9129</v>
      </c>
      <c r="F19" s="707" t="str">
        <f t="shared" si="3"/>
        <v/>
      </c>
      <c r="G19" s="684"/>
      <c r="H19" s="684"/>
    </row>
    <row r="20">
      <c r="B20" s="708">
        <v>15.0</v>
      </c>
      <c r="C20" s="709">
        <v>54.0</v>
      </c>
      <c r="D20" s="710">
        <f t="shared" si="1"/>
        <v>0.0938</v>
      </c>
      <c r="E20" s="711">
        <f t="shared" si="2"/>
        <v>0.9062</v>
      </c>
      <c r="F20" s="712" t="str">
        <f t="shared" si="3"/>
        <v/>
      </c>
      <c r="G20" s="684"/>
      <c r="H20" s="684"/>
    </row>
    <row r="21">
      <c r="B21" s="703">
        <v>16.0</v>
      </c>
      <c r="C21" s="704">
        <v>55.0</v>
      </c>
      <c r="D21" s="705">
        <f t="shared" si="1"/>
        <v>0.1005</v>
      </c>
      <c r="E21" s="706">
        <f t="shared" si="2"/>
        <v>0.8995</v>
      </c>
      <c r="F21" s="707" t="str">
        <f t="shared" si="3"/>
        <v/>
      </c>
      <c r="G21" s="684"/>
      <c r="H21" s="684"/>
    </row>
    <row r="22">
      <c r="B22" s="708">
        <v>17.0</v>
      </c>
      <c r="C22" s="709">
        <v>56.0</v>
      </c>
      <c r="D22" s="710">
        <f t="shared" si="1"/>
        <v>0.1072</v>
      </c>
      <c r="E22" s="711">
        <f t="shared" si="2"/>
        <v>0.8928</v>
      </c>
      <c r="F22" s="712" t="str">
        <f t="shared" si="3"/>
        <v/>
      </c>
      <c r="G22" s="684"/>
      <c r="H22" s="684"/>
    </row>
    <row r="23">
      <c r="B23" s="703">
        <v>18.0</v>
      </c>
      <c r="C23" s="704">
        <v>57.0</v>
      </c>
      <c r="D23" s="705">
        <f t="shared" si="1"/>
        <v>0.1139</v>
      </c>
      <c r="E23" s="706">
        <f t="shared" si="2"/>
        <v>0.8861</v>
      </c>
      <c r="F23" s="707" t="str">
        <f t="shared" si="3"/>
        <v/>
      </c>
      <c r="G23" s="684"/>
      <c r="H23" s="684"/>
    </row>
    <row r="24">
      <c r="B24" s="708">
        <v>19.0</v>
      </c>
      <c r="C24" s="709">
        <v>58.0</v>
      </c>
      <c r="D24" s="710">
        <f t="shared" si="1"/>
        <v>0.1206</v>
      </c>
      <c r="E24" s="711">
        <f t="shared" si="2"/>
        <v>0.8794</v>
      </c>
      <c r="F24" s="712" t="str">
        <f t="shared" si="3"/>
        <v/>
      </c>
      <c r="G24" s="684"/>
      <c r="H24" s="684"/>
    </row>
    <row r="25">
      <c r="B25" s="703">
        <v>20.0</v>
      </c>
      <c r="C25" s="704">
        <v>59.0</v>
      </c>
      <c r="D25" s="705">
        <f t="shared" si="1"/>
        <v>0.1273</v>
      </c>
      <c r="E25" s="706">
        <f t="shared" si="2"/>
        <v>0.8727</v>
      </c>
      <c r="F25" s="707" t="str">
        <f t="shared" si="3"/>
        <v/>
      </c>
      <c r="G25" s="684"/>
      <c r="H25" s="684"/>
    </row>
    <row r="26">
      <c r="B26" s="708">
        <v>21.0</v>
      </c>
      <c r="C26" s="709">
        <v>60.0</v>
      </c>
      <c r="D26" s="710">
        <f t="shared" si="1"/>
        <v>0.134</v>
      </c>
      <c r="E26" s="711">
        <f t="shared" si="2"/>
        <v>0.866</v>
      </c>
      <c r="F26" s="712" t="str">
        <f t="shared" si="3"/>
        <v/>
      </c>
      <c r="G26" s="684"/>
      <c r="H26" s="684"/>
    </row>
    <row r="27">
      <c r="B27" s="703">
        <v>22.0</v>
      </c>
      <c r="C27" s="704">
        <v>61.0</v>
      </c>
      <c r="D27" s="705">
        <f t="shared" si="1"/>
        <v>0.1407</v>
      </c>
      <c r="E27" s="706">
        <f t="shared" si="2"/>
        <v>0.8593</v>
      </c>
      <c r="F27" s="707" t="str">
        <f t="shared" si="3"/>
        <v/>
      </c>
      <c r="G27" s="684"/>
      <c r="H27" s="684"/>
    </row>
    <row r="28">
      <c r="B28" s="708">
        <v>23.0</v>
      </c>
      <c r="C28" s="709">
        <v>62.0</v>
      </c>
      <c r="D28" s="710">
        <f t="shared" si="1"/>
        <v>0.1474</v>
      </c>
      <c r="E28" s="711">
        <f t="shared" si="2"/>
        <v>0.8526</v>
      </c>
      <c r="F28" s="712" t="str">
        <f t="shared" si="3"/>
        <v/>
      </c>
      <c r="G28" s="684"/>
      <c r="H28" s="684"/>
    </row>
    <row r="29">
      <c r="B29" s="703">
        <v>24.0</v>
      </c>
      <c r="C29" s="704">
        <v>63.0</v>
      </c>
      <c r="D29" s="705">
        <f t="shared" si="1"/>
        <v>0.1541</v>
      </c>
      <c r="E29" s="706">
        <f t="shared" si="2"/>
        <v>0.8459</v>
      </c>
      <c r="F29" s="707" t="str">
        <f t="shared" si="3"/>
        <v/>
      </c>
      <c r="G29" s="684"/>
      <c r="H29" s="684"/>
    </row>
    <row r="30">
      <c r="B30" s="708">
        <v>25.0</v>
      </c>
      <c r="C30" s="709">
        <v>64.0</v>
      </c>
      <c r="D30" s="710">
        <f t="shared" si="1"/>
        <v>0.1608</v>
      </c>
      <c r="E30" s="711">
        <f t="shared" si="2"/>
        <v>0.8392</v>
      </c>
      <c r="F30" s="712" t="str">
        <f t="shared" si="3"/>
        <v/>
      </c>
      <c r="G30" s="684"/>
      <c r="H30" s="684"/>
    </row>
    <row r="31">
      <c r="B31" s="703">
        <v>26.0</v>
      </c>
      <c r="C31" s="704">
        <v>65.0</v>
      </c>
      <c r="D31" s="705">
        <f t="shared" si="1"/>
        <v>0.1675</v>
      </c>
      <c r="E31" s="706">
        <f t="shared" si="2"/>
        <v>0.8325</v>
      </c>
      <c r="F31" s="707" t="str">
        <f t="shared" si="3"/>
        <v/>
      </c>
      <c r="G31" s="684"/>
      <c r="H31" s="684"/>
    </row>
    <row r="32">
      <c r="B32" s="708">
        <v>27.0</v>
      </c>
      <c r="C32" s="709">
        <v>66.0</v>
      </c>
      <c r="D32" s="710">
        <f t="shared" si="1"/>
        <v>0.1742</v>
      </c>
      <c r="E32" s="711">
        <f t="shared" si="2"/>
        <v>0.8258</v>
      </c>
      <c r="F32" s="712" t="str">
        <f t="shared" si="3"/>
        <v/>
      </c>
      <c r="G32" s="684"/>
      <c r="H32" s="684"/>
    </row>
    <row r="33">
      <c r="B33" s="703">
        <v>28.0</v>
      </c>
      <c r="C33" s="704">
        <v>67.0</v>
      </c>
      <c r="D33" s="705">
        <f t="shared" si="1"/>
        <v>0.1809</v>
      </c>
      <c r="E33" s="706">
        <f t="shared" si="2"/>
        <v>0.8191</v>
      </c>
      <c r="F33" s="707" t="str">
        <f t="shared" si="3"/>
        <v/>
      </c>
      <c r="G33" s="684"/>
      <c r="H33" s="684"/>
    </row>
    <row r="34">
      <c r="B34" s="708">
        <v>29.0</v>
      </c>
      <c r="C34" s="709">
        <v>68.0</v>
      </c>
      <c r="D34" s="710">
        <f t="shared" si="1"/>
        <v>0.1876</v>
      </c>
      <c r="E34" s="711">
        <f t="shared" si="2"/>
        <v>0.8124</v>
      </c>
      <c r="F34" s="712" t="str">
        <f t="shared" si="3"/>
        <v/>
      </c>
      <c r="G34" s="684"/>
      <c r="H34" s="684"/>
    </row>
    <row r="35">
      <c r="B35" s="703">
        <v>30.0</v>
      </c>
      <c r="C35" s="704">
        <v>69.0</v>
      </c>
      <c r="D35" s="705">
        <f t="shared" si="1"/>
        <v>0.1943</v>
      </c>
      <c r="E35" s="706">
        <f t="shared" si="2"/>
        <v>0.8057</v>
      </c>
      <c r="F35" s="707" t="str">
        <f t="shared" si="3"/>
        <v/>
      </c>
      <c r="G35" s="684"/>
      <c r="H35" s="684"/>
    </row>
    <row r="36">
      <c r="B36" s="708">
        <v>31.0</v>
      </c>
      <c r="C36" s="709">
        <v>70.0</v>
      </c>
      <c r="D36" s="710">
        <f t="shared" si="1"/>
        <v>0.201</v>
      </c>
      <c r="E36" s="711">
        <f t="shared" si="2"/>
        <v>0.799</v>
      </c>
      <c r="F36" s="712" t="str">
        <f t="shared" si="3"/>
        <v/>
      </c>
      <c r="G36" s="684"/>
      <c r="H36" s="684"/>
    </row>
    <row r="37">
      <c r="B37" s="703">
        <v>32.0</v>
      </c>
      <c r="C37" s="704">
        <v>71.0</v>
      </c>
      <c r="D37" s="705">
        <f t="shared" si="1"/>
        <v>0.2077</v>
      </c>
      <c r="E37" s="706">
        <f t="shared" si="2"/>
        <v>0.7923</v>
      </c>
      <c r="F37" s="707" t="str">
        <f t="shared" si="3"/>
        <v/>
      </c>
      <c r="G37" s="684"/>
      <c r="H37" s="684"/>
    </row>
    <row r="38">
      <c r="B38" s="708">
        <v>33.0</v>
      </c>
      <c r="C38" s="709">
        <v>72.0</v>
      </c>
      <c r="D38" s="710">
        <f t="shared" si="1"/>
        <v>0.2144</v>
      </c>
      <c r="E38" s="711">
        <f t="shared" si="2"/>
        <v>0.7856</v>
      </c>
      <c r="F38" s="712" t="str">
        <f t="shared" si="3"/>
        <v/>
      </c>
      <c r="G38" s="684"/>
      <c r="H38" s="684"/>
    </row>
    <row r="39">
      <c r="B39" s="703">
        <v>34.0</v>
      </c>
      <c r="C39" s="704">
        <v>73.0</v>
      </c>
      <c r="D39" s="705">
        <f t="shared" si="1"/>
        <v>0.2211</v>
      </c>
      <c r="E39" s="706">
        <f t="shared" si="2"/>
        <v>0.7789</v>
      </c>
      <c r="F39" s="707" t="str">
        <f t="shared" si="3"/>
        <v/>
      </c>
      <c r="G39" s="684"/>
      <c r="H39" s="684"/>
    </row>
    <row r="40">
      <c r="B40" s="708">
        <v>35.0</v>
      </c>
      <c r="C40" s="709">
        <v>74.0</v>
      </c>
      <c r="D40" s="710">
        <f t="shared" si="1"/>
        <v>0.2278</v>
      </c>
      <c r="E40" s="711">
        <f t="shared" si="2"/>
        <v>0.7722</v>
      </c>
      <c r="F40" s="712" t="str">
        <f t="shared" si="3"/>
        <v/>
      </c>
      <c r="G40" s="684"/>
      <c r="H40" s="684"/>
    </row>
    <row r="41">
      <c r="B41" s="703">
        <v>36.0</v>
      </c>
      <c r="C41" s="704">
        <v>75.0</v>
      </c>
      <c r="D41" s="705">
        <f t="shared" si="1"/>
        <v>0.2345</v>
      </c>
      <c r="E41" s="706">
        <f t="shared" si="2"/>
        <v>0.7655</v>
      </c>
      <c r="F41" s="707" t="str">
        <f t="shared" si="3"/>
        <v/>
      </c>
      <c r="G41" s="684"/>
      <c r="H41" s="684"/>
    </row>
    <row r="42">
      <c r="B42" s="708">
        <v>37.0</v>
      </c>
      <c r="C42" s="709">
        <v>76.0</v>
      </c>
      <c r="D42" s="710">
        <f t="shared" si="1"/>
        <v>0.2412</v>
      </c>
      <c r="E42" s="711">
        <f t="shared" si="2"/>
        <v>0.7588</v>
      </c>
      <c r="F42" s="712" t="str">
        <f t="shared" si="3"/>
        <v/>
      </c>
      <c r="G42" s="684"/>
      <c r="H42" s="684"/>
    </row>
    <row r="43">
      <c r="B43" s="703">
        <v>38.0</v>
      </c>
      <c r="C43" s="704">
        <v>77.0</v>
      </c>
      <c r="D43" s="705">
        <f t="shared" si="1"/>
        <v>0.2479</v>
      </c>
      <c r="E43" s="706">
        <f t="shared" si="2"/>
        <v>0.7521</v>
      </c>
      <c r="F43" s="707" t="str">
        <f t="shared" si="3"/>
        <v/>
      </c>
      <c r="G43" s="684"/>
      <c r="H43" s="684"/>
    </row>
    <row r="44">
      <c r="B44" s="708">
        <v>39.0</v>
      </c>
      <c r="C44" s="709">
        <v>78.0</v>
      </c>
      <c r="D44" s="710">
        <f t="shared" si="1"/>
        <v>0.2546</v>
      </c>
      <c r="E44" s="711">
        <f t="shared" si="2"/>
        <v>0.7454</v>
      </c>
      <c r="F44" s="712" t="str">
        <f t="shared" si="3"/>
        <v/>
      </c>
      <c r="G44" s="684"/>
      <c r="H44" s="684"/>
    </row>
    <row r="45">
      <c r="B45" s="703">
        <v>40.0</v>
      </c>
      <c r="C45" s="704">
        <v>79.0</v>
      </c>
      <c r="D45" s="705">
        <f t="shared" si="1"/>
        <v>0.2613</v>
      </c>
      <c r="E45" s="706">
        <f t="shared" si="2"/>
        <v>0.7387</v>
      </c>
      <c r="F45" s="707" t="str">
        <f t="shared" si="3"/>
        <v/>
      </c>
      <c r="G45" s="684"/>
      <c r="H45" s="684"/>
    </row>
    <row r="46">
      <c r="B46" s="713">
        <v>41.0</v>
      </c>
      <c r="C46" s="714">
        <v>80.0</v>
      </c>
      <c r="D46" s="715">
        <f t="shared" si="1"/>
        <v>0.268</v>
      </c>
      <c r="E46" s="716">
        <f t="shared" si="2"/>
        <v>0.732</v>
      </c>
      <c r="F46" s="717">
        <f t="shared" si="3"/>
        <v>0.732</v>
      </c>
      <c r="G46" s="684"/>
      <c r="H46" s="684"/>
    </row>
    <row r="47">
      <c r="D47" s="684"/>
      <c r="E47" s="684"/>
      <c r="F47" s="684"/>
    </row>
    <row r="48">
      <c r="D48" s="684"/>
      <c r="E48" s="684"/>
      <c r="F48" s="684"/>
    </row>
    <row r="49">
      <c r="D49" s="684"/>
      <c r="E49" s="684"/>
      <c r="F49" s="684"/>
    </row>
    <row r="50">
      <c r="D50" s="684"/>
      <c r="E50" s="684"/>
      <c r="F50" s="684"/>
    </row>
    <row r="51">
      <c r="D51" s="684"/>
      <c r="E51" s="684"/>
      <c r="F51" s="684"/>
    </row>
    <row r="52">
      <c r="D52" s="684"/>
      <c r="E52" s="684"/>
      <c r="F52" s="684"/>
    </row>
    <row r="53">
      <c r="D53" s="684"/>
      <c r="E53" s="684"/>
      <c r="F53" s="684"/>
    </row>
    <row r="54">
      <c r="D54" s="684"/>
      <c r="E54" s="684"/>
      <c r="F54" s="684"/>
    </row>
    <row r="55">
      <c r="D55" s="684"/>
      <c r="E55" s="684"/>
      <c r="F55" s="684"/>
    </row>
    <row r="56">
      <c r="D56" s="684"/>
      <c r="E56" s="684"/>
      <c r="F56" s="684"/>
    </row>
    <row r="57">
      <c r="D57" s="684"/>
      <c r="E57" s="684"/>
      <c r="F57" s="684"/>
    </row>
    <row r="58">
      <c r="D58" s="684"/>
      <c r="E58" s="684"/>
      <c r="F58" s="684"/>
    </row>
    <row r="59">
      <c r="D59" s="684"/>
      <c r="E59" s="684"/>
      <c r="F59" s="684"/>
    </row>
    <row r="60">
      <c r="D60" s="684"/>
      <c r="E60" s="684"/>
      <c r="F60" s="684"/>
    </row>
    <row r="61">
      <c r="D61" s="684"/>
      <c r="E61" s="684"/>
      <c r="F61" s="684"/>
    </row>
    <row r="62">
      <c r="D62" s="684"/>
      <c r="E62" s="684"/>
      <c r="F62" s="684"/>
    </row>
    <row r="63">
      <c r="D63" s="684"/>
      <c r="E63" s="684"/>
      <c r="F63" s="684"/>
    </row>
    <row r="64">
      <c r="D64" s="684"/>
      <c r="E64" s="684"/>
      <c r="F64" s="684"/>
    </row>
    <row r="65">
      <c r="D65" s="684"/>
      <c r="E65" s="684"/>
      <c r="F65" s="684"/>
    </row>
    <row r="66">
      <c r="D66" s="684"/>
      <c r="E66" s="684"/>
      <c r="F66" s="684"/>
    </row>
    <row r="67">
      <c r="D67" s="684"/>
      <c r="E67" s="684"/>
      <c r="F67" s="684"/>
    </row>
    <row r="68">
      <c r="D68" s="684"/>
      <c r="E68" s="684"/>
      <c r="F68" s="684"/>
    </row>
    <row r="69">
      <c r="D69" s="684"/>
      <c r="E69" s="684"/>
      <c r="F69" s="684"/>
    </row>
    <row r="70">
      <c r="D70" s="684"/>
      <c r="E70" s="684"/>
      <c r="F70" s="684"/>
    </row>
    <row r="71">
      <c r="D71" s="684"/>
      <c r="E71" s="684"/>
      <c r="F71" s="684"/>
    </row>
    <row r="72">
      <c r="D72" s="684"/>
      <c r="E72" s="684"/>
      <c r="F72" s="684"/>
    </row>
    <row r="73">
      <c r="D73" s="684"/>
      <c r="E73" s="684"/>
      <c r="F73" s="684"/>
    </row>
    <row r="74">
      <c r="D74" s="684"/>
      <c r="E74" s="684"/>
      <c r="F74" s="684"/>
    </row>
    <row r="75">
      <c r="D75" s="684"/>
      <c r="E75" s="684"/>
      <c r="F75" s="684"/>
    </row>
    <row r="76">
      <c r="D76" s="684"/>
      <c r="E76" s="684"/>
      <c r="F76" s="684"/>
    </row>
    <row r="77">
      <c r="D77" s="684"/>
      <c r="E77" s="684"/>
      <c r="F77" s="684"/>
    </row>
    <row r="78">
      <c r="D78" s="684"/>
      <c r="E78" s="684"/>
      <c r="F78" s="684"/>
    </row>
    <row r="79">
      <c r="D79" s="684"/>
      <c r="E79" s="684"/>
      <c r="F79" s="684"/>
    </row>
    <row r="80">
      <c r="D80" s="684"/>
      <c r="E80" s="684"/>
      <c r="F80" s="684"/>
    </row>
    <row r="81">
      <c r="D81" s="684"/>
      <c r="E81" s="684"/>
      <c r="F81" s="684"/>
    </row>
    <row r="82">
      <c r="D82" s="684"/>
      <c r="E82" s="684"/>
      <c r="F82" s="684"/>
    </row>
    <row r="83">
      <c r="D83" s="684"/>
      <c r="E83" s="684"/>
      <c r="F83" s="684"/>
    </row>
    <row r="84">
      <c r="D84" s="684"/>
      <c r="E84" s="684"/>
      <c r="F84" s="684"/>
    </row>
    <row r="85">
      <c r="D85" s="684"/>
      <c r="E85" s="684"/>
      <c r="F85" s="684"/>
    </row>
    <row r="86">
      <c r="D86" s="684"/>
      <c r="E86" s="684"/>
      <c r="F86" s="684"/>
    </row>
    <row r="87">
      <c r="D87" s="684"/>
      <c r="E87" s="684"/>
      <c r="F87" s="684"/>
    </row>
    <row r="88">
      <c r="D88" s="684"/>
      <c r="E88" s="684"/>
      <c r="F88" s="684"/>
    </row>
    <row r="89">
      <c r="D89" s="684"/>
      <c r="E89" s="684"/>
      <c r="F89" s="684"/>
    </row>
    <row r="90">
      <c r="D90" s="684"/>
      <c r="E90" s="684"/>
      <c r="F90" s="684"/>
    </row>
    <row r="91">
      <c r="D91" s="684"/>
      <c r="E91" s="684"/>
      <c r="F91" s="684"/>
    </row>
    <row r="92">
      <c r="D92" s="684"/>
      <c r="E92" s="684"/>
      <c r="F92" s="684"/>
    </row>
    <row r="93">
      <c r="D93" s="684"/>
      <c r="E93" s="684"/>
      <c r="F93" s="684"/>
    </row>
    <row r="94">
      <c r="D94" s="684"/>
      <c r="E94" s="684"/>
      <c r="F94" s="684"/>
    </row>
    <row r="95">
      <c r="D95" s="684"/>
      <c r="E95" s="684"/>
      <c r="F95" s="684"/>
    </row>
    <row r="96">
      <c r="D96" s="684"/>
      <c r="E96" s="684"/>
      <c r="F96" s="684"/>
    </row>
    <row r="97">
      <c r="D97" s="684"/>
      <c r="E97" s="684"/>
      <c r="F97" s="684"/>
    </row>
    <row r="98">
      <c r="D98" s="684"/>
      <c r="E98" s="684"/>
      <c r="F98" s="684"/>
    </row>
    <row r="99">
      <c r="D99" s="684"/>
      <c r="E99" s="684"/>
      <c r="F99" s="684"/>
    </row>
    <row r="100">
      <c r="D100" s="684"/>
      <c r="E100" s="684"/>
      <c r="F100" s="684"/>
    </row>
    <row r="101">
      <c r="D101" s="684"/>
      <c r="E101" s="684"/>
      <c r="F101" s="684"/>
    </row>
    <row r="102">
      <c r="D102" s="684"/>
      <c r="E102" s="684"/>
      <c r="F102" s="684"/>
    </row>
    <row r="103">
      <c r="D103" s="684"/>
      <c r="E103" s="684"/>
      <c r="F103" s="684"/>
    </row>
    <row r="104">
      <c r="D104" s="684"/>
      <c r="E104" s="684"/>
      <c r="F104" s="684"/>
    </row>
    <row r="105">
      <c r="D105" s="684"/>
      <c r="E105" s="684"/>
      <c r="F105" s="684"/>
    </row>
    <row r="106">
      <c r="D106" s="684"/>
      <c r="E106" s="684"/>
      <c r="F106" s="684"/>
    </row>
    <row r="107">
      <c r="D107" s="684"/>
      <c r="E107" s="684"/>
      <c r="F107" s="684"/>
    </row>
    <row r="108">
      <c r="D108" s="684"/>
      <c r="E108" s="684"/>
      <c r="F108" s="684"/>
    </row>
    <row r="109">
      <c r="D109" s="684"/>
      <c r="E109" s="684"/>
      <c r="F109" s="684"/>
    </row>
    <row r="110">
      <c r="D110" s="684"/>
      <c r="E110" s="684"/>
      <c r="F110" s="684"/>
    </row>
    <row r="111">
      <c r="D111" s="684"/>
      <c r="E111" s="684"/>
      <c r="F111" s="684"/>
    </row>
    <row r="112">
      <c r="D112" s="684"/>
      <c r="E112" s="684"/>
      <c r="F112" s="684"/>
    </row>
    <row r="113">
      <c r="D113" s="684"/>
      <c r="E113" s="684"/>
      <c r="F113" s="684"/>
    </row>
    <row r="114">
      <c r="D114" s="684"/>
      <c r="E114" s="684"/>
      <c r="F114" s="684"/>
    </row>
    <row r="115">
      <c r="D115" s="684"/>
      <c r="E115" s="684"/>
      <c r="F115" s="684"/>
    </row>
    <row r="116">
      <c r="D116" s="684"/>
      <c r="E116" s="684"/>
      <c r="F116" s="684"/>
    </row>
    <row r="117">
      <c r="D117" s="684"/>
      <c r="E117" s="684"/>
      <c r="F117" s="684"/>
    </row>
    <row r="118">
      <c r="D118" s="684"/>
      <c r="E118" s="684"/>
      <c r="F118" s="684"/>
    </row>
    <row r="119">
      <c r="D119" s="684"/>
      <c r="E119" s="684"/>
      <c r="F119" s="684"/>
    </row>
    <row r="120">
      <c r="D120" s="684"/>
      <c r="E120" s="684"/>
      <c r="F120" s="684"/>
    </row>
    <row r="121">
      <c r="D121" s="684"/>
      <c r="E121" s="684"/>
      <c r="F121" s="684"/>
    </row>
    <row r="122">
      <c r="D122" s="684"/>
      <c r="E122" s="684"/>
      <c r="F122" s="684"/>
    </row>
    <row r="123">
      <c r="D123" s="684"/>
      <c r="E123" s="684"/>
      <c r="F123" s="684"/>
    </row>
    <row r="124">
      <c r="D124" s="684"/>
      <c r="E124" s="684"/>
      <c r="F124" s="684"/>
    </row>
    <row r="125">
      <c r="D125" s="684"/>
      <c r="E125" s="684"/>
      <c r="F125" s="684"/>
    </row>
    <row r="126">
      <c r="D126" s="684"/>
      <c r="E126" s="684"/>
      <c r="F126" s="684"/>
    </row>
    <row r="127">
      <c r="D127" s="684"/>
      <c r="E127" s="684"/>
      <c r="F127" s="684"/>
    </row>
    <row r="128">
      <c r="D128" s="684"/>
      <c r="E128" s="684"/>
      <c r="F128" s="684"/>
    </row>
    <row r="129">
      <c r="D129" s="684"/>
      <c r="E129" s="684"/>
      <c r="F129" s="684"/>
    </row>
    <row r="130">
      <c r="D130" s="684"/>
      <c r="E130" s="684"/>
      <c r="F130" s="684"/>
    </row>
    <row r="131">
      <c r="D131" s="684"/>
      <c r="E131" s="684"/>
      <c r="F131" s="684"/>
    </row>
    <row r="132">
      <c r="D132" s="684"/>
      <c r="E132" s="684"/>
      <c r="F132" s="684"/>
    </row>
    <row r="133">
      <c r="D133" s="684"/>
      <c r="E133" s="684"/>
      <c r="F133" s="684"/>
    </row>
    <row r="134">
      <c r="D134" s="684"/>
      <c r="E134" s="684"/>
      <c r="F134" s="684"/>
    </row>
    <row r="135">
      <c r="D135" s="684"/>
      <c r="E135" s="684"/>
      <c r="F135" s="684"/>
    </row>
    <row r="136">
      <c r="D136" s="684"/>
      <c r="E136" s="684"/>
      <c r="F136" s="684"/>
    </row>
    <row r="137">
      <c r="D137" s="684"/>
      <c r="E137" s="684"/>
      <c r="F137" s="684"/>
    </row>
    <row r="138">
      <c r="D138" s="684"/>
      <c r="E138" s="684"/>
      <c r="F138" s="684"/>
    </row>
    <row r="139">
      <c r="D139" s="684"/>
      <c r="E139" s="684"/>
      <c r="F139" s="684"/>
    </row>
    <row r="140">
      <c r="D140" s="684"/>
      <c r="E140" s="684"/>
      <c r="F140" s="684"/>
    </row>
    <row r="141">
      <c r="D141" s="684"/>
      <c r="E141" s="684"/>
      <c r="F141" s="684"/>
    </row>
    <row r="142">
      <c r="D142" s="684"/>
      <c r="E142" s="684"/>
      <c r="F142" s="684"/>
    </row>
    <row r="143">
      <c r="D143" s="684"/>
      <c r="E143" s="684"/>
      <c r="F143" s="684"/>
    </row>
    <row r="144">
      <c r="D144" s="684"/>
      <c r="E144" s="684"/>
      <c r="F144" s="684"/>
    </row>
    <row r="145">
      <c r="D145" s="684"/>
      <c r="E145" s="684"/>
      <c r="F145" s="684"/>
    </row>
    <row r="146">
      <c r="D146" s="684"/>
      <c r="E146" s="684"/>
      <c r="F146" s="684"/>
    </row>
    <row r="147">
      <c r="D147" s="684"/>
      <c r="E147" s="684"/>
      <c r="F147" s="684"/>
    </row>
    <row r="148">
      <c r="D148" s="684"/>
      <c r="E148" s="684"/>
      <c r="F148" s="684"/>
    </row>
    <row r="149">
      <c r="D149" s="684"/>
      <c r="E149" s="684"/>
      <c r="F149" s="684"/>
    </row>
    <row r="150">
      <c r="D150" s="684"/>
      <c r="E150" s="684"/>
      <c r="F150" s="684"/>
    </row>
    <row r="151">
      <c r="D151" s="684"/>
      <c r="E151" s="684"/>
      <c r="F151" s="684"/>
    </row>
    <row r="152">
      <c r="D152" s="684"/>
      <c r="E152" s="684"/>
      <c r="F152" s="684"/>
    </row>
    <row r="153">
      <c r="D153" s="684"/>
      <c r="E153" s="684"/>
      <c r="F153" s="684"/>
    </row>
    <row r="154">
      <c r="D154" s="684"/>
      <c r="E154" s="684"/>
      <c r="F154" s="684"/>
    </row>
    <row r="155">
      <c r="D155" s="684"/>
      <c r="E155" s="684"/>
      <c r="F155" s="684"/>
    </row>
    <row r="156">
      <c r="D156" s="684"/>
      <c r="E156" s="684"/>
      <c r="F156" s="684"/>
    </row>
    <row r="157">
      <c r="D157" s="684"/>
      <c r="E157" s="684"/>
      <c r="F157" s="684"/>
    </row>
    <row r="158">
      <c r="D158" s="684"/>
      <c r="E158" s="684"/>
      <c r="F158" s="684"/>
    </row>
    <row r="159">
      <c r="D159" s="684"/>
      <c r="E159" s="684"/>
      <c r="F159" s="684"/>
    </row>
    <row r="160">
      <c r="D160" s="684"/>
      <c r="E160" s="684"/>
      <c r="F160" s="684"/>
    </row>
    <row r="161">
      <c r="D161" s="684"/>
      <c r="E161" s="684"/>
      <c r="F161" s="684"/>
    </row>
    <row r="162">
      <c r="D162" s="684"/>
      <c r="E162" s="684"/>
      <c r="F162" s="684"/>
    </row>
    <row r="163">
      <c r="D163" s="684"/>
      <c r="E163" s="684"/>
      <c r="F163" s="684"/>
    </row>
    <row r="164">
      <c r="D164" s="684"/>
      <c r="E164" s="684"/>
      <c r="F164" s="684"/>
    </row>
    <row r="165">
      <c r="D165" s="684"/>
      <c r="E165" s="684"/>
      <c r="F165" s="684"/>
    </row>
    <row r="166">
      <c r="D166" s="684"/>
      <c r="E166" s="684"/>
      <c r="F166" s="684"/>
    </row>
    <row r="167">
      <c r="D167" s="684"/>
      <c r="E167" s="684"/>
      <c r="F167" s="684"/>
    </row>
    <row r="168">
      <c r="D168" s="684"/>
      <c r="E168" s="684"/>
      <c r="F168" s="684"/>
    </row>
    <row r="169">
      <c r="D169" s="684"/>
      <c r="E169" s="684"/>
      <c r="F169" s="684"/>
    </row>
    <row r="170">
      <c r="D170" s="684"/>
      <c r="E170" s="684"/>
      <c r="F170" s="684"/>
    </row>
    <row r="171">
      <c r="D171" s="684"/>
      <c r="E171" s="684"/>
      <c r="F171" s="684"/>
    </row>
    <row r="172">
      <c r="D172" s="684"/>
      <c r="E172" s="684"/>
      <c r="F172" s="684"/>
    </row>
    <row r="173">
      <c r="D173" s="684"/>
      <c r="E173" s="684"/>
      <c r="F173" s="684"/>
    </row>
    <row r="174">
      <c r="D174" s="684"/>
      <c r="E174" s="684"/>
      <c r="F174" s="684"/>
    </row>
    <row r="175">
      <c r="D175" s="684"/>
      <c r="E175" s="684"/>
      <c r="F175" s="684"/>
    </row>
    <row r="176">
      <c r="D176" s="684"/>
      <c r="E176" s="684"/>
      <c r="F176" s="684"/>
    </row>
    <row r="177">
      <c r="D177" s="684"/>
      <c r="E177" s="684"/>
      <c r="F177" s="684"/>
    </row>
    <row r="178">
      <c r="D178" s="684"/>
      <c r="E178" s="684"/>
      <c r="F178" s="684"/>
    </row>
    <row r="179">
      <c r="D179" s="684"/>
      <c r="E179" s="684"/>
      <c r="F179" s="684"/>
    </row>
    <row r="180">
      <c r="D180" s="684"/>
      <c r="E180" s="684"/>
      <c r="F180" s="684"/>
    </row>
    <row r="181">
      <c r="D181" s="684"/>
      <c r="E181" s="684"/>
      <c r="F181" s="684"/>
    </row>
    <row r="182">
      <c r="D182" s="684"/>
      <c r="E182" s="684"/>
      <c r="F182" s="684"/>
    </row>
    <row r="183">
      <c r="D183" s="684"/>
      <c r="E183" s="684"/>
      <c r="F183" s="684"/>
    </row>
    <row r="184">
      <c r="D184" s="684"/>
      <c r="E184" s="684"/>
      <c r="F184" s="684"/>
    </row>
    <row r="185">
      <c r="D185" s="684"/>
      <c r="E185" s="684"/>
      <c r="F185" s="684"/>
    </row>
    <row r="186">
      <c r="D186" s="684"/>
      <c r="E186" s="684"/>
      <c r="F186" s="684"/>
    </row>
    <row r="187">
      <c r="D187" s="684"/>
      <c r="E187" s="684"/>
      <c r="F187" s="684"/>
    </row>
    <row r="188">
      <c r="D188" s="684"/>
      <c r="E188" s="684"/>
      <c r="F188" s="684"/>
    </row>
    <row r="189">
      <c r="D189" s="684"/>
      <c r="E189" s="684"/>
      <c r="F189" s="684"/>
    </row>
    <row r="190">
      <c r="D190" s="684"/>
      <c r="E190" s="684"/>
      <c r="F190" s="684"/>
    </row>
    <row r="191">
      <c r="D191" s="684"/>
      <c r="E191" s="684"/>
      <c r="F191" s="684"/>
    </row>
    <row r="192">
      <c r="D192" s="684"/>
      <c r="E192" s="684"/>
      <c r="F192" s="684"/>
    </row>
    <row r="193">
      <c r="D193" s="684"/>
      <c r="E193" s="684"/>
      <c r="F193" s="684"/>
    </row>
    <row r="194">
      <c r="D194" s="684"/>
      <c r="E194" s="684"/>
      <c r="F194" s="684"/>
    </row>
    <row r="195">
      <c r="D195" s="684"/>
      <c r="E195" s="684"/>
      <c r="F195" s="684"/>
    </row>
    <row r="196">
      <c r="D196" s="684"/>
      <c r="E196" s="684"/>
      <c r="F196" s="684"/>
    </row>
    <row r="197">
      <c r="D197" s="684"/>
      <c r="E197" s="684"/>
      <c r="F197" s="684"/>
    </row>
    <row r="198">
      <c r="D198" s="684"/>
      <c r="E198" s="684"/>
      <c r="F198" s="684"/>
    </row>
    <row r="199">
      <c r="D199" s="684"/>
      <c r="E199" s="684"/>
      <c r="F199" s="684"/>
    </row>
    <row r="200">
      <c r="D200" s="684"/>
      <c r="E200" s="684"/>
      <c r="F200" s="684"/>
    </row>
    <row r="201">
      <c r="D201" s="684"/>
      <c r="E201" s="684"/>
      <c r="F201" s="684"/>
    </row>
    <row r="202">
      <c r="D202" s="684"/>
      <c r="E202" s="684"/>
      <c r="F202" s="684"/>
    </row>
    <row r="203">
      <c r="D203" s="684"/>
      <c r="E203" s="684"/>
      <c r="F203" s="684"/>
    </row>
    <row r="204">
      <c r="D204" s="684"/>
      <c r="E204" s="684"/>
      <c r="F204" s="684"/>
    </row>
    <row r="205">
      <c r="D205" s="684"/>
      <c r="E205" s="684"/>
      <c r="F205" s="684"/>
    </row>
    <row r="206">
      <c r="D206" s="684"/>
      <c r="E206" s="684"/>
      <c r="F206" s="684"/>
    </row>
    <row r="207">
      <c r="D207" s="684"/>
      <c r="E207" s="684"/>
      <c r="F207" s="684"/>
    </row>
    <row r="208">
      <c r="D208" s="684"/>
      <c r="E208" s="684"/>
      <c r="F208" s="684"/>
    </row>
    <row r="209">
      <c r="D209" s="684"/>
      <c r="E209" s="684"/>
      <c r="F209" s="684"/>
    </row>
    <row r="210">
      <c r="D210" s="684"/>
      <c r="E210" s="684"/>
      <c r="F210" s="684"/>
    </row>
    <row r="211">
      <c r="D211" s="684"/>
      <c r="E211" s="684"/>
      <c r="F211" s="684"/>
    </row>
    <row r="212">
      <c r="D212" s="684"/>
      <c r="E212" s="684"/>
      <c r="F212" s="684"/>
    </row>
    <row r="213">
      <c r="D213" s="684"/>
      <c r="E213" s="684"/>
      <c r="F213" s="684"/>
    </row>
    <row r="214">
      <c r="D214" s="684"/>
      <c r="E214" s="684"/>
      <c r="F214" s="684"/>
    </row>
    <row r="215">
      <c r="D215" s="684"/>
      <c r="E215" s="684"/>
      <c r="F215" s="684"/>
    </row>
    <row r="216">
      <c r="D216" s="684"/>
      <c r="E216" s="684"/>
      <c r="F216" s="684"/>
    </row>
    <row r="217">
      <c r="D217" s="684"/>
      <c r="E217" s="684"/>
      <c r="F217" s="684"/>
    </row>
    <row r="218">
      <c r="D218" s="684"/>
      <c r="E218" s="684"/>
      <c r="F218" s="684"/>
    </row>
    <row r="219">
      <c r="D219" s="684"/>
      <c r="E219" s="684"/>
      <c r="F219" s="684"/>
    </row>
    <row r="220">
      <c r="D220" s="684"/>
      <c r="E220" s="684"/>
      <c r="F220" s="684"/>
    </row>
    <row r="221">
      <c r="D221" s="684"/>
      <c r="E221" s="684"/>
      <c r="F221" s="684"/>
    </row>
    <row r="222">
      <c r="D222" s="684"/>
      <c r="E222" s="684"/>
      <c r="F222" s="684"/>
    </row>
    <row r="223">
      <c r="D223" s="684"/>
      <c r="E223" s="684"/>
      <c r="F223" s="684"/>
    </row>
    <row r="224">
      <c r="D224" s="684"/>
      <c r="E224" s="684"/>
      <c r="F224" s="684"/>
    </row>
    <row r="225">
      <c r="D225" s="684"/>
      <c r="E225" s="684"/>
      <c r="F225" s="684"/>
    </row>
    <row r="226">
      <c r="D226" s="684"/>
      <c r="E226" s="684"/>
      <c r="F226" s="684"/>
    </row>
    <row r="227">
      <c r="D227" s="684"/>
      <c r="E227" s="684"/>
      <c r="F227" s="684"/>
    </row>
    <row r="228">
      <c r="D228" s="684"/>
      <c r="E228" s="684"/>
      <c r="F228" s="684"/>
    </row>
    <row r="229">
      <c r="D229" s="684"/>
      <c r="E229" s="684"/>
      <c r="F229" s="684"/>
    </row>
    <row r="230">
      <c r="D230" s="684"/>
      <c r="E230" s="684"/>
      <c r="F230" s="684"/>
    </row>
    <row r="231">
      <c r="D231" s="684"/>
      <c r="E231" s="684"/>
      <c r="F231" s="684"/>
    </row>
    <row r="232">
      <c r="D232" s="684"/>
      <c r="E232" s="684"/>
      <c r="F232" s="684"/>
    </row>
    <row r="233">
      <c r="D233" s="684"/>
      <c r="E233" s="684"/>
      <c r="F233" s="684"/>
    </row>
    <row r="234">
      <c r="D234" s="684"/>
      <c r="E234" s="684"/>
      <c r="F234" s="684"/>
    </row>
    <row r="235">
      <c r="D235" s="684"/>
      <c r="E235" s="684"/>
      <c r="F235" s="684"/>
    </row>
    <row r="236">
      <c r="D236" s="684"/>
      <c r="E236" s="684"/>
      <c r="F236" s="684"/>
    </row>
    <row r="237">
      <c r="D237" s="684"/>
      <c r="E237" s="684"/>
      <c r="F237" s="684"/>
    </row>
    <row r="238">
      <c r="D238" s="684"/>
      <c r="E238" s="684"/>
      <c r="F238" s="684"/>
    </row>
    <row r="239">
      <c r="D239" s="684"/>
      <c r="E239" s="684"/>
      <c r="F239" s="684"/>
    </row>
    <row r="240">
      <c r="D240" s="684"/>
      <c r="E240" s="684"/>
      <c r="F240" s="684"/>
    </row>
    <row r="241">
      <c r="D241" s="684"/>
      <c r="E241" s="684"/>
      <c r="F241" s="684"/>
    </row>
    <row r="242">
      <c r="D242" s="684"/>
      <c r="E242" s="684"/>
      <c r="F242" s="684"/>
    </row>
    <row r="243">
      <c r="D243" s="684"/>
      <c r="E243" s="684"/>
      <c r="F243" s="684"/>
    </row>
    <row r="244">
      <c r="D244" s="684"/>
      <c r="E244" s="684"/>
      <c r="F244" s="684"/>
    </row>
    <row r="245">
      <c r="D245" s="684"/>
      <c r="E245" s="684"/>
      <c r="F245" s="684"/>
    </row>
    <row r="246">
      <c r="D246" s="684"/>
      <c r="E246" s="684"/>
      <c r="F246" s="684"/>
    </row>
    <row r="247">
      <c r="D247" s="684"/>
      <c r="E247" s="684"/>
      <c r="F247" s="684"/>
    </row>
    <row r="248">
      <c r="D248" s="684"/>
      <c r="E248" s="684"/>
      <c r="F248" s="684"/>
    </row>
    <row r="249">
      <c r="D249" s="684"/>
      <c r="E249" s="684"/>
      <c r="F249" s="684"/>
    </row>
    <row r="250">
      <c r="D250" s="684"/>
      <c r="E250" s="684"/>
      <c r="F250" s="684"/>
    </row>
    <row r="251">
      <c r="D251" s="684"/>
      <c r="E251" s="684"/>
      <c r="F251" s="684"/>
    </row>
    <row r="252">
      <c r="D252" s="684"/>
      <c r="E252" s="684"/>
      <c r="F252" s="684"/>
    </row>
    <row r="253">
      <c r="D253" s="684"/>
      <c r="E253" s="684"/>
      <c r="F253" s="684"/>
    </row>
    <row r="254">
      <c r="D254" s="684"/>
      <c r="E254" s="684"/>
      <c r="F254" s="684"/>
    </row>
    <row r="255">
      <c r="D255" s="684"/>
      <c r="E255" s="684"/>
      <c r="F255" s="684"/>
    </row>
    <row r="256">
      <c r="D256" s="684"/>
      <c r="E256" s="684"/>
      <c r="F256" s="684"/>
    </row>
    <row r="257">
      <c r="D257" s="684"/>
      <c r="E257" s="684"/>
      <c r="F257" s="684"/>
    </row>
    <row r="258">
      <c r="D258" s="684"/>
      <c r="E258" s="684"/>
      <c r="F258" s="684"/>
    </row>
    <row r="259">
      <c r="D259" s="684"/>
      <c r="E259" s="684"/>
      <c r="F259" s="684"/>
    </row>
    <row r="260">
      <c r="D260" s="684"/>
      <c r="E260" s="684"/>
      <c r="F260" s="684"/>
    </row>
    <row r="261">
      <c r="D261" s="684"/>
      <c r="E261" s="684"/>
      <c r="F261" s="684"/>
    </row>
    <row r="262">
      <c r="D262" s="684"/>
      <c r="E262" s="684"/>
      <c r="F262" s="684"/>
    </row>
    <row r="263">
      <c r="D263" s="684"/>
      <c r="E263" s="684"/>
      <c r="F263" s="684"/>
    </row>
    <row r="264">
      <c r="D264" s="684"/>
      <c r="E264" s="684"/>
      <c r="F264" s="684"/>
    </row>
    <row r="265">
      <c r="D265" s="684"/>
      <c r="E265" s="684"/>
      <c r="F265" s="684"/>
    </row>
    <row r="266">
      <c r="D266" s="684"/>
      <c r="E266" s="684"/>
      <c r="F266" s="684"/>
    </row>
    <row r="267">
      <c r="D267" s="684"/>
      <c r="E267" s="684"/>
      <c r="F267" s="684"/>
    </row>
    <row r="268">
      <c r="D268" s="684"/>
      <c r="E268" s="684"/>
      <c r="F268" s="684"/>
    </row>
    <row r="269">
      <c r="D269" s="684"/>
      <c r="E269" s="684"/>
      <c r="F269" s="684"/>
    </row>
    <row r="270">
      <c r="D270" s="684"/>
      <c r="E270" s="684"/>
      <c r="F270" s="684"/>
    </row>
    <row r="271">
      <c r="D271" s="684"/>
      <c r="E271" s="684"/>
      <c r="F271" s="684"/>
    </row>
    <row r="272">
      <c r="D272" s="684"/>
      <c r="E272" s="684"/>
      <c r="F272" s="684"/>
    </row>
    <row r="273">
      <c r="D273" s="684"/>
      <c r="E273" s="684"/>
      <c r="F273" s="684"/>
    </row>
    <row r="274">
      <c r="D274" s="684"/>
      <c r="E274" s="684"/>
      <c r="F274" s="684"/>
    </row>
    <row r="275">
      <c r="D275" s="684"/>
      <c r="E275" s="684"/>
      <c r="F275" s="684"/>
    </row>
    <row r="276">
      <c r="D276" s="684"/>
      <c r="E276" s="684"/>
      <c r="F276" s="684"/>
    </row>
    <row r="277">
      <c r="D277" s="684"/>
      <c r="E277" s="684"/>
      <c r="F277" s="684"/>
    </row>
    <row r="278">
      <c r="D278" s="684"/>
      <c r="E278" s="684"/>
      <c r="F278" s="684"/>
    </row>
    <row r="279">
      <c r="D279" s="684"/>
      <c r="E279" s="684"/>
      <c r="F279" s="684"/>
    </row>
    <row r="280">
      <c r="D280" s="684"/>
      <c r="E280" s="684"/>
      <c r="F280" s="684"/>
    </row>
    <row r="281">
      <c r="D281" s="684"/>
      <c r="E281" s="684"/>
      <c r="F281" s="684"/>
    </row>
    <row r="282">
      <c r="D282" s="684"/>
      <c r="E282" s="684"/>
      <c r="F282" s="684"/>
    </row>
    <row r="283">
      <c r="D283" s="684"/>
      <c r="E283" s="684"/>
      <c r="F283" s="684"/>
    </row>
    <row r="284">
      <c r="D284" s="684"/>
      <c r="E284" s="684"/>
      <c r="F284" s="684"/>
    </row>
    <row r="285">
      <c r="D285" s="684"/>
      <c r="E285" s="684"/>
      <c r="F285" s="684"/>
    </row>
    <row r="286">
      <c r="D286" s="684"/>
      <c r="E286" s="684"/>
      <c r="F286" s="684"/>
    </row>
    <row r="287">
      <c r="D287" s="684"/>
      <c r="E287" s="684"/>
      <c r="F287" s="684"/>
    </row>
    <row r="288">
      <c r="D288" s="684"/>
      <c r="E288" s="684"/>
      <c r="F288" s="684"/>
    </row>
    <row r="289">
      <c r="D289" s="684"/>
      <c r="E289" s="684"/>
      <c r="F289" s="684"/>
    </row>
    <row r="290">
      <c r="D290" s="684"/>
      <c r="E290" s="684"/>
      <c r="F290" s="684"/>
    </row>
    <row r="291">
      <c r="D291" s="684"/>
      <c r="E291" s="684"/>
      <c r="F291" s="684"/>
    </row>
    <row r="292">
      <c r="D292" s="684"/>
      <c r="E292" s="684"/>
      <c r="F292" s="684"/>
    </row>
    <row r="293">
      <c r="D293" s="684"/>
      <c r="E293" s="684"/>
      <c r="F293" s="684"/>
    </row>
    <row r="294">
      <c r="D294" s="684"/>
      <c r="E294" s="684"/>
      <c r="F294" s="684"/>
    </row>
    <row r="295">
      <c r="D295" s="684"/>
      <c r="E295" s="684"/>
      <c r="F295" s="684"/>
    </row>
    <row r="296">
      <c r="D296" s="684"/>
      <c r="E296" s="684"/>
      <c r="F296" s="684"/>
    </row>
    <row r="297">
      <c r="D297" s="684"/>
      <c r="E297" s="684"/>
      <c r="F297" s="684"/>
    </row>
    <row r="298">
      <c r="D298" s="684"/>
      <c r="E298" s="684"/>
      <c r="F298" s="684"/>
    </row>
    <row r="299">
      <c r="D299" s="684"/>
      <c r="E299" s="684"/>
      <c r="F299" s="684"/>
    </row>
    <row r="300">
      <c r="D300" s="684"/>
      <c r="E300" s="684"/>
      <c r="F300" s="684"/>
    </row>
    <row r="301">
      <c r="D301" s="684"/>
      <c r="E301" s="684"/>
      <c r="F301" s="684"/>
    </row>
    <row r="302">
      <c r="D302" s="684"/>
      <c r="E302" s="684"/>
      <c r="F302" s="684"/>
    </row>
    <row r="303">
      <c r="D303" s="684"/>
      <c r="E303" s="684"/>
      <c r="F303" s="684"/>
    </row>
    <row r="304">
      <c r="D304" s="684"/>
      <c r="E304" s="684"/>
      <c r="F304" s="684"/>
    </row>
    <row r="305">
      <c r="D305" s="684"/>
      <c r="E305" s="684"/>
      <c r="F305" s="684"/>
    </row>
    <row r="306">
      <c r="D306" s="684"/>
      <c r="E306" s="684"/>
      <c r="F306" s="684"/>
    </row>
    <row r="307">
      <c r="D307" s="684"/>
      <c r="E307" s="684"/>
      <c r="F307" s="684"/>
    </row>
    <row r="308">
      <c r="D308" s="684"/>
      <c r="E308" s="684"/>
      <c r="F308" s="684"/>
    </row>
    <row r="309">
      <c r="D309" s="684"/>
      <c r="E309" s="684"/>
      <c r="F309" s="684"/>
    </row>
    <row r="310">
      <c r="D310" s="684"/>
      <c r="E310" s="684"/>
      <c r="F310" s="684"/>
    </row>
    <row r="311">
      <c r="D311" s="684"/>
      <c r="E311" s="684"/>
      <c r="F311" s="684"/>
    </row>
    <row r="312">
      <c r="D312" s="684"/>
      <c r="E312" s="684"/>
      <c r="F312" s="684"/>
    </row>
    <row r="313">
      <c r="D313" s="684"/>
      <c r="E313" s="684"/>
      <c r="F313" s="684"/>
    </row>
    <row r="314">
      <c r="D314" s="684"/>
      <c r="E314" s="684"/>
      <c r="F314" s="684"/>
    </row>
    <row r="315">
      <c r="D315" s="684"/>
      <c r="E315" s="684"/>
      <c r="F315" s="684"/>
    </row>
    <row r="316">
      <c r="D316" s="684"/>
      <c r="E316" s="684"/>
      <c r="F316" s="684"/>
    </row>
    <row r="317">
      <c r="D317" s="684"/>
      <c r="E317" s="684"/>
      <c r="F317" s="684"/>
    </row>
    <row r="318">
      <c r="D318" s="684"/>
      <c r="E318" s="684"/>
      <c r="F318" s="684"/>
    </row>
    <row r="319">
      <c r="D319" s="684"/>
      <c r="E319" s="684"/>
      <c r="F319" s="684"/>
    </row>
    <row r="320">
      <c r="D320" s="684"/>
      <c r="E320" s="684"/>
      <c r="F320" s="684"/>
    </row>
    <row r="321">
      <c r="D321" s="684"/>
      <c r="E321" s="684"/>
      <c r="F321" s="684"/>
    </row>
    <row r="322">
      <c r="D322" s="684"/>
      <c r="E322" s="684"/>
      <c r="F322" s="684"/>
    </row>
    <row r="323">
      <c r="D323" s="684"/>
      <c r="E323" s="684"/>
      <c r="F323" s="684"/>
    </row>
    <row r="324">
      <c r="D324" s="684"/>
      <c r="E324" s="684"/>
      <c r="F324" s="684"/>
    </row>
    <row r="325">
      <c r="D325" s="684"/>
      <c r="E325" s="684"/>
      <c r="F325" s="684"/>
    </row>
    <row r="326">
      <c r="D326" s="684"/>
      <c r="E326" s="684"/>
      <c r="F326" s="684"/>
    </row>
    <row r="327">
      <c r="D327" s="684"/>
      <c r="E327" s="684"/>
      <c r="F327" s="684"/>
    </row>
    <row r="328">
      <c r="D328" s="684"/>
      <c r="E328" s="684"/>
      <c r="F328" s="684"/>
    </row>
    <row r="329">
      <c r="D329" s="684"/>
      <c r="E329" s="684"/>
      <c r="F329" s="684"/>
    </row>
    <row r="330">
      <c r="D330" s="684"/>
      <c r="E330" s="684"/>
      <c r="F330" s="684"/>
    </row>
    <row r="331">
      <c r="D331" s="684"/>
      <c r="E331" s="684"/>
      <c r="F331" s="684"/>
    </row>
    <row r="332">
      <c r="D332" s="684"/>
      <c r="E332" s="684"/>
      <c r="F332" s="684"/>
    </row>
    <row r="333">
      <c r="D333" s="684"/>
      <c r="E333" s="684"/>
      <c r="F333" s="684"/>
    </row>
    <row r="334">
      <c r="D334" s="684"/>
      <c r="E334" s="684"/>
      <c r="F334" s="684"/>
    </row>
    <row r="335">
      <c r="D335" s="684"/>
      <c r="E335" s="684"/>
      <c r="F335" s="684"/>
    </row>
    <row r="336">
      <c r="D336" s="684"/>
      <c r="E336" s="684"/>
      <c r="F336" s="684"/>
    </row>
    <row r="337">
      <c r="D337" s="684"/>
      <c r="E337" s="684"/>
      <c r="F337" s="684"/>
    </row>
    <row r="338">
      <c r="D338" s="684"/>
      <c r="E338" s="684"/>
      <c r="F338" s="684"/>
    </row>
    <row r="339">
      <c r="D339" s="684"/>
      <c r="E339" s="684"/>
      <c r="F339" s="684"/>
    </row>
    <row r="340">
      <c r="D340" s="684"/>
      <c r="E340" s="684"/>
      <c r="F340" s="684"/>
    </row>
    <row r="341">
      <c r="D341" s="684"/>
      <c r="E341" s="684"/>
      <c r="F341" s="684"/>
    </row>
    <row r="342">
      <c r="D342" s="684"/>
      <c r="E342" s="684"/>
      <c r="F342" s="684"/>
    </row>
    <row r="343">
      <c r="D343" s="684"/>
      <c r="E343" s="684"/>
      <c r="F343" s="684"/>
    </row>
    <row r="344">
      <c r="D344" s="684"/>
      <c r="E344" s="684"/>
      <c r="F344" s="684"/>
    </row>
    <row r="345">
      <c r="D345" s="684"/>
      <c r="E345" s="684"/>
      <c r="F345" s="684"/>
    </row>
    <row r="346">
      <c r="D346" s="684"/>
      <c r="E346" s="684"/>
      <c r="F346" s="684"/>
    </row>
    <row r="347">
      <c r="D347" s="684"/>
      <c r="E347" s="684"/>
      <c r="F347" s="684"/>
    </row>
    <row r="348">
      <c r="D348" s="684"/>
      <c r="E348" s="684"/>
      <c r="F348" s="684"/>
    </row>
    <row r="349">
      <c r="D349" s="684"/>
      <c r="E349" s="684"/>
      <c r="F349" s="684"/>
    </row>
    <row r="350">
      <c r="D350" s="684"/>
      <c r="E350" s="684"/>
      <c r="F350" s="684"/>
    </row>
    <row r="351">
      <c r="D351" s="684"/>
      <c r="E351" s="684"/>
      <c r="F351" s="684"/>
    </row>
    <row r="352">
      <c r="D352" s="684"/>
      <c r="E352" s="684"/>
      <c r="F352" s="684"/>
    </row>
    <row r="353">
      <c r="D353" s="684"/>
      <c r="E353" s="684"/>
      <c r="F353" s="684"/>
    </row>
    <row r="354">
      <c r="D354" s="684"/>
      <c r="E354" s="684"/>
      <c r="F354" s="684"/>
    </row>
    <row r="355">
      <c r="D355" s="684"/>
      <c r="E355" s="684"/>
      <c r="F355" s="684"/>
    </row>
    <row r="356">
      <c r="D356" s="684"/>
      <c r="E356" s="684"/>
      <c r="F356" s="684"/>
    </row>
    <row r="357">
      <c r="D357" s="684"/>
      <c r="E357" s="684"/>
      <c r="F357" s="684"/>
    </row>
    <row r="358">
      <c r="D358" s="684"/>
      <c r="E358" s="684"/>
      <c r="F358" s="684"/>
    </row>
    <row r="359">
      <c r="D359" s="684"/>
      <c r="E359" s="684"/>
      <c r="F359" s="684"/>
    </row>
    <row r="360">
      <c r="D360" s="684"/>
      <c r="E360" s="684"/>
      <c r="F360" s="684"/>
    </row>
    <row r="361">
      <c r="D361" s="684"/>
      <c r="E361" s="684"/>
      <c r="F361" s="684"/>
    </row>
    <row r="362">
      <c r="D362" s="684"/>
      <c r="E362" s="684"/>
      <c r="F362" s="684"/>
    </row>
    <row r="363">
      <c r="D363" s="684"/>
      <c r="E363" s="684"/>
      <c r="F363" s="684"/>
    </row>
    <row r="364">
      <c r="D364" s="684"/>
      <c r="E364" s="684"/>
      <c r="F364" s="684"/>
    </row>
    <row r="365">
      <c r="D365" s="684"/>
      <c r="E365" s="684"/>
      <c r="F365" s="684"/>
    </row>
    <row r="366">
      <c r="D366" s="684"/>
      <c r="E366" s="684"/>
      <c r="F366" s="684"/>
    </row>
    <row r="367">
      <c r="D367" s="684"/>
      <c r="E367" s="684"/>
      <c r="F367" s="684"/>
    </row>
    <row r="368">
      <c r="D368" s="684"/>
      <c r="E368" s="684"/>
      <c r="F368" s="684"/>
    </row>
    <row r="369">
      <c r="D369" s="684"/>
      <c r="E369" s="684"/>
      <c r="F369" s="684"/>
    </row>
    <row r="370">
      <c r="D370" s="684"/>
      <c r="E370" s="684"/>
      <c r="F370" s="684"/>
    </row>
    <row r="371">
      <c r="D371" s="684"/>
      <c r="E371" s="684"/>
      <c r="F371" s="684"/>
    </row>
    <row r="372">
      <c r="D372" s="684"/>
      <c r="E372" s="684"/>
      <c r="F372" s="684"/>
    </row>
    <row r="373">
      <c r="D373" s="684"/>
      <c r="E373" s="684"/>
      <c r="F373" s="684"/>
    </row>
    <row r="374">
      <c r="D374" s="684"/>
      <c r="E374" s="684"/>
      <c r="F374" s="684"/>
    </row>
    <row r="375">
      <c r="D375" s="684"/>
      <c r="E375" s="684"/>
      <c r="F375" s="684"/>
    </row>
    <row r="376">
      <c r="D376" s="684"/>
      <c r="E376" s="684"/>
      <c r="F376" s="684"/>
    </row>
    <row r="377">
      <c r="D377" s="684"/>
      <c r="E377" s="684"/>
      <c r="F377" s="684"/>
    </row>
    <row r="378">
      <c r="D378" s="684"/>
      <c r="E378" s="684"/>
      <c r="F378" s="684"/>
    </row>
    <row r="379">
      <c r="D379" s="684"/>
      <c r="E379" s="684"/>
      <c r="F379" s="684"/>
    </row>
    <row r="380">
      <c r="D380" s="684"/>
      <c r="E380" s="684"/>
      <c r="F380" s="684"/>
    </row>
    <row r="381">
      <c r="D381" s="684"/>
      <c r="E381" s="684"/>
      <c r="F381" s="684"/>
    </row>
    <row r="382">
      <c r="D382" s="684"/>
      <c r="E382" s="684"/>
      <c r="F382" s="684"/>
    </row>
    <row r="383">
      <c r="D383" s="684"/>
      <c r="E383" s="684"/>
      <c r="F383" s="684"/>
    </row>
    <row r="384">
      <c r="D384" s="684"/>
      <c r="E384" s="684"/>
      <c r="F384" s="684"/>
    </row>
    <row r="385">
      <c r="D385" s="684"/>
      <c r="E385" s="684"/>
      <c r="F385" s="684"/>
    </row>
    <row r="386">
      <c r="D386" s="684"/>
      <c r="E386" s="684"/>
      <c r="F386" s="684"/>
    </row>
    <row r="387">
      <c r="D387" s="684"/>
      <c r="E387" s="684"/>
      <c r="F387" s="684"/>
    </row>
    <row r="388">
      <c r="D388" s="684"/>
      <c r="E388" s="684"/>
      <c r="F388" s="684"/>
    </row>
    <row r="389">
      <c r="D389" s="684"/>
      <c r="E389" s="684"/>
      <c r="F389" s="684"/>
    </row>
    <row r="390">
      <c r="D390" s="684"/>
      <c r="E390" s="684"/>
      <c r="F390" s="684"/>
    </row>
    <row r="391">
      <c r="D391" s="684"/>
      <c r="E391" s="684"/>
      <c r="F391" s="684"/>
    </row>
    <row r="392">
      <c r="D392" s="684"/>
      <c r="E392" s="684"/>
      <c r="F392" s="684"/>
    </row>
    <row r="393">
      <c r="D393" s="684"/>
      <c r="E393" s="684"/>
      <c r="F393" s="684"/>
    </row>
    <row r="394">
      <c r="D394" s="684"/>
      <c r="E394" s="684"/>
      <c r="F394" s="684"/>
    </row>
    <row r="395">
      <c r="D395" s="684"/>
      <c r="E395" s="684"/>
      <c r="F395" s="684"/>
    </row>
    <row r="396">
      <c r="D396" s="684"/>
      <c r="E396" s="684"/>
      <c r="F396" s="684"/>
    </row>
    <row r="397">
      <c r="D397" s="684"/>
      <c r="E397" s="684"/>
      <c r="F397" s="684"/>
    </row>
    <row r="398">
      <c r="D398" s="684"/>
      <c r="E398" s="684"/>
      <c r="F398" s="684"/>
    </row>
    <row r="399">
      <c r="D399" s="684"/>
      <c r="E399" s="684"/>
      <c r="F399" s="684"/>
    </row>
    <row r="400">
      <c r="D400" s="684"/>
      <c r="E400" s="684"/>
      <c r="F400" s="684"/>
    </row>
    <row r="401">
      <c r="D401" s="684"/>
      <c r="E401" s="684"/>
      <c r="F401" s="684"/>
    </row>
    <row r="402">
      <c r="D402" s="684"/>
      <c r="E402" s="684"/>
      <c r="F402" s="684"/>
    </row>
    <row r="403">
      <c r="D403" s="684"/>
      <c r="E403" s="684"/>
      <c r="F403" s="684"/>
    </row>
    <row r="404">
      <c r="D404" s="684"/>
      <c r="E404" s="684"/>
      <c r="F404" s="684"/>
    </row>
    <row r="405">
      <c r="D405" s="684"/>
      <c r="E405" s="684"/>
      <c r="F405" s="684"/>
    </row>
    <row r="406">
      <c r="D406" s="684"/>
      <c r="E406" s="684"/>
      <c r="F406" s="684"/>
    </row>
    <row r="407">
      <c r="D407" s="684"/>
      <c r="E407" s="684"/>
      <c r="F407" s="684"/>
    </row>
    <row r="408">
      <c r="D408" s="684"/>
      <c r="E408" s="684"/>
      <c r="F408" s="684"/>
    </row>
    <row r="409">
      <c r="D409" s="684"/>
      <c r="E409" s="684"/>
      <c r="F409" s="684"/>
    </row>
    <row r="410">
      <c r="D410" s="684"/>
      <c r="E410" s="684"/>
      <c r="F410" s="684"/>
    </row>
    <row r="411">
      <c r="D411" s="684"/>
      <c r="E411" s="684"/>
      <c r="F411" s="684"/>
    </row>
    <row r="412">
      <c r="D412" s="684"/>
      <c r="E412" s="684"/>
      <c r="F412" s="684"/>
    </row>
    <row r="413">
      <c r="D413" s="684"/>
      <c r="E413" s="684"/>
      <c r="F413" s="684"/>
    </row>
    <row r="414">
      <c r="D414" s="684"/>
      <c r="E414" s="684"/>
      <c r="F414" s="684"/>
    </row>
    <row r="415">
      <c r="D415" s="684"/>
      <c r="E415" s="684"/>
      <c r="F415" s="684"/>
    </row>
    <row r="416">
      <c r="D416" s="684"/>
      <c r="E416" s="684"/>
      <c r="F416" s="684"/>
    </row>
    <row r="417">
      <c r="D417" s="684"/>
      <c r="E417" s="684"/>
      <c r="F417" s="684"/>
    </row>
    <row r="418">
      <c r="D418" s="684"/>
      <c r="E418" s="684"/>
      <c r="F418" s="684"/>
    </row>
    <row r="419">
      <c r="D419" s="684"/>
      <c r="E419" s="684"/>
      <c r="F419" s="684"/>
    </row>
    <row r="420">
      <c r="D420" s="684"/>
      <c r="E420" s="684"/>
      <c r="F420" s="684"/>
    </row>
    <row r="421">
      <c r="D421" s="684"/>
      <c r="E421" s="684"/>
      <c r="F421" s="684"/>
    </row>
    <row r="422">
      <c r="D422" s="684"/>
      <c r="E422" s="684"/>
      <c r="F422" s="684"/>
    </row>
    <row r="423">
      <c r="D423" s="684"/>
      <c r="E423" s="684"/>
      <c r="F423" s="684"/>
    </row>
    <row r="424">
      <c r="D424" s="684"/>
      <c r="E424" s="684"/>
      <c r="F424" s="684"/>
    </row>
    <row r="425">
      <c r="D425" s="684"/>
      <c r="E425" s="684"/>
      <c r="F425" s="684"/>
    </row>
    <row r="426">
      <c r="D426" s="684"/>
      <c r="E426" s="684"/>
      <c r="F426" s="684"/>
    </row>
    <row r="427">
      <c r="D427" s="684"/>
      <c r="E427" s="684"/>
      <c r="F427" s="684"/>
    </row>
    <row r="428">
      <c r="D428" s="684"/>
      <c r="E428" s="684"/>
      <c r="F428" s="684"/>
    </row>
    <row r="429">
      <c r="D429" s="684"/>
      <c r="E429" s="684"/>
      <c r="F429" s="684"/>
    </row>
    <row r="430">
      <c r="D430" s="684"/>
      <c r="E430" s="684"/>
      <c r="F430" s="684"/>
    </row>
    <row r="431">
      <c r="D431" s="684"/>
      <c r="E431" s="684"/>
      <c r="F431" s="684"/>
    </row>
    <row r="432">
      <c r="D432" s="684"/>
      <c r="E432" s="684"/>
      <c r="F432" s="684"/>
    </row>
    <row r="433">
      <c r="D433" s="684"/>
      <c r="E433" s="684"/>
      <c r="F433" s="684"/>
    </row>
    <row r="434">
      <c r="D434" s="684"/>
      <c r="E434" s="684"/>
      <c r="F434" s="684"/>
    </row>
    <row r="435">
      <c r="D435" s="684"/>
      <c r="E435" s="684"/>
      <c r="F435" s="684"/>
    </row>
    <row r="436">
      <c r="D436" s="684"/>
      <c r="E436" s="684"/>
      <c r="F436" s="684"/>
    </row>
    <row r="437">
      <c r="D437" s="684"/>
      <c r="E437" s="684"/>
      <c r="F437" s="684"/>
    </row>
    <row r="438">
      <c r="D438" s="684"/>
      <c r="E438" s="684"/>
      <c r="F438" s="684"/>
    </row>
    <row r="439">
      <c r="D439" s="684"/>
      <c r="E439" s="684"/>
      <c r="F439" s="684"/>
    </row>
    <row r="440">
      <c r="D440" s="684"/>
      <c r="E440" s="684"/>
      <c r="F440" s="684"/>
    </row>
    <row r="441">
      <c r="D441" s="684"/>
      <c r="E441" s="684"/>
      <c r="F441" s="684"/>
    </row>
    <row r="442">
      <c r="D442" s="684"/>
      <c r="E442" s="684"/>
      <c r="F442" s="684"/>
    </row>
    <row r="443">
      <c r="D443" s="684"/>
      <c r="E443" s="684"/>
      <c r="F443" s="684"/>
    </row>
    <row r="444">
      <c r="D444" s="684"/>
      <c r="E444" s="684"/>
      <c r="F444" s="684"/>
    </row>
    <row r="445">
      <c r="D445" s="684"/>
      <c r="E445" s="684"/>
      <c r="F445" s="684"/>
    </row>
    <row r="446">
      <c r="D446" s="684"/>
      <c r="E446" s="684"/>
      <c r="F446" s="684"/>
    </row>
    <row r="447">
      <c r="D447" s="684"/>
      <c r="E447" s="684"/>
      <c r="F447" s="684"/>
    </row>
    <row r="448">
      <c r="D448" s="684"/>
      <c r="E448" s="684"/>
      <c r="F448" s="684"/>
    </row>
    <row r="449">
      <c r="D449" s="684"/>
      <c r="E449" s="684"/>
      <c r="F449" s="684"/>
    </row>
    <row r="450">
      <c r="D450" s="684"/>
      <c r="E450" s="684"/>
      <c r="F450" s="684"/>
    </row>
    <row r="451">
      <c r="D451" s="684"/>
      <c r="E451" s="684"/>
      <c r="F451" s="684"/>
    </row>
    <row r="452">
      <c r="D452" s="684"/>
      <c r="E452" s="684"/>
      <c r="F452" s="684"/>
    </row>
    <row r="453">
      <c r="D453" s="684"/>
      <c r="E453" s="684"/>
      <c r="F453" s="684"/>
    </row>
    <row r="454">
      <c r="D454" s="684"/>
      <c r="E454" s="684"/>
      <c r="F454" s="684"/>
    </row>
    <row r="455">
      <c r="D455" s="684"/>
      <c r="E455" s="684"/>
      <c r="F455" s="684"/>
    </row>
    <row r="456">
      <c r="D456" s="684"/>
      <c r="E456" s="684"/>
      <c r="F456" s="684"/>
    </row>
    <row r="457">
      <c r="D457" s="684"/>
      <c r="E457" s="684"/>
      <c r="F457" s="684"/>
    </row>
    <row r="458">
      <c r="D458" s="684"/>
      <c r="E458" s="684"/>
      <c r="F458" s="684"/>
    </row>
    <row r="459">
      <c r="D459" s="684"/>
      <c r="E459" s="684"/>
      <c r="F459" s="684"/>
    </row>
    <row r="460">
      <c r="D460" s="684"/>
      <c r="E460" s="684"/>
      <c r="F460" s="684"/>
    </row>
    <row r="461">
      <c r="D461" s="684"/>
      <c r="E461" s="684"/>
      <c r="F461" s="684"/>
    </row>
    <row r="462">
      <c r="D462" s="684"/>
      <c r="E462" s="684"/>
      <c r="F462" s="684"/>
    </row>
    <row r="463">
      <c r="D463" s="684"/>
      <c r="E463" s="684"/>
      <c r="F463" s="684"/>
    </row>
    <row r="464">
      <c r="D464" s="684"/>
      <c r="E464" s="684"/>
      <c r="F464" s="684"/>
    </row>
    <row r="465">
      <c r="D465" s="684"/>
      <c r="E465" s="684"/>
      <c r="F465" s="684"/>
    </row>
    <row r="466">
      <c r="D466" s="684"/>
      <c r="E466" s="684"/>
      <c r="F466" s="684"/>
    </row>
    <row r="467">
      <c r="D467" s="684"/>
      <c r="E467" s="684"/>
      <c r="F467" s="684"/>
    </row>
    <row r="468">
      <c r="D468" s="684"/>
      <c r="E468" s="684"/>
      <c r="F468" s="684"/>
    </row>
    <row r="469">
      <c r="D469" s="684"/>
      <c r="E469" s="684"/>
      <c r="F469" s="684"/>
    </row>
    <row r="470">
      <c r="D470" s="684"/>
      <c r="E470" s="684"/>
      <c r="F470" s="684"/>
    </row>
    <row r="471">
      <c r="D471" s="684"/>
      <c r="E471" s="684"/>
      <c r="F471" s="684"/>
    </row>
    <row r="472">
      <c r="D472" s="684"/>
      <c r="E472" s="684"/>
      <c r="F472" s="684"/>
    </row>
    <row r="473">
      <c r="D473" s="684"/>
      <c r="E473" s="684"/>
      <c r="F473" s="684"/>
    </row>
    <row r="474">
      <c r="D474" s="684"/>
      <c r="E474" s="684"/>
      <c r="F474" s="684"/>
    </row>
    <row r="475">
      <c r="D475" s="684"/>
      <c r="E475" s="684"/>
      <c r="F475" s="684"/>
    </row>
    <row r="476">
      <c r="D476" s="684"/>
      <c r="E476" s="684"/>
      <c r="F476" s="684"/>
    </row>
    <row r="477">
      <c r="D477" s="684"/>
      <c r="E477" s="684"/>
      <c r="F477" s="684"/>
    </row>
    <row r="478">
      <c r="D478" s="684"/>
      <c r="E478" s="684"/>
      <c r="F478" s="684"/>
    </row>
    <row r="479">
      <c r="D479" s="684"/>
      <c r="E479" s="684"/>
      <c r="F479" s="684"/>
    </row>
    <row r="480">
      <c r="D480" s="684"/>
      <c r="E480" s="684"/>
      <c r="F480" s="684"/>
    </row>
    <row r="481">
      <c r="D481" s="684"/>
      <c r="E481" s="684"/>
      <c r="F481" s="684"/>
    </row>
    <row r="482">
      <c r="D482" s="684"/>
      <c r="E482" s="684"/>
      <c r="F482" s="684"/>
    </row>
    <row r="483">
      <c r="D483" s="684"/>
      <c r="E483" s="684"/>
      <c r="F483" s="684"/>
    </row>
    <row r="484">
      <c r="D484" s="684"/>
      <c r="E484" s="684"/>
      <c r="F484" s="684"/>
    </row>
    <row r="485">
      <c r="D485" s="684"/>
      <c r="E485" s="684"/>
      <c r="F485" s="684"/>
    </row>
    <row r="486">
      <c r="D486" s="684"/>
      <c r="E486" s="684"/>
      <c r="F486" s="684"/>
    </row>
    <row r="487">
      <c r="D487" s="684"/>
      <c r="E487" s="684"/>
      <c r="F487" s="684"/>
    </row>
    <row r="488">
      <c r="D488" s="684"/>
      <c r="E488" s="684"/>
      <c r="F488" s="684"/>
    </row>
    <row r="489">
      <c r="D489" s="684"/>
      <c r="E489" s="684"/>
      <c r="F489" s="684"/>
    </row>
    <row r="490">
      <c r="D490" s="684"/>
      <c r="E490" s="684"/>
      <c r="F490" s="684"/>
    </row>
    <row r="491">
      <c r="D491" s="684"/>
      <c r="E491" s="684"/>
      <c r="F491" s="684"/>
    </row>
    <row r="492">
      <c r="D492" s="684"/>
      <c r="E492" s="684"/>
      <c r="F492" s="684"/>
    </row>
    <row r="493">
      <c r="D493" s="684"/>
      <c r="E493" s="684"/>
      <c r="F493" s="684"/>
    </row>
    <row r="494">
      <c r="D494" s="684"/>
      <c r="E494" s="684"/>
      <c r="F494" s="684"/>
    </row>
    <row r="495">
      <c r="D495" s="684"/>
      <c r="E495" s="684"/>
      <c r="F495" s="684"/>
    </row>
    <row r="496">
      <c r="D496" s="684"/>
      <c r="E496" s="684"/>
      <c r="F496" s="684"/>
    </row>
    <row r="497">
      <c r="D497" s="684"/>
      <c r="E497" s="684"/>
      <c r="F497" s="684"/>
    </row>
    <row r="498">
      <c r="D498" s="684"/>
      <c r="E498" s="684"/>
      <c r="F498" s="684"/>
    </row>
    <row r="499">
      <c r="D499" s="684"/>
      <c r="E499" s="684"/>
      <c r="F499" s="684"/>
    </row>
    <row r="500">
      <c r="D500" s="684"/>
      <c r="E500" s="684"/>
      <c r="F500" s="684"/>
    </row>
    <row r="501">
      <c r="D501" s="684"/>
      <c r="E501" s="684"/>
      <c r="F501" s="684"/>
    </row>
    <row r="502">
      <c r="D502" s="684"/>
      <c r="E502" s="684"/>
      <c r="F502" s="684"/>
    </row>
    <row r="503">
      <c r="D503" s="684"/>
      <c r="E503" s="684"/>
      <c r="F503" s="684"/>
    </row>
    <row r="504">
      <c r="D504" s="684"/>
      <c r="E504" s="684"/>
      <c r="F504" s="684"/>
    </row>
    <row r="505">
      <c r="D505" s="684"/>
      <c r="E505" s="684"/>
      <c r="F505" s="684"/>
    </row>
    <row r="506">
      <c r="D506" s="684"/>
      <c r="E506" s="684"/>
      <c r="F506" s="684"/>
    </row>
    <row r="507">
      <c r="D507" s="684"/>
      <c r="E507" s="684"/>
      <c r="F507" s="684"/>
    </row>
    <row r="508">
      <c r="D508" s="684"/>
      <c r="E508" s="684"/>
      <c r="F508" s="684"/>
    </row>
    <row r="509">
      <c r="D509" s="684"/>
      <c r="E509" s="684"/>
      <c r="F509" s="684"/>
    </row>
    <row r="510">
      <c r="D510" s="684"/>
      <c r="E510" s="684"/>
      <c r="F510" s="684"/>
    </row>
    <row r="511">
      <c r="D511" s="684"/>
      <c r="E511" s="684"/>
      <c r="F511" s="684"/>
    </row>
    <row r="512">
      <c r="D512" s="684"/>
      <c r="E512" s="684"/>
      <c r="F512" s="684"/>
    </row>
    <row r="513">
      <c r="D513" s="684"/>
      <c r="E513" s="684"/>
      <c r="F513" s="684"/>
    </row>
    <row r="514">
      <c r="D514" s="684"/>
      <c r="E514" s="684"/>
      <c r="F514" s="684"/>
    </row>
    <row r="515">
      <c r="D515" s="684"/>
      <c r="E515" s="684"/>
      <c r="F515" s="684"/>
    </row>
    <row r="516">
      <c r="D516" s="684"/>
      <c r="E516" s="684"/>
      <c r="F516" s="684"/>
    </row>
    <row r="517">
      <c r="D517" s="684"/>
      <c r="E517" s="684"/>
      <c r="F517" s="684"/>
    </row>
    <row r="518">
      <c r="D518" s="684"/>
      <c r="E518" s="684"/>
      <c r="F518" s="684"/>
    </row>
    <row r="519">
      <c r="D519" s="684"/>
      <c r="E519" s="684"/>
      <c r="F519" s="684"/>
    </row>
    <row r="520">
      <c r="D520" s="684"/>
      <c r="E520" s="684"/>
      <c r="F520" s="684"/>
    </row>
    <row r="521">
      <c r="D521" s="684"/>
      <c r="E521" s="684"/>
      <c r="F521" s="684"/>
    </row>
    <row r="522">
      <c r="D522" s="684"/>
      <c r="E522" s="684"/>
      <c r="F522" s="684"/>
    </row>
    <row r="523">
      <c r="D523" s="684"/>
      <c r="E523" s="684"/>
      <c r="F523" s="684"/>
    </row>
    <row r="524">
      <c r="D524" s="684"/>
      <c r="E524" s="684"/>
      <c r="F524" s="684"/>
    </row>
    <row r="525">
      <c r="D525" s="684"/>
      <c r="E525" s="684"/>
      <c r="F525" s="684"/>
    </row>
    <row r="526">
      <c r="D526" s="684"/>
      <c r="E526" s="684"/>
      <c r="F526" s="684"/>
    </row>
    <row r="527">
      <c r="D527" s="684"/>
      <c r="E527" s="684"/>
      <c r="F527" s="684"/>
    </row>
    <row r="528">
      <c r="D528" s="684"/>
      <c r="E528" s="684"/>
      <c r="F528" s="684"/>
    </row>
    <row r="529">
      <c r="D529" s="684"/>
      <c r="E529" s="684"/>
      <c r="F529" s="684"/>
    </row>
    <row r="530">
      <c r="D530" s="684"/>
      <c r="E530" s="684"/>
      <c r="F530" s="684"/>
    </row>
    <row r="531">
      <c r="D531" s="684"/>
      <c r="E531" s="684"/>
      <c r="F531" s="684"/>
    </row>
    <row r="532">
      <c r="D532" s="684"/>
      <c r="E532" s="684"/>
      <c r="F532" s="684"/>
    </row>
    <row r="533">
      <c r="D533" s="684"/>
      <c r="E533" s="684"/>
      <c r="F533" s="684"/>
    </row>
    <row r="534">
      <c r="D534" s="684"/>
      <c r="E534" s="684"/>
      <c r="F534" s="684"/>
    </row>
    <row r="535">
      <c r="D535" s="684"/>
      <c r="E535" s="684"/>
      <c r="F535" s="684"/>
    </row>
    <row r="536">
      <c r="D536" s="684"/>
      <c r="E536" s="684"/>
      <c r="F536" s="684"/>
    </row>
    <row r="537">
      <c r="D537" s="684"/>
      <c r="E537" s="684"/>
      <c r="F537" s="684"/>
    </row>
    <row r="538">
      <c r="D538" s="684"/>
      <c r="E538" s="684"/>
      <c r="F538" s="684"/>
    </row>
    <row r="539">
      <c r="D539" s="684"/>
      <c r="E539" s="684"/>
      <c r="F539" s="684"/>
    </row>
    <row r="540">
      <c r="D540" s="684"/>
      <c r="E540" s="684"/>
      <c r="F540" s="684"/>
    </row>
    <row r="541">
      <c r="D541" s="684"/>
      <c r="E541" s="684"/>
      <c r="F541" s="684"/>
    </row>
    <row r="542">
      <c r="D542" s="684"/>
      <c r="E542" s="684"/>
      <c r="F542" s="684"/>
    </row>
    <row r="543">
      <c r="D543" s="684"/>
      <c r="E543" s="684"/>
      <c r="F543" s="684"/>
    </row>
    <row r="544">
      <c r="D544" s="684"/>
      <c r="E544" s="684"/>
      <c r="F544" s="684"/>
    </row>
    <row r="545">
      <c r="D545" s="684"/>
      <c r="E545" s="684"/>
      <c r="F545" s="684"/>
    </row>
    <row r="546">
      <c r="D546" s="684"/>
      <c r="E546" s="684"/>
      <c r="F546" s="684"/>
    </row>
    <row r="547">
      <c r="D547" s="684"/>
      <c r="E547" s="684"/>
      <c r="F547" s="684"/>
    </row>
    <row r="548">
      <c r="D548" s="684"/>
      <c r="E548" s="684"/>
      <c r="F548" s="684"/>
    </row>
    <row r="549">
      <c r="D549" s="684"/>
      <c r="E549" s="684"/>
      <c r="F549" s="684"/>
    </row>
    <row r="550">
      <c r="D550" s="684"/>
      <c r="E550" s="684"/>
      <c r="F550" s="684"/>
    </row>
    <row r="551">
      <c r="D551" s="684"/>
      <c r="E551" s="684"/>
      <c r="F551" s="684"/>
    </row>
    <row r="552">
      <c r="D552" s="684"/>
      <c r="E552" s="684"/>
      <c r="F552" s="684"/>
    </row>
    <row r="553">
      <c r="D553" s="684"/>
      <c r="E553" s="684"/>
      <c r="F553" s="684"/>
    </row>
    <row r="554">
      <c r="D554" s="684"/>
      <c r="E554" s="684"/>
      <c r="F554" s="684"/>
    </row>
    <row r="555">
      <c r="D555" s="684"/>
      <c r="E555" s="684"/>
      <c r="F555" s="684"/>
    </row>
    <row r="556">
      <c r="D556" s="684"/>
      <c r="E556" s="684"/>
      <c r="F556" s="684"/>
    </row>
    <row r="557">
      <c r="D557" s="684"/>
      <c r="E557" s="684"/>
      <c r="F557" s="684"/>
    </row>
    <row r="558">
      <c r="D558" s="684"/>
      <c r="E558" s="684"/>
      <c r="F558" s="684"/>
    </row>
    <row r="559">
      <c r="D559" s="684"/>
      <c r="E559" s="684"/>
      <c r="F559" s="684"/>
    </row>
    <row r="560">
      <c r="D560" s="684"/>
      <c r="E560" s="684"/>
      <c r="F560" s="684"/>
    </row>
    <row r="561">
      <c r="D561" s="684"/>
      <c r="E561" s="684"/>
      <c r="F561" s="684"/>
    </row>
    <row r="562">
      <c r="D562" s="684"/>
      <c r="E562" s="684"/>
      <c r="F562" s="684"/>
    </row>
    <row r="563">
      <c r="D563" s="684"/>
      <c r="E563" s="684"/>
      <c r="F563" s="684"/>
    </row>
    <row r="564">
      <c r="D564" s="684"/>
      <c r="E564" s="684"/>
      <c r="F564" s="684"/>
    </row>
    <row r="565">
      <c r="D565" s="684"/>
      <c r="E565" s="684"/>
      <c r="F565" s="684"/>
    </row>
    <row r="566">
      <c r="D566" s="684"/>
      <c r="E566" s="684"/>
      <c r="F566" s="684"/>
    </row>
    <row r="567">
      <c r="D567" s="684"/>
      <c r="E567" s="684"/>
      <c r="F567" s="684"/>
    </row>
    <row r="568">
      <c r="D568" s="684"/>
      <c r="E568" s="684"/>
      <c r="F568" s="684"/>
    </row>
    <row r="569">
      <c r="D569" s="684"/>
      <c r="E569" s="684"/>
      <c r="F569" s="684"/>
    </row>
    <row r="570">
      <c r="D570" s="684"/>
      <c r="E570" s="684"/>
      <c r="F570" s="684"/>
    </row>
    <row r="571">
      <c r="D571" s="684"/>
      <c r="E571" s="684"/>
      <c r="F571" s="684"/>
    </row>
    <row r="572">
      <c r="D572" s="684"/>
      <c r="E572" s="684"/>
      <c r="F572" s="684"/>
    </row>
    <row r="573">
      <c r="D573" s="684"/>
      <c r="E573" s="684"/>
      <c r="F573" s="684"/>
    </row>
    <row r="574">
      <c r="D574" s="684"/>
      <c r="E574" s="684"/>
      <c r="F574" s="684"/>
    </row>
    <row r="575">
      <c r="D575" s="684"/>
      <c r="E575" s="684"/>
      <c r="F575" s="684"/>
    </row>
    <row r="576">
      <c r="D576" s="684"/>
      <c r="E576" s="684"/>
      <c r="F576" s="684"/>
    </row>
    <row r="577">
      <c r="D577" s="684"/>
      <c r="E577" s="684"/>
      <c r="F577" s="684"/>
    </row>
    <row r="578">
      <c r="D578" s="684"/>
      <c r="E578" s="684"/>
      <c r="F578" s="684"/>
    </row>
    <row r="579">
      <c r="D579" s="684"/>
      <c r="E579" s="684"/>
      <c r="F579" s="684"/>
    </row>
    <row r="580">
      <c r="D580" s="684"/>
      <c r="E580" s="684"/>
      <c r="F580" s="684"/>
    </row>
    <row r="581">
      <c r="D581" s="684"/>
      <c r="E581" s="684"/>
      <c r="F581" s="684"/>
    </row>
    <row r="582">
      <c r="D582" s="684"/>
      <c r="E582" s="684"/>
      <c r="F582" s="684"/>
    </row>
    <row r="583">
      <c r="D583" s="684"/>
      <c r="E583" s="684"/>
      <c r="F583" s="684"/>
    </row>
    <row r="584">
      <c r="D584" s="684"/>
      <c r="E584" s="684"/>
      <c r="F584" s="684"/>
    </row>
    <row r="585">
      <c r="D585" s="684"/>
      <c r="E585" s="684"/>
      <c r="F585" s="684"/>
    </row>
    <row r="586">
      <c r="D586" s="684"/>
      <c r="E586" s="684"/>
      <c r="F586" s="684"/>
    </row>
    <row r="587">
      <c r="D587" s="684"/>
      <c r="E587" s="684"/>
      <c r="F587" s="684"/>
    </row>
    <row r="588">
      <c r="D588" s="684"/>
      <c r="E588" s="684"/>
      <c r="F588" s="684"/>
    </row>
    <row r="589">
      <c r="D589" s="684"/>
      <c r="E589" s="684"/>
      <c r="F589" s="684"/>
    </row>
    <row r="590">
      <c r="D590" s="684"/>
      <c r="E590" s="684"/>
      <c r="F590" s="684"/>
    </row>
    <row r="591">
      <c r="D591" s="684"/>
      <c r="E591" s="684"/>
      <c r="F591" s="684"/>
    </row>
    <row r="592">
      <c r="D592" s="684"/>
      <c r="E592" s="684"/>
      <c r="F592" s="684"/>
    </row>
    <row r="593">
      <c r="D593" s="684"/>
      <c r="E593" s="684"/>
      <c r="F593" s="684"/>
    </row>
    <row r="594">
      <c r="D594" s="684"/>
      <c r="E594" s="684"/>
      <c r="F594" s="684"/>
    </row>
    <row r="595">
      <c r="D595" s="684"/>
      <c r="E595" s="684"/>
      <c r="F595" s="684"/>
    </row>
    <row r="596">
      <c r="D596" s="684"/>
      <c r="E596" s="684"/>
      <c r="F596" s="684"/>
    </row>
    <row r="597">
      <c r="D597" s="684"/>
      <c r="E597" s="684"/>
      <c r="F597" s="684"/>
    </row>
    <row r="598">
      <c r="D598" s="684"/>
      <c r="E598" s="684"/>
      <c r="F598" s="684"/>
    </row>
    <row r="599">
      <c r="D599" s="684"/>
      <c r="E599" s="684"/>
      <c r="F599" s="684"/>
    </row>
    <row r="600">
      <c r="D600" s="684"/>
      <c r="E600" s="684"/>
      <c r="F600" s="684"/>
    </row>
    <row r="601">
      <c r="D601" s="684"/>
      <c r="E601" s="684"/>
      <c r="F601" s="684"/>
    </row>
    <row r="602">
      <c r="D602" s="684"/>
      <c r="E602" s="684"/>
      <c r="F602" s="684"/>
    </row>
    <row r="603">
      <c r="D603" s="684"/>
      <c r="E603" s="684"/>
      <c r="F603" s="684"/>
    </row>
    <row r="604">
      <c r="D604" s="684"/>
      <c r="E604" s="684"/>
      <c r="F604" s="684"/>
    </row>
    <row r="605">
      <c r="D605" s="684"/>
      <c r="E605" s="684"/>
      <c r="F605" s="684"/>
    </row>
    <row r="606">
      <c r="D606" s="684"/>
      <c r="E606" s="684"/>
      <c r="F606" s="684"/>
    </row>
    <row r="607">
      <c r="D607" s="684"/>
      <c r="E607" s="684"/>
      <c r="F607" s="684"/>
    </row>
    <row r="608">
      <c r="D608" s="684"/>
      <c r="E608" s="684"/>
      <c r="F608" s="684"/>
    </row>
    <row r="609">
      <c r="D609" s="684"/>
      <c r="E609" s="684"/>
      <c r="F609" s="684"/>
    </row>
    <row r="610">
      <c r="D610" s="684"/>
      <c r="E610" s="684"/>
      <c r="F610" s="684"/>
    </row>
    <row r="611">
      <c r="D611" s="684"/>
      <c r="E611" s="684"/>
      <c r="F611" s="684"/>
    </row>
    <row r="612">
      <c r="D612" s="684"/>
      <c r="E612" s="684"/>
      <c r="F612" s="684"/>
    </row>
    <row r="613">
      <c r="D613" s="684"/>
      <c r="E613" s="684"/>
      <c r="F613" s="684"/>
    </row>
    <row r="614">
      <c r="D614" s="684"/>
      <c r="E614" s="684"/>
      <c r="F614" s="684"/>
    </row>
    <row r="615">
      <c r="D615" s="684"/>
      <c r="E615" s="684"/>
      <c r="F615" s="684"/>
    </row>
    <row r="616">
      <c r="D616" s="684"/>
      <c r="E616" s="684"/>
      <c r="F616" s="684"/>
    </row>
    <row r="617">
      <c r="D617" s="684"/>
      <c r="E617" s="684"/>
      <c r="F617" s="684"/>
    </row>
    <row r="618">
      <c r="D618" s="684"/>
      <c r="E618" s="684"/>
      <c r="F618" s="684"/>
    </row>
    <row r="619">
      <c r="D619" s="684"/>
      <c r="E619" s="684"/>
      <c r="F619" s="684"/>
    </row>
    <row r="620">
      <c r="D620" s="684"/>
      <c r="E620" s="684"/>
      <c r="F620" s="684"/>
    </row>
    <row r="621">
      <c r="D621" s="684"/>
      <c r="E621" s="684"/>
      <c r="F621" s="684"/>
    </row>
    <row r="622">
      <c r="D622" s="684"/>
      <c r="E622" s="684"/>
      <c r="F622" s="684"/>
    </row>
    <row r="623">
      <c r="D623" s="684"/>
      <c r="E623" s="684"/>
      <c r="F623" s="684"/>
    </row>
    <row r="624">
      <c r="D624" s="684"/>
      <c r="E624" s="684"/>
      <c r="F624" s="684"/>
    </row>
    <row r="625">
      <c r="D625" s="684"/>
      <c r="E625" s="684"/>
      <c r="F625" s="684"/>
    </row>
    <row r="626">
      <c r="D626" s="684"/>
      <c r="E626" s="684"/>
      <c r="F626" s="684"/>
    </row>
    <row r="627">
      <c r="D627" s="684"/>
      <c r="E627" s="684"/>
      <c r="F627" s="684"/>
    </row>
    <row r="628">
      <c r="D628" s="684"/>
      <c r="E628" s="684"/>
      <c r="F628" s="684"/>
    </row>
    <row r="629">
      <c r="D629" s="684"/>
      <c r="E629" s="684"/>
      <c r="F629" s="684"/>
    </row>
    <row r="630">
      <c r="D630" s="684"/>
      <c r="E630" s="684"/>
      <c r="F630" s="684"/>
    </row>
    <row r="631">
      <c r="D631" s="684"/>
      <c r="E631" s="684"/>
      <c r="F631" s="684"/>
    </row>
    <row r="632">
      <c r="D632" s="684"/>
      <c r="E632" s="684"/>
      <c r="F632" s="684"/>
    </row>
    <row r="633">
      <c r="D633" s="684"/>
      <c r="E633" s="684"/>
      <c r="F633" s="684"/>
    </row>
    <row r="634">
      <c r="D634" s="684"/>
      <c r="E634" s="684"/>
      <c r="F634" s="684"/>
    </row>
    <row r="635">
      <c r="D635" s="684"/>
      <c r="E635" s="684"/>
      <c r="F635" s="684"/>
    </row>
    <row r="636">
      <c r="D636" s="684"/>
      <c r="E636" s="684"/>
      <c r="F636" s="684"/>
    </row>
    <row r="637">
      <c r="D637" s="684"/>
      <c r="E637" s="684"/>
      <c r="F637" s="684"/>
    </row>
    <row r="638">
      <c r="D638" s="684"/>
      <c r="E638" s="684"/>
      <c r="F638" s="684"/>
    </row>
    <row r="639">
      <c r="D639" s="684"/>
      <c r="E639" s="684"/>
      <c r="F639" s="684"/>
    </row>
    <row r="640">
      <c r="D640" s="684"/>
      <c r="E640" s="684"/>
      <c r="F640" s="684"/>
    </row>
    <row r="641">
      <c r="D641" s="684"/>
      <c r="E641" s="684"/>
      <c r="F641" s="684"/>
    </row>
    <row r="642">
      <c r="D642" s="684"/>
      <c r="E642" s="684"/>
      <c r="F642" s="684"/>
    </row>
    <row r="643">
      <c r="D643" s="684"/>
      <c r="E643" s="684"/>
      <c r="F643" s="684"/>
    </row>
    <row r="644">
      <c r="D644" s="684"/>
      <c r="E644" s="684"/>
      <c r="F644" s="684"/>
    </row>
    <row r="645">
      <c r="D645" s="684"/>
      <c r="E645" s="684"/>
      <c r="F645" s="684"/>
    </row>
    <row r="646">
      <c r="D646" s="684"/>
      <c r="E646" s="684"/>
      <c r="F646" s="684"/>
    </row>
    <row r="647">
      <c r="D647" s="684"/>
      <c r="E647" s="684"/>
      <c r="F647" s="684"/>
    </row>
    <row r="648">
      <c r="D648" s="684"/>
      <c r="E648" s="684"/>
      <c r="F648" s="684"/>
    </row>
    <row r="649">
      <c r="D649" s="684"/>
      <c r="E649" s="684"/>
      <c r="F649" s="684"/>
    </row>
    <row r="650">
      <c r="D650" s="684"/>
      <c r="E650" s="684"/>
      <c r="F650" s="684"/>
    </row>
    <row r="651">
      <c r="D651" s="684"/>
      <c r="E651" s="684"/>
      <c r="F651" s="684"/>
    </row>
    <row r="652">
      <c r="D652" s="684"/>
      <c r="E652" s="684"/>
      <c r="F652" s="684"/>
    </row>
    <row r="653">
      <c r="D653" s="684"/>
      <c r="E653" s="684"/>
      <c r="F653" s="684"/>
    </row>
    <row r="654">
      <c r="D654" s="684"/>
      <c r="E654" s="684"/>
      <c r="F654" s="684"/>
    </row>
    <row r="655">
      <c r="D655" s="684"/>
      <c r="E655" s="684"/>
      <c r="F655" s="684"/>
    </row>
    <row r="656">
      <c r="D656" s="684"/>
      <c r="E656" s="684"/>
      <c r="F656" s="684"/>
    </row>
    <row r="657">
      <c r="D657" s="684"/>
      <c r="E657" s="684"/>
      <c r="F657" s="684"/>
    </row>
    <row r="658">
      <c r="D658" s="684"/>
      <c r="E658" s="684"/>
      <c r="F658" s="684"/>
    </row>
    <row r="659">
      <c r="D659" s="684"/>
      <c r="E659" s="684"/>
      <c r="F659" s="684"/>
    </row>
    <row r="660">
      <c r="D660" s="684"/>
      <c r="E660" s="684"/>
      <c r="F660" s="684"/>
    </row>
    <row r="661">
      <c r="D661" s="684"/>
      <c r="E661" s="684"/>
      <c r="F661" s="684"/>
    </row>
    <row r="662">
      <c r="D662" s="684"/>
      <c r="E662" s="684"/>
      <c r="F662" s="684"/>
    </row>
    <row r="663">
      <c r="D663" s="684"/>
      <c r="E663" s="684"/>
      <c r="F663" s="684"/>
    </row>
    <row r="664">
      <c r="D664" s="684"/>
      <c r="E664" s="684"/>
      <c r="F664" s="684"/>
    </row>
    <row r="665">
      <c r="D665" s="684"/>
      <c r="E665" s="684"/>
      <c r="F665" s="684"/>
    </row>
    <row r="666">
      <c r="D666" s="684"/>
      <c r="E666" s="684"/>
      <c r="F666" s="684"/>
    </row>
    <row r="667">
      <c r="D667" s="684"/>
      <c r="E667" s="684"/>
      <c r="F667" s="684"/>
    </row>
    <row r="668">
      <c r="D668" s="684"/>
      <c r="E668" s="684"/>
      <c r="F668" s="684"/>
    </row>
    <row r="669">
      <c r="D669" s="684"/>
      <c r="E669" s="684"/>
      <c r="F669" s="684"/>
    </row>
    <row r="670">
      <c r="D670" s="684"/>
      <c r="E670" s="684"/>
      <c r="F670" s="684"/>
    </row>
    <row r="671">
      <c r="D671" s="684"/>
      <c r="E671" s="684"/>
      <c r="F671" s="684"/>
    </row>
    <row r="672">
      <c r="D672" s="684"/>
      <c r="E672" s="684"/>
      <c r="F672" s="684"/>
    </row>
    <row r="673">
      <c r="D673" s="684"/>
      <c r="E673" s="684"/>
      <c r="F673" s="684"/>
    </row>
    <row r="674">
      <c r="D674" s="684"/>
      <c r="E674" s="684"/>
      <c r="F674" s="684"/>
    </row>
    <row r="675">
      <c r="D675" s="684"/>
      <c r="E675" s="684"/>
      <c r="F675" s="684"/>
    </row>
    <row r="676">
      <c r="D676" s="684"/>
      <c r="E676" s="684"/>
      <c r="F676" s="684"/>
    </row>
    <row r="677">
      <c r="D677" s="684"/>
      <c r="E677" s="684"/>
      <c r="F677" s="684"/>
    </row>
    <row r="678">
      <c r="D678" s="684"/>
      <c r="E678" s="684"/>
      <c r="F678" s="684"/>
    </row>
    <row r="679">
      <c r="D679" s="684"/>
      <c r="E679" s="684"/>
      <c r="F679" s="684"/>
    </row>
    <row r="680">
      <c r="D680" s="684"/>
      <c r="E680" s="684"/>
      <c r="F680" s="684"/>
    </row>
    <row r="681">
      <c r="D681" s="684"/>
      <c r="E681" s="684"/>
      <c r="F681" s="684"/>
    </row>
    <row r="682">
      <c r="D682" s="684"/>
      <c r="E682" s="684"/>
      <c r="F682" s="684"/>
    </row>
    <row r="683">
      <c r="D683" s="684"/>
      <c r="E683" s="684"/>
      <c r="F683" s="684"/>
    </row>
    <row r="684">
      <c r="D684" s="684"/>
      <c r="E684" s="684"/>
      <c r="F684" s="684"/>
    </row>
    <row r="685">
      <c r="D685" s="684"/>
      <c r="E685" s="684"/>
      <c r="F685" s="684"/>
    </row>
    <row r="686">
      <c r="D686" s="684"/>
      <c r="E686" s="684"/>
      <c r="F686" s="684"/>
    </row>
    <row r="687">
      <c r="D687" s="684"/>
      <c r="E687" s="684"/>
      <c r="F687" s="684"/>
    </row>
    <row r="688">
      <c r="D688" s="684"/>
      <c r="E688" s="684"/>
      <c r="F688" s="684"/>
    </row>
    <row r="689">
      <c r="D689" s="684"/>
      <c r="E689" s="684"/>
      <c r="F689" s="684"/>
    </row>
    <row r="690">
      <c r="D690" s="684"/>
      <c r="E690" s="684"/>
      <c r="F690" s="684"/>
    </row>
    <row r="691">
      <c r="D691" s="684"/>
      <c r="E691" s="684"/>
      <c r="F691" s="684"/>
    </row>
    <row r="692">
      <c r="D692" s="684"/>
      <c r="E692" s="684"/>
      <c r="F692" s="684"/>
    </row>
    <row r="693">
      <c r="D693" s="684"/>
      <c r="E693" s="684"/>
      <c r="F693" s="684"/>
    </row>
    <row r="694">
      <c r="D694" s="684"/>
      <c r="E694" s="684"/>
      <c r="F694" s="684"/>
    </row>
    <row r="695">
      <c r="D695" s="684"/>
      <c r="E695" s="684"/>
      <c r="F695" s="684"/>
    </row>
    <row r="696">
      <c r="D696" s="684"/>
      <c r="E696" s="684"/>
      <c r="F696" s="684"/>
    </row>
    <row r="697">
      <c r="D697" s="684"/>
      <c r="E697" s="684"/>
      <c r="F697" s="684"/>
    </row>
    <row r="698">
      <c r="D698" s="684"/>
      <c r="E698" s="684"/>
      <c r="F698" s="684"/>
    </row>
    <row r="699">
      <c r="D699" s="684"/>
      <c r="E699" s="684"/>
      <c r="F699" s="684"/>
    </row>
    <row r="700">
      <c r="D700" s="684"/>
      <c r="E700" s="684"/>
      <c r="F700" s="684"/>
    </row>
    <row r="701">
      <c r="D701" s="684"/>
      <c r="E701" s="684"/>
      <c r="F701" s="684"/>
    </row>
    <row r="702">
      <c r="D702" s="684"/>
      <c r="E702" s="684"/>
      <c r="F702" s="684"/>
    </row>
    <row r="703">
      <c r="D703" s="684"/>
      <c r="E703" s="684"/>
      <c r="F703" s="684"/>
    </row>
    <row r="704">
      <c r="D704" s="684"/>
      <c r="E704" s="684"/>
      <c r="F704" s="684"/>
    </row>
    <row r="705">
      <c r="D705" s="684"/>
      <c r="E705" s="684"/>
      <c r="F705" s="684"/>
    </row>
    <row r="706">
      <c r="D706" s="684"/>
      <c r="E706" s="684"/>
      <c r="F706" s="684"/>
    </row>
    <row r="707">
      <c r="D707" s="684"/>
      <c r="E707" s="684"/>
      <c r="F707" s="684"/>
    </row>
    <row r="708">
      <c r="D708" s="684"/>
      <c r="E708" s="684"/>
      <c r="F708" s="684"/>
    </row>
    <row r="709">
      <c r="D709" s="684"/>
      <c r="E709" s="684"/>
      <c r="F709" s="684"/>
    </row>
    <row r="710">
      <c r="D710" s="684"/>
      <c r="E710" s="684"/>
      <c r="F710" s="684"/>
    </row>
    <row r="711">
      <c r="D711" s="684"/>
      <c r="E711" s="684"/>
      <c r="F711" s="684"/>
    </row>
    <row r="712">
      <c r="D712" s="684"/>
      <c r="E712" s="684"/>
      <c r="F712" s="684"/>
    </row>
    <row r="713">
      <c r="D713" s="684"/>
      <c r="E713" s="684"/>
      <c r="F713" s="684"/>
    </row>
    <row r="714">
      <c r="D714" s="684"/>
      <c r="E714" s="684"/>
      <c r="F714" s="684"/>
    </row>
    <row r="715">
      <c r="D715" s="684"/>
      <c r="E715" s="684"/>
      <c r="F715" s="684"/>
    </row>
    <row r="716">
      <c r="D716" s="684"/>
      <c r="E716" s="684"/>
      <c r="F716" s="684"/>
    </row>
    <row r="717">
      <c r="D717" s="684"/>
      <c r="E717" s="684"/>
      <c r="F717" s="684"/>
    </row>
    <row r="718">
      <c r="D718" s="684"/>
      <c r="E718" s="684"/>
      <c r="F718" s="684"/>
    </row>
    <row r="719">
      <c r="D719" s="684"/>
      <c r="E719" s="684"/>
      <c r="F719" s="684"/>
    </row>
    <row r="720">
      <c r="D720" s="684"/>
      <c r="E720" s="684"/>
      <c r="F720" s="684"/>
    </row>
    <row r="721">
      <c r="D721" s="684"/>
      <c r="E721" s="684"/>
      <c r="F721" s="684"/>
    </row>
    <row r="722">
      <c r="D722" s="684"/>
      <c r="E722" s="684"/>
      <c r="F722" s="684"/>
    </row>
    <row r="723">
      <c r="D723" s="684"/>
      <c r="E723" s="684"/>
      <c r="F723" s="684"/>
    </row>
    <row r="724">
      <c r="D724" s="684"/>
      <c r="E724" s="684"/>
      <c r="F724" s="684"/>
    </row>
    <row r="725">
      <c r="D725" s="684"/>
      <c r="E725" s="684"/>
      <c r="F725" s="684"/>
    </row>
    <row r="726">
      <c r="D726" s="684"/>
      <c r="E726" s="684"/>
      <c r="F726" s="684"/>
    </row>
    <row r="727">
      <c r="D727" s="684"/>
      <c r="E727" s="684"/>
      <c r="F727" s="684"/>
    </row>
    <row r="728">
      <c r="D728" s="684"/>
      <c r="E728" s="684"/>
      <c r="F728" s="684"/>
    </row>
    <row r="729">
      <c r="D729" s="684"/>
      <c r="E729" s="684"/>
      <c r="F729" s="684"/>
    </row>
    <row r="730">
      <c r="D730" s="684"/>
      <c r="E730" s="684"/>
      <c r="F730" s="684"/>
    </row>
    <row r="731">
      <c r="D731" s="684"/>
      <c r="E731" s="684"/>
      <c r="F731" s="684"/>
    </row>
    <row r="732">
      <c r="D732" s="684"/>
      <c r="E732" s="684"/>
      <c r="F732" s="684"/>
    </row>
    <row r="733">
      <c r="D733" s="684"/>
      <c r="E733" s="684"/>
      <c r="F733" s="684"/>
    </row>
    <row r="734">
      <c r="D734" s="684"/>
      <c r="E734" s="684"/>
      <c r="F734" s="684"/>
    </row>
    <row r="735">
      <c r="D735" s="684"/>
      <c r="E735" s="684"/>
      <c r="F735" s="684"/>
    </row>
    <row r="736">
      <c r="D736" s="684"/>
      <c r="E736" s="684"/>
      <c r="F736" s="684"/>
    </row>
    <row r="737">
      <c r="D737" s="684"/>
      <c r="E737" s="684"/>
      <c r="F737" s="684"/>
    </row>
    <row r="738">
      <c r="D738" s="684"/>
      <c r="E738" s="684"/>
      <c r="F738" s="684"/>
    </row>
    <row r="739">
      <c r="D739" s="684"/>
      <c r="E739" s="684"/>
      <c r="F739" s="684"/>
    </row>
    <row r="740">
      <c r="D740" s="684"/>
      <c r="E740" s="684"/>
      <c r="F740" s="684"/>
    </row>
    <row r="741">
      <c r="D741" s="684"/>
      <c r="E741" s="684"/>
      <c r="F741" s="684"/>
    </row>
    <row r="742">
      <c r="D742" s="684"/>
      <c r="E742" s="684"/>
      <c r="F742" s="684"/>
    </row>
    <row r="743">
      <c r="D743" s="684"/>
      <c r="E743" s="684"/>
      <c r="F743" s="684"/>
    </row>
    <row r="744">
      <c r="D744" s="684"/>
      <c r="E744" s="684"/>
      <c r="F744" s="684"/>
    </row>
    <row r="745">
      <c r="D745" s="684"/>
      <c r="E745" s="684"/>
      <c r="F745" s="684"/>
    </row>
    <row r="746">
      <c r="D746" s="684"/>
      <c r="E746" s="684"/>
      <c r="F746" s="684"/>
    </row>
    <row r="747">
      <c r="D747" s="684"/>
      <c r="E747" s="684"/>
      <c r="F747" s="684"/>
    </row>
    <row r="748">
      <c r="D748" s="684"/>
      <c r="E748" s="684"/>
      <c r="F748" s="684"/>
    </row>
    <row r="749">
      <c r="D749" s="684"/>
      <c r="E749" s="684"/>
      <c r="F749" s="684"/>
    </row>
    <row r="750">
      <c r="D750" s="684"/>
      <c r="E750" s="684"/>
      <c r="F750" s="684"/>
    </row>
    <row r="751">
      <c r="D751" s="684"/>
      <c r="E751" s="684"/>
      <c r="F751" s="684"/>
    </row>
    <row r="752">
      <c r="D752" s="684"/>
      <c r="E752" s="684"/>
      <c r="F752" s="684"/>
    </row>
    <row r="753">
      <c r="D753" s="684"/>
      <c r="E753" s="684"/>
      <c r="F753" s="684"/>
    </row>
    <row r="754">
      <c r="D754" s="684"/>
      <c r="E754" s="684"/>
      <c r="F754" s="684"/>
    </row>
    <row r="755">
      <c r="D755" s="684"/>
      <c r="E755" s="684"/>
      <c r="F755" s="684"/>
    </row>
    <row r="756">
      <c r="D756" s="684"/>
      <c r="E756" s="684"/>
      <c r="F756" s="684"/>
    </row>
    <row r="757">
      <c r="D757" s="684"/>
      <c r="E757" s="684"/>
      <c r="F757" s="684"/>
    </row>
    <row r="758">
      <c r="D758" s="684"/>
      <c r="E758" s="684"/>
      <c r="F758" s="684"/>
    </row>
    <row r="759">
      <c r="D759" s="684"/>
      <c r="E759" s="684"/>
      <c r="F759" s="684"/>
    </row>
    <row r="760">
      <c r="D760" s="684"/>
      <c r="E760" s="684"/>
      <c r="F760" s="684"/>
    </row>
    <row r="761">
      <c r="D761" s="684"/>
      <c r="E761" s="684"/>
      <c r="F761" s="684"/>
    </row>
    <row r="762">
      <c r="D762" s="684"/>
      <c r="E762" s="684"/>
      <c r="F762" s="684"/>
    </row>
    <row r="763">
      <c r="D763" s="684"/>
      <c r="E763" s="684"/>
      <c r="F763" s="684"/>
    </row>
    <row r="764">
      <c r="D764" s="684"/>
      <c r="E764" s="684"/>
      <c r="F764" s="684"/>
    </row>
    <row r="765">
      <c r="D765" s="684"/>
      <c r="E765" s="684"/>
      <c r="F765" s="684"/>
    </row>
    <row r="766">
      <c r="D766" s="684"/>
      <c r="E766" s="684"/>
      <c r="F766" s="684"/>
    </row>
    <row r="767">
      <c r="D767" s="684"/>
      <c r="E767" s="684"/>
      <c r="F767" s="684"/>
    </row>
    <row r="768">
      <c r="D768" s="684"/>
      <c r="E768" s="684"/>
      <c r="F768" s="684"/>
    </row>
    <row r="769">
      <c r="D769" s="684"/>
      <c r="E769" s="684"/>
      <c r="F769" s="684"/>
    </row>
    <row r="770">
      <c r="D770" s="684"/>
      <c r="E770" s="684"/>
      <c r="F770" s="684"/>
    </row>
    <row r="771">
      <c r="D771" s="684"/>
      <c r="E771" s="684"/>
      <c r="F771" s="684"/>
    </row>
    <row r="772">
      <c r="D772" s="684"/>
      <c r="E772" s="684"/>
      <c r="F772" s="684"/>
    </row>
    <row r="773">
      <c r="D773" s="684"/>
      <c r="E773" s="684"/>
      <c r="F773" s="684"/>
    </row>
    <row r="774">
      <c r="D774" s="684"/>
      <c r="E774" s="684"/>
      <c r="F774" s="684"/>
    </row>
    <row r="775">
      <c r="D775" s="684"/>
      <c r="E775" s="684"/>
      <c r="F775" s="684"/>
    </row>
    <row r="776">
      <c r="D776" s="684"/>
      <c r="E776" s="684"/>
      <c r="F776" s="684"/>
    </row>
    <row r="777">
      <c r="D777" s="684"/>
      <c r="E777" s="684"/>
      <c r="F777" s="684"/>
    </row>
    <row r="778">
      <c r="D778" s="684"/>
      <c r="E778" s="684"/>
      <c r="F778" s="684"/>
    </row>
    <row r="779">
      <c r="D779" s="684"/>
      <c r="E779" s="684"/>
      <c r="F779" s="684"/>
    </row>
    <row r="780">
      <c r="D780" s="684"/>
      <c r="E780" s="684"/>
      <c r="F780" s="684"/>
    </row>
    <row r="781">
      <c r="D781" s="684"/>
      <c r="E781" s="684"/>
      <c r="F781" s="684"/>
    </row>
    <row r="782">
      <c r="D782" s="684"/>
      <c r="E782" s="684"/>
      <c r="F782" s="684"/>
    </row>
    <row r="783">
      <c r="D783" s="684"/>
      <c r="E783" s="684"/>
      <c r="F783" s="684"/>
    </row>
    <row r="784">
      <c r="D784" s="684"/>
      <c r="E784" s="684"/>
      <c r="F784" s="684"/>
    </row>
    <row r="785">
      <c r="D785" s="684"/>
      <c r="E785" s="684"/>
      <c r="F785" s="684"/>
    </row>
    <row r="786">
      <c r="D786" s="684"/>
      <c r="E786" s="684"/>
      <c r="F786" s="684"/>
    </row>
    <row r="787">
      <c r="D787" s="684"/>
      <c r="E787" s="684"/>
      <c r="F787" s="684"/>
    </row>
    <row r="788">
      <c r="D788" s="684"/>
      <c r="E788" s="684"/>
      <c r="F788" s="684"/>
    </row>
    <row r="789">
      <c r="D789" s="684"/>
      <c r="E789" s="684"/>
      <c r="F789" s="684"/>
    </row>
    <row r="790">
      <c r="D790" s="684"/>
      <c r="E790" s="684"/>
      <c r="F790" s="684"/>
    </row>
    <row r="791">
      <c r="D791" s="684"/>
      <c r="E791" s="684"/>
      <c r="F791" s="684"/>
    </row>
    <row r="792">
      <c r="D792" s="684"/>
      <c r="E792" s="684"/>
      <c r="F792" s="684"/>
    </row>
    <row r="793">
      <c r="D793" s="684"/>
      <c r="E793" s="684"/>
      <c r="F793" s="684"/>
    </row>
    <row r="794">
      <c r="D794" s="684"/>
      <c r="E794" s="684"/>
      <c r="F794" s="684"/>
    </row>
    <row r="795">
      <c r="D795" s="684"/>
      <c r="E795" s="684"/>
      <c r="F795" s="684"/>
    </row>
    <row r="796">
      <c r="D796" s="684"/>
      <c r="E796" s="684"/>
      <c r="F796" s="684"/>
    </row>
    <row r="797">
      <c r="D797" s="684"/>
      <c r="E797" s="684"/>
      <c r="F797" s="684"/>
    </row>
    <row r="798">
      <c r="D798" s="684"/>
      <c r="E798" s="684"/>
      <c r="F798" s="684"/>
    </row>
    <row r="799">
      <c r="D799" s="684"/>
      <c r="E799" s="684"/>
      <c r="F799" s="684"/>
    </row>
    <row r="800">
      <c r="D800" s="684"/>
      <c r="E800" s="684"/>
      <c r="F800" s="684"/>
    </row>
    <row r="801">
      <c r="D801" s="684"/>
      <c r="E801" s="684"/>
      <c r="F801" s="684"/>
    </row>
    <row r="802">
      <c r="D802" s="684"/>
      <c r="E802" s="684"/>
      <c r="F802" s="684"/>
    </row>
    <row r="803">
      <c r="D803" s="684"/>
      <c r="E803" s="684"/>
      <c r="F803" s="684"/>
    </row>
    <row r="804">
      <c r="D804" s="684"/>
      <c r="E804" s="684"/>
      <c r="F804" s="684"/>
    </row>
    <row r="805">
      <c r="D805" s="684"/>
      <c r="E805" s="684"/>
      <c r="F805" s="684"/>
    </row>
    <row r="806">
      <c r="D806" s="684"/>
      <c r="E806" s="684"/>
      <c r="F806" s="684"/>
    </row>
    <row r="807">
      <c r="D807" s="684"/>
      <c r="E807" s="684"/>
      <c r="F807" s="684"/>
    </row>
    <row r="808">
      <c r="D808" s="684"/>
      <c r="E808" s="684"/>
      <c r="F808" s="684"/>
    </row>
    <row r="809">
      <c r="D809" s="684"/>
      <c r="E809" s="684"/>
      <c r="F809" s="684"/>
    </row>
    <row r="810">
      <c r="D810" s="684"/>
      <c r="E810" s="684"/>
      <c r="F810" s="684"/>
    </row>
    <row r="811">
      <c r="D811" s="684"/>
      <c r="E811" s="684"/>
      <c r="F811" s="684"/>
    </row>
    <row r="812">
      <c r="D812" s="684"/>
      <c r="E812" s="684"/>
      <c r="F812" s="684"/>
    </row>
    <row r="813">
      <c r="D813" s="684"/>
      <c r="E813" s="684"/>
      <c r="F813" s="684"/>
    </row>
    <row r="814">
      <c r="D814" s="684"/>
      <c r="E814" s="684"/>
      <c r="F814" s="684"/>
    </row>
    <row r="815">
      <c r="D815" s="684"/>
      <c r="E815" s="684"/>
      <c r="F815" s="684"/>
    </row>
    <row r="816">
      <c r="D816" s="684"/>
      <c r="E816" s="684"/>
      <c r="F816" s="684"/>
    </row>
    <row r="817">
      <c r="D817" s="684"/>
      <c r="E817" s="684"/>
      <c r="F817" s="684"/>
    </row>
    <row r="818">
      <c r="D818" s="684"/>
      <c r="E818" s="684"/>
      <c r="F818" s="684"/>
    </row>
    <row r="819">
      <c r="D819" s="684"/>
      <c r="E819" s="684"/>
      <c r="F819" s="684"/>
    </row>
    <row r="820">
      <c r="D820" s="684"/>
      <c r="E820" s="684"/>
      <c r="F820" s="684"/>
    </row>
    <row r="821">
      <c r="D821" s="684"/>
      <c r="E821" s="684"/>
      <c r="F821" s="684"/>
    </row>
    <row r="822">
      <c r="D822" s="684"/>
      <c r="E822" s="684"/>
      <c r="F822" s="684"/>
    </row>
    <row r="823">
      <c r="D823" s="684"/>
      <c r="E823" s="684"/>
      <c r="F823" s="684"/>
    </row>
    <row r="824">
      <c r="D824" s="684"/>
      <c r="E824" s="684"/>
      <c r="F824" s="684"/>
    </row>
    <row r="825">
      <c r="D825" s="684"/>
      <c r="E825" s="684"/>
      <c r="F825" s="684"/>
    </row>
    <row r="826">
      <c r="D826" s="684"/>
      <c r="E826" s="684"/>
      <c r="F826" s="684"/>
    </row>
    <row r="827">
      <c r="D827" s="684"/>
      <c r="E827" s="684"/>
      <c r="F827" s="684"/>
    </row>
    <row r="828">
      <c r="D828" s="684"/>
      <c r="E828" s="684"/>
      <c r="F828" s="684"/>
    </row>
    <row r="829">
      <c r="D829" s="684"/>
      <c r="E829" s="684"/>
      <c r="F829" s="684"/>
    </row>
    <row r="830">
      <c r="D830" s="684"/>
      <c r="E830" s="684"/>
      <c r="F830" s="684"/>
    </row>
    <row r="831">
      <c r="D831" s="684"/>
      <c r="E831" s="684"/>
      <c r="F831" s="684"/>
    </row>
    <row r="832">
      <c r="D832" s="684"/>
      <c r="E832" s="684"/>
      <c r="F832" s="684"/>
    </row>
    <row r="833">
      <c r="D833" s="684"/>
      <c r="E833" s="684"/>
      <c r="F833" s="684"/>
    </row>
    <row r="834">
      <c r="D834" s="684"/>
      <c r="E834" s="684"/>
      <c r="F834" s="684"/>
    </row>
    <row r="835">
      <c r="D835" s="684"/>
      <c r="E835" s="684"/>
      <c r="F835" s="684"/>
    </row>
    <row r="836">
      <c r="D836" s="684"/>
      <c r="E836" s="684"/>
      <c r="F836" s="684"/>
    </row>
    <row r="837">
      <c r="D837" s="684"/>
      <c r="E837" s="684"/>
      <c r="F837" s="684"/>
    </row>
    <row r="838">
      <c r="D838" s="684"/>
      <c r="E838" s="684"/>
      <c r="F838" s="684"/>
    </row>
    <row r="839">
      <c r="D839" s="684"/>
      <c r="E839" s="684"/>
      <c r="F839" s="684"/>
    </row>
    <row r="840">
      <c r="D840" s="684"/>
      <c r="E840" s="684"/>
      <c r="F840" s="684"/>
    </row>
    <row r="841">
      <c r="D841" s="684"/>
      <c r="E841" s="684"/>
      <c r="F841" s="684"/>
    </row>
    <row r="842">
      <c r="D842" s="684"/>
      <c r="E842" s="684"/>
      <c r="F842" s="684"/>
    </row>
    <row r="843">
      <c r="D843" s="684"/>
      <c r="E843" s="684"/>
      <c r="F843" s="684"/>
    </row>
    <row r="844">
      <c r="D844" s="684"/>
      <c r="E844" s="684"/>
      <c r="F844" s="684"/>
    </row>
    <row r="845">
      <c r="D845" s="684"/>
      <c r="E845" s="684"/>
      <c r="F845" s="684"/>
    </row>
    <row r="846">
      <c r="D846" s="684"/>
      <c r="E846" s="684"/>
      <c r="F846" s="684"/>
    </row>
    <row r="847">
      <c r="D847" s="684"/>
      <c r="E847" s="684"/>
      <c r="F847" s="684"/>
    </row>
    <row r="848">
      <c r="D848" s="684"/>
      <c r="E848" s="684"/>
      <c r="F848" s="684"/>
    </row>
    <row r="849">
      <c r="D849" s="684"/>
      <c r="E849" s="684"/>
      <c r="F849" s="684"/>
    </row>
    <row r="850">
      <c r="D850" s="684"/>
      <c r="E850" s="684"/>
      <c r="F850" s="684"/>
    </row>
    <row r="851">
      <c r="D851" s="684"/>
      <c r="E851" s="684"/>
      <c r="F851" s="684"/>
    </row>
    <row r="852">
      <c r="D852" s="684"/>
      <c r="E852" s="684"/>
      <c r="F852" s="684"/>
    </row>
    <row r="853">
      <c r="D853" s="684"/>
      <c r="E853" s="684"/>
      <c r="F853" s="684"/>
    </row>
    <row r="854">
      <c r="D854" s="684"/>
      <c r="E854" s="684"/>
      <c r="F854" s="684"/>
    </row>
    <row r="855">
      <c r="D855" s="684"/>
      <c r="E855" s="684"/>
      <c r="F855" s="684"/>
    </row>
    <row r="856">
      <c r="D856" s="684"/>
      <c r="E856" s="684"/>
      <c r="F856" s="684"/>
    </row>
    <row r="857">
      <c r="D857" s="684"/>
      <c r="E857" s="684"/>
      <c r="F857" s="684"/>
    </row>
    <row r="858">
      <c r="D858" s="684"/>
      <c r="E858" s="684"/>
      <c r="F858" s="684"/>
    </row>
    <row r="859">
      <c r="D859" s="684"/>
      <c r="E859" s="684"/>
      <c r="F859" s="684"/>
    </row>
    <row r="860">
      <c r="D860" s="684"/>
      <c r="E860" s="684"/>
      <c r="F860" s="684"/>
    </row>
    <row r="861">
      <c r="D861" s="684"/>
      <c r="E861" s="684"/>
      <c r="F861" s="684"/>
    </row>
    <row r="862">
      <c r="D862" s="684"/>
      <c r="E862" s="684"/>
      <c r="F862" s="684"/>
    </row>
    <row r="863">
      <c r="D863" s="684"/>
      <c r="E863" s="684"/>
      <c r="F863" s="684"/>
    </row>
    <row r="864">
      <c r="D864" s="684"/>
      <c r="E864" s="684"/>
      <c r="F864" s="684"/>
    </row>
    <row r="865">
      <c r="D865" s="684"/>
      <c r="E865" s="684"/>
      <c r="F865" s="684"/>
    </row>
    <row r="866">
      <c r="D866" s="684"/>
      <c r="E866" s="684"/>
      <c r="F866" s="684"/>
    </row>
    <row r="867">
      <c r="D867" s="684"/>
      <c r="E867" s="684"/>
      <c r="F867" s="684"/>
    </row>
    <row r="868">
      <c r="D868" s="684"/>
      <c r="E868" s="684"/>
      <c r="F868" s="684"/>
    </row>
    <row r="869">
      <c r="D869" s="684"/>
      <c r="E869" s="684"/>
      <c r="F869" s="684"/>
    </row>
    <row r="870">
      <c r="D870" s="684"/>
      <c r="E870" s="684"/>
      <c r="F870" s="684"/>
    </row>
    <row r="871">
      <c r="D871" s="684"/>
      <c r="E871" s="684"/>
      <c r="F871" s="684"/>
    </row>
    <row r="872">
      <c r="D872" s="684"/>
      <c r="E872" s="684"/>
      <c r="F872" s="684"/>
    </row>
    <row r="873">
      <c r="D873" s="684"/>
      <c r="E873" s="684"/>
      <c r="F873" s="684"/>
    </row>
    <row r="874">
      <c r="D874" s="684"/>
      <c r="E874" s="684"/>
      <c r="F874" s="684"/>
    </row>
    <row r="875">
      <c r="D875" s="684"/>
      <c r="E875" s="684"/>
      <c r="F875" s="684"/>
    </row>
    <row r="876">
      <c r="D876" s="684"/>
      <c r="E876" s="684"/>
      <c r="F876" s="684"/>
    </row>
    <row r="877">
      <c r="D877" s="684"/>
      <c r="E877" s="684"/>
      <c r="F877" s="684"/>
    </row>
    <row r="878">
      <c r="D878" s="684"/>
      <c r="E878" s="684"/>
      <c r="F878" s="684"/>
    </row>
    <row r="879">
      <c r="D879" s="684"/>
      <c r="E879" s="684"/>
      <c r="F879" s="684"/>
    </row>
    <row r="880">
      <c r="D880" s="684"/>
      <c r="E880" s="684"/>
      <c r="F880" s="684"/>
    </row>
    <row r="881">
      <c r="D881" s="684"/>
      <c r="E881" s="684"/>
      <c r="F881" s="684"/>
    </row>
    <row r="882">
      <c r="D882" s="684"/>
      <c r="E882" s="684"/>
      <c r="F882" s="684"/>
    </row>
    <row r="883">
      <c r="D883" s="684"/>
      <c r="E883" s="684"/>
      <c r="F883" s="684"/>
    </row>
    <row r="884">
      <c r="D884" s="684"/>
      <c r="E884" s="684"/>
      <c r="F884" s="684"/>
    </row>
    <row r="885">
      <c r="D885" s="684"/>
      <c r="E885" s="684"/>
      <c r="F885" s="684"/>
    </row>
    <row r="886">
      <c r="D886" s="684"/>
      <c r="E886" s="684"/>
      <c r="F886" s="684"/>
    </row>
    <row r="887">
      <c r="D887" s="684"/>
      <c r="E887" s="684"/>
      <c r="F887" s="684"/>
    </row>
    <row r="888">
      <c r="D888" s="684"/>
      <c r="E888" s="684"/>
      <c r="F888" s="684"/>
    </row>
    <row r="889">
      <c r="D889" s="684"/>
      <c r="E889" s="684"/>
      <c r="F889" s="684"/>
    </row>
    <row r="890">
      <c r="D890" s="684"/>
      <c r="E890" s="684"/>
      <c r="F890" s="684"/>
    </row>
    <row r="891">
      <c r="D891" s="684"/>
      <c r="E891" s="684"/>
      <c r="F891" s="684"/>
    </row>
    <row r="892">
      <c r="D892" s="684"/>
      <c r="E892" s="684"/>
      <c r="F892" s="684"/>
    </row>
    <row r="893">
      <c r="D893" s="684"/>
      <c r="E893" s="684"/>
      <c r="F893" s="684"/>
    </row>
    <row r="894">
      <c r="D894" s="684"/>
      <c r="E894" s="684"/>
      <c r="F894" s="684"/>
    </row>
    <row r="895">
      <c r="D895" s="684"/>
      <c r="E895" s="684"/>
      <c r="F895" s="684"/>
    </row>
    <row r="896">
      <c r="D896" s="684"/>
      <c r="E896" s="684"/>
      <c r="F896" s="684"/>
    </row>
    <row r="897">
      <c r="D897" s="684"/>
      <c r="E897" s="684"/>
      <c r="F897" s="684"/>
    </row>
    <row r="898">
      <c r="D898" s="684"/>
      <c r="E898" s="684"/>
      <c r="F898" s="684"/>
    </row>
    <row r="899">
      <c r="D899" s="684"/>
      <c r="E899" s="684"/>
      <c r="F899" s="684"/>
    </row>
    <row r="900">
      <c r="D900" s="684"/>
      <c r="E900" s="684"/>
      <c r="F900" s="684"/>
    </row>
    <row r="901">
      <c r="D901" s="684"/>
      <c r="E901" s="684"/>
      <c r="F901" s="684"/>
    </row>
    <row r="902">
      <c r="D902" s="684"/>
      <c r="E902" s="684"/>
      <c r="F902" s="684"/>
    </row>
    <row r="903">
      <c r="D903" s="684"/>
      <c r="E903" s="684"/>
      <c r="F903" s="684"/>
    </row>
    <row r="904">
      <c r="D904" s="684"/>
      <c r="E904" s="684"/>
      <c r="F904" s="684"/>
    </row>
    <row r="905">
      <c r="D905" s="684"/>
      <c r="E905" s="684"/>
      <c r="F905" s="684"/>
    </row>
    <row r="906">
      <c r="D906" s="684"/>
      <c r="E906" s="684"/>
      <c r="F906" s="684"/>
    </row>
    <row r="907">
      <c r="D907" s="684"/>
      <c r="E907" s="684"/>
      <c r="F907" s="684"/>
    </row>
    <row r="908">
      <c r="D908" s="684"/>
      <c r="E908" s="684"/>
      <c r="F908" s="684"/>
    </row>
    <row r="909">
      <c r="D909" s="684"/>
      <c r="E909" s="684"/>
      <c r="F909" s="684"/>
    </row>
    <row r="910">
      <c r="D910" s="684"/>
      <c r="E910" s="684"/>
      <c r="F910" s="684"/>
    </row>
    <row r="911">
      <c r="D911" s="684"/>
      <c r="E911" s="684"/>
      <c r="F911" s="684"/>
    </row>
    <row r="912">
      <c r="D912" s="684"/>
      <c r="E912" s="684"/>
      <c r="F912" s="684"/>
    </row>
    <row r="913">
      <c r="D913" s="684"/>
      <c r="E913" s="684"/>
      <c r="F913" s="684"/>
    </row>
    <row r="914">
      <c r="D914" s="684"/>
      <c r="E914" s="684"/>
      <c r="F914" s="684"/>
    </row>
    <row r="915">
      <c r="D915" s="684"/>
      <c r="E915" s="684"/>
      <c r="F915" s="684"/>
    </row>
    <row r="916">
      <c r="D916" s="684"/>
      <c r="E916" s="684"/>
      <c r="F916" s="684"/>
    </row>
    <row r="917">
      <c r="D917" s="684"/>
      <c r="E917" s="684"/>
      <c r="F917" s="684"/>
    </row>
    <row r="918">
      <c r="D918" s="684"/>
      <c r="E918" s="684"/>
      <c r="F918" s="684"/>
    </row>
    <row r="919">
      <c r="D919" s="684"/>
      <c r="E919" s="684"/>
      <c r="F919" s="684"/>
    </row>
    <row r="920">
      <c r="D920" s="684"/>
      <c r="E920" s="684"/>
      <c r="F920" s="684"/>
    </row>
    <row r="921">
      <c r="D921" s="684"/>
      <c r="E921" s="684"/>
      <c r="F921" s="684"/>
    </row>
    <row r="922">
      <c r="D922" s="684"/>
      <c r="E922" s="684"/>
      <c r="F922" s="684"/>
    </row>
    <row r="923">
      <c r="D923" s="684"/>
      <c r="E923" s="684"/>
      <c r="F923" s="684"/>
    </row>
    <row r="924">
      <c r="D924" s="684"/>
      <c r="E924" s="684"/>
      <c r="F924" s="684"/>
    </row>
    <row r="925">
      <c r="D925" s="684"/>
      <c r="E925" s="684"/>
      <c r="F925" s="684"/>
    </row>
    <row r="926">
      <c r="D926" s="684"/>
      <c r="E926" s="684"/>
      <c r="F926" s="684"/>
    </row>
    <row r="927">
      <c r="D927" s="684"/>
      <c r="E927" s="684"/>
      <c r="F927" s="684"/>
    </row>
    <row r="928">
      <c r="D928" s="684"/>
      <c r="E928" s="684"/>
      <c r="F928" s="684"/>
    </row>
    <row r="929">
      <c r="D929" s="684"/>
      <c r="E929" s="684"/>
      <c r="F929" s="684"/>
    </row>
    <row r="930">
      <c r="D930" s="684"/>
      <c r="E930" s="684"/>
      <c r="F930" s="684"/>
    </row>
    <row r="931">
      <c r="D931" s="684"/>
      <c r="E931" s="684"/>
      <c r="F931" s="684"/>
    </row>
    <row r="932">
      <c r="D932" s="684"/>
      <c r="E932" s="684"/>
      <c r="F932" s="684"/>
    </row>
    <row r="933">
      <c r="D933" s="684"/>
      <c r="E933" s="684"/>
      <c r="F933" s="684"/>
    </row>
    <row r="934">
      <c r="D934" s="684"/>
      <c r="E934" s="684"/>
      <c r="F934" s="684"/>
    </row>
    <row r="935">
      <c r="D935" s="684"/>
      <c r="E935" s="684"/>
      <c r="F935" s="684"/>
    </row>
    <row r="936">
      <c r="D936" s="684"/>
      <c r="E936" s="684"/>
      <c r="F936" s="684"/>
    </row>
    <row r="937">
      <c r="D937" s="684"/>
      <c r="E937" s="684"/>
      <c r="F937" s="684"/>
    </row>
    <row r="938">
      <c r="D938" s="684"/>
      <c r="E938" s="684"/>
      <c r="F938" s="684"/>
    </row>
    <row r="939">
      <c r="D939" s="684"/>
      <c r="E939" s="684"/>
      <c r="F939" s="684"/>
    </row>
    <row r="940">
      <c r="D940" s="684"/>
      <c r="E940" s="684"/>
      <c r="F940" s="684"/>
    </row>
    <row r="941">
      <c r="D941" s="684"/>
      <c r="E941" s="684"/>
      <c r="F941" s="684"/>
    </row>
    <row r="942">
      <c r="D942" s="684"/>
      <c r="E942" s="684"/>
      <c r="F942" s="684"/>
    </row>
    <row r="943">
      <c r="D943" s="684"/>
      <c r="E943" s="684"/>
      <c r="F943" s="684"/>
    </row>
    <row r="944">
      <c r="D944" s="684"/>
      <c r="E944" s="684"/>
      <c r="F944" s="684"/>
    </row>
    <row r="945">
      <c r="D945" s="684"/>
      <c r="E945" s="684"/>
      <c r="F945" s="684"/>
    </row>
    <row r="946">
      <c r="D946" s="684"/>
      <c r="E946" s="684"/>
      <c r="F946" s="684"/>
    </row>
    <row r="947">
      <c r="D947" s="684"/>
      <c r="E947" s="684"/>
      <c r="F947" s="684"/>
    </row>
    <row r="948">
      <c r="D948" s="684"/>
      <c r="E948" s="684"/>
      <c r="F948" s="684"/>
    </row>
    <row r="949">
      <c r="D949" s="684"/>
      <c r="E949" s="684"/>
      <c r="F949" s="684"/>
    </row>
    <row r="950">
      <c r="D950" s="684"/>
      <c r="E950" s="684"/>
      <c r="F950" s="684"/>
    </row>
    <row r="951">
      <c r="D951" s="684"/>
      <c r="E951" s="684"/>
      <c r="F951" s="684"/>
    </row>
    <row r="952">
      <c r="D952" s="684"/>
      <c r="E952" s="684"/>
      <c r="F952" s="684"/>
    </row>
    <row r="953">
      <c r="D953" s="684"/>
      <c r="E953" s="684"/>
      <c r="F953" s="684"/>
    </row>
    <row r="954">
      <c r="D954" s="684"/>
      <c r="E954" s="684"/>
      <c r="F954" s="684"/>
    </row>
    <row r="955">
      <c r="D955" s="684"/>
      <c r="E955" s="684"/>
      <c r="F955" s="684"/>
    </row>
    <row r="956">
      <c r="D956" s="684"/>
      <c r="E956" s="684"/>
      <c r="F956" s="684"/>
    </row>
    <row r="957">
      <c r="D957" s="684"/>
      <c r="E957" s="684"/>
      <c r="F957" s="684"/>
    </row>
    <row r="958">
      <c r="D958" s="684"/>
      <c r="E958" s="684"/>
      <c r="F958" s="684"/>
    </row>
    <row r="959">
      <c r="D959" s="684"/>
      <c r="E959" s="684"/>
      <c r="F959" s="684"/>
    </row>
    <row r="960">
      <c r="D960" s="684"/>
      <c r="E960" s="684"/>
      <c r="F960" s="684"/>
    </row>
    <row r="961">
      <c r="D961" s="684"/>
      <c r="E961" s="684"/>
      <c r="F961" s="684"/>
    </row>
    <row r="962">
      <c r="D962" s="684"/>
      <c r="E962" s="684"/>
      <c r="F962" s="684"/>
    </row>
    <row r="963">
      <c r="D963" s="684"/>
      <c r="E963" s="684"/>
      <c r="F963" s="684"/>
    </row>
    <row r="964">
      <c r="D964" s="684"/>
      <c r="E964" s="684"/>
      <c r="F964" s="684"/>
    </row>
    <row r="965">
      <c r="D965" s="684"/>
      <c r="E965" s="684"/>
      <c r="F965" s="684"/>
    </row>
    <row r="966">
      <c r="D966" s="684"/>
      <c r="E966" s="684"/>
      <c r="F966" s="684"/>
    </row>
    <row r="967">
      <c r="D967" s="684"/>
      <c r="E967" s="684"/>
      <c r="F967" s="684"/>
    </row>
    <row r="968">
      <c r="D968" s="684"/>
      <c r="E968" s="684"/>
      <c r="F968" s="684"/>
    </row>
    <row r="969">
      <c r="D969" s="684"/>
      <c r="E969" s="684"/>
      <c r="F969" s="684"/>
    </row>
    <row r="970">
      <c r="D970" s="684"/>
      <c r="E970" s="684"/>
      <c r="F970" s="684"/>
    </row>
    <row r="971">
      <c r="D971" s="684"/>
      <c r="E971" s="684"/>
      <c r="F971" s="684"/>
    </row>
    <row r="972">
      <c r="D972" s="684"/>
      <c r="E972" s="684"/>
      <c r="F972" s="684"/>
    </row>
    <row r="973">
      <c r="D973" s="684"/>
      <c r="E973" s="684"/>
      <c r="F973" s="684"/>
    </row>
    <row r="974">
      <c r="D974" s="684"/>
      <c r="E974" s="684"/>
      <c r="F974" s="684"/>
    </row>
    <row r="975">
      <c r="D975" s="684"/>
      <c r="E975" s="684"/>
      <c r="F975" s="684"/>
    </row>
    <row r="976">
      <c r="D976" s="684"/>
      <c r="E976" s="684"/>
      <c r="F976" s="684"/>
    </row>
    <row r="977">
      <c r="D977" s="684"/>
      <c r="E977" s="684"/>
      <c r="F977" s="684"/>
    </row>
    <row r="978">
      <c r="D978" s="684"/>
      <c r="E978" s="684"/>
      <c r="F978" s="684"/>
    </row>
    <row r="979">
      <c r="D979" s="684"/>
      <c r="E979" s="684"/>
      <c r="F979" s="684"/>
    </row>
    <row r="980">
      <c r="D980" s="684"/>
      <c r="E980" s="684"/>
      <c r="F980" s="684"/>
    </row>
    <row r="981">
      <c r="D981" s="684"/>
      <c r="E981" s="684"/>
      <c r="F981" s="684"/>
    </row>
    <row r="982">
      <c r="D982" s="684"/>
      <c r="E982" s="684"/>
      <c r="F982" s="684"/>
    </row>
    <row r="983">
      <c r="D983" s="684"/>
      <c r="E983" s="684"/>
      <c r="F983" s="684"/>
    </row>
    <row r="984">
      <c r="D984" s="684"/>
      <c r="E984" s="684"/>
      <c r="F984" s="684"/>
    </row>
    <row r="985">
      <c r="D985" s="684"/>
      <c r="E985" s="684"/>
      <c r="F985" s="684"/>
    </row>
    <row r="986">
      <c r="D986" s="684"/>
      <c r="E986" s="684"/>
      <c r="F986" s="684"/>
    </row>
    <row r="987">
      <c r="D987" s="684"/>
      <c r="E987" s="684"/>
      <c r="F987" s="684"/>
    </row>
    <row r="988">
      <c r="D988" s="684"/>
      <c r="E988" s="684"/>
      <c r="F988" s="684"/>
    </row>
    <row r="989">
      <c r="D989" s="684"/>
      <c r="E989" s="684"/>
      <c r="F989" s="684"/>
    </row>
    <row r="990">
      <c r="D990" s="684"/>
      <c r="E990" s="684"/>
      <c r="F990" s="684"/>
    </row>
    <row r="991">
      <c r="D991" s="684"/>
      <c r="E991" s="684"/>
      <c r="F991" s="684"/>
    </row>
    <row r="992">
      <c r="D992" s="684"/>
      <c r="E992" s="684"/>
      <c r="F992" s="684"/>
    </row>
    <row r="993">
      <c r="D993" s="684"/>
      <c r="E993" s="684"/>
      <c r="F993" s="684"/>
    </row>
    <row r="994">
      <c r="D994" s="684"/>
      <c r="E994" s="684"/>
      <c r="F994" s="684"/>
    </row>
    <row r="995">
      <c r="D995" s="684"/>
      <c r="E995" s="684"/>
      <c r="F995" s="684"/>
    </row>
    <row r="996">
      <c r="D996" s="684"/>
      <c r="E996" s="684"/>
      <c r="F996" s="684"/>
    </row>
    <row r="997">
      <c r="D997" s="684"/>
      <c r="E997" s="684"/>
      <c r="F997" s="684"/>
    </row>
    <row r="998">
      <c r="D998" s="684"/>
      <c r="E998" s="684"/>
      <c r="F998" s="684"/>
    </row>
  </sheetData>
  <mergeCells count="2">
    <mergeCell ref="G2:L4"/>
    <mergeCell ref="D5:E5"/>
  </mergeCells>
  <dataValidations>
    <dataValidation type="list" allowBlank="1" sqref="B3">
      <formula1>$C$6:$C$46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25.13"/>
    <col customWidth="1" min="3" max="8" width="4.25"/>
    <col customWidth="1" min="9" max="9" width="6.63"/>
    <col customWidth="1" min="11" max="11" width="6.5"/>
    <col customWidth="1" min="12" max="12" width="26.0"/>
    <col customWidth="1" min="13" max="18" width="4.25"/>
    <col customWidth="1" min="19" max="19" width="6.63"/>
  </cols>
  <sheetData>
    <row r="1">
      <c r="A1" s="45" t="s">
        <v>1629</v>
      </c>
      <c r="B1" s="46"/>
      <c r="C1" s="46"/>
      <c r="D1" s="46"/>
      <c r="E1" s="46"/>
      <c r="F1" s="46"/>
      <c r="G1" s="46"/>
      <c r="H1" s="46"/>
      <c r="I1" s="46"/>
      <c r="J1" s="46"/>
      <c r="K1" s="46"/>
      <c r="L1" s="46"/>
      <c r="M1" s="46"/>
      <c r="N1" s="46"/>
      <c r="O1" s="46"/>
      <c r="P1" s="46"/>
      <c r="Q1" s="46"/>
      <c r="R1" s="46"/>
      <c r="S1" s="47"/>
    </row>
    <row r="2">
      <c r="A2" s="48"/>
      <c r="B2" s="49"/>
      <c r="C2" s="49"/>
      <c r="D2" s="49"/>
      <c r="E2" s="49"/>
      <c r="F2" s="49"/>
      <c r="G2" s="49"/>
      <c r="H2" s="49"/>
      <c r="I2" s="49"/>
      <c r="K2" s="48"/>
      <c r="L2" s="49"/>
      <c r="M2" s="49"/>
      <c r="N2" s="49"/>
      <c r="O2" s="49"/>
      <c r="P2" s="49"/>
      <c r="Q2" s="49"/>
      <c r="R2" s="49"/>
      <c r="S2" s="49"/>
    </row>
    <row r="3">
      <c r="A3" s="48"/>
      <c r="B3" s="49"/>
      <c r="C3" s="49"/>
      <c r="D3" s="49"/>
      <c r="E3" s="49"/>
      <c r="F3" s="49"/>
      <c r="G3" s="49"/>
      <c r="H3" s="49"/>
      <c r="I3" s="49"/>
      <c r="K3" s="48"/>
      <c r="L3" s="49"/>
      <c r="M3" s="49"/>
      <c r="N3" s="49"/>
      <c r="O3" s="49"/>
      <c r="P3" s="49"/>
      <c r="Q3" s="49"/>
      <c r="R3" s="49"/>
      <c r="S3" s="49"/>
    </row>
    <row r="4">
      <c r="A4" s="50" t="s">
        <v>1630</v>
      </c>
      <c r="B4" s="46"/>
      <c r="C4" s="46"/>
      <c r="D4" s="46"/>
      <c r="E4" s="46"/>
      <c r="F4" s="46"/>
      <c r="G4" s="46"/>
      <c r="H4" s="46"/>
      <c r="I4" s="47"/>
      <c r="K4" s="50" t="s">
        <v>1631</v>
      </c>
      <c r="L4" s="46"/>
      <c r="M4" s="46"/>
      <c r="N4" s="46"/>
      <c r="O4" s="46"/>
      <c r="P4" s="46"/>
      <c r="Q4" s="46"/>
      <c r="R4" s="46"/>
      <c r="S4" s="47"/>
    </row>
    <row r="5">
      <c r="A5" s="51" t="s">
        <v>1632</v>
      </c>
      <c r="B5" s="52" t="s">
        <v>1633</v>
      </c>
      <c r="C5" s="53" t="s">
        <v>1634</v>
      </c>
      <c r="D5" s="54"/>
      <c r="E5" s="55" t="s">
        <v>1635</v>
      </c>
      <c r="F5" s="54"/>
      <c r="G5" s="56" t="s">
        <v>1636</v>
      </c>
      <c r="H5" s="54"/>
      <c r="I5" s="57" t="s">
        <v>1637</v>
      </c>
      <c r="K5" s="51" t="s">
        <v>1632</v>
      </c>
      <c r="L5" s="52" t="s">
        <v>1633</v>
      </c>
      <c r="M5" s="53" t="s">
        <v>1634</v>
      </c>
      <c r="N5" s="54"/>
      <c r="O5" s="55" t="s">
        <v>1635</v>
      </c>
      <c r="P5" s="54"/>
      <c r="Q5" s="56" t="s">
        <v>1636</v>
      </c>
      <c r="R5" s="54"/>
      <c r="S5" s="57" t="s">
        <v>1637</v>
      </c>
    </row>
    <row r="6">
      <c r="A6" s="58"/>
      <c r="B6" s="54"/>
      <c r="C6" s="59" t="s">
        <v>1638</v>
      </c>
      <c r="D6" s="59" t="s">
        <v>1639</v>
      </c>
      <c r="E6" s="59" t="s">
        <v>1638</v>
      </c>
      <c r="F6" s="59" t="s">
        <v>1639</v>
      </c>
      <c r="G6" s="59" t="s">
        <v>1638</v>
      </c>
      <c r="H6" s="59" t="s">
        <v>1639</v>
      </c>
      <c r="I6" s="54"/>
      <c r="K6" s="58"/>
      <c r="L6" s="54"/>
      <c r="M6" s="59" t="s">
        <v>1638</v>
      </c>
      <c r="N6" s="59" t="s">
        <v>1639</v>
      </c>
      <c r="O6" s="59" t="s">
        <v>1638</v>
      </c>
      <c r="P6" s="59" t="s">
        <v>1639</v>
      </c>
      <c r="Q6" s="59" t="s">
        <v>1638</v>
      </c>
      <c r="R6" s="59" t="s">
        <v>1639</v>
      </c>
      <c r="S6" s="54"/>
    </row>
    <row r="7">
      <c r="A7" s="60">
        <v>1.0</v>
      </c>
      <c r="B7" s="61" t="s">
        <v>1640</v>
      </c>
      <c r="C7" s="62">
        <v>0.0</v>
      </c>
      <c r="D7" s="62">
        <v>0.0</v>
      </c>
      <c r="E7" s="62">
        <v>0.0</v>
      </c>
      <c r="F7" s="63">
        <v>1.0</v>
      </c>
      <c r="G7" s="62">
        <v>0.0</v>
      </c>
      <c r="H7" s="63">
        <v>1.0</v>
      </c>
      <c r="I7" s="61">
        <f t="shared" ref="I7:I25" si="1">SUM(C7:H7)</f>
        <v>2</v>
      </c>
      <c r="K7" s="60">
        <v>1.0</v>
      </c>
      <c r="L7" s="61" t="s">
        <v>1641</v>
      </c>
      <c r="M7" s="62">
        <v>0.0</v>
      </c>
      <c r="N7" s="62">
        <v>0.0</v>
      </c>
      <c r="O7" s="64">
        <v>1.0</v>
      </c>
      <c r="P7" s="62">
        <v>0.0</v>
      </c>
      <c r="Q7" s="64">
        <v>1.0</v>
      </c>
      <c r="R7" s="64">
        <v>1.0</v>
      </c>
      <c r="S7" s="61">
        <f t="shared" ref="S7:S20" si="2">SUM(M7:R7)</f>
        <v>3</v>
      </c>
    </row>
    <row r="8">
      <c r="A8" s="58"/>
      <c r="B8" s="61" t="s">
        <v>1642</v>
      </c>
      <c r="C8" s="62">
        <v>0.0</v>
      </c>
      <c r="D8" s="62">
        <v>0.0</v>
      </c>
      <c r="E8" s="63">
        <v>1.0</v>
      </c>
      <c r="F8" s="62">
        <v>0.0</v>
      </c>
      <c r="G8" s="62">
        <v>0.0</v>
      </c>
      <c r="H8" s="63">
        <v>1.0</v>
      </c>
      <c r="I8" s="61">
        <f t="shared" si="1"/>
        <v>2</v>
      </c>
      <c r="K8" s="58"/>
      <c r="L8" s="61" t="s">
        <v>1643</v>
      </c>
      <c r="M8" s="62">
        <v>0.0</v>
      </c>
      <c r="N8" s="62">
        <v>0.0</v>
      </c>
      <c r="O8" s="64">
        <v>1.0</v>
      </c>
      <c r="P8" s="62">
        <v>0.0</v>
      </c>
      <c r="Q8" s="65">
        <v>2.0</v>
      </c>
      <c r="R8" s="62">
        <v>0.0</v>
      </c>
      <c r="S8" s="61">
        <f t="shared" si="2"/>
        <v>3</v>
      </c>
    </row>
    <row r="9">
      <c r="A9" s="60">
        <v>5.0</v>
      </c>
      <c r="B9" s="61" t="s">
        <v>1644</v>
      </c>
      <c r="C9" s="62">
        <v>0.0</v>
      </c>
      <c r="D9" s="62">
        <v>0.0</v>
      </c>
      <c r="E9" s="63">
        <v>1.0</v>
      </c>
      <c r="F9" s="63">
        <v>1.0</v>
      </c>
      <c r="G9" s="63">
        <v>1.0</v>
      </c>
      <c r="H9" s="63">
        <v>1.0</v>
      </c>
      <c r="I9" s="61">
        <f t="shared" si="1"/>
        <v>4</v>
      </c>
      <c r="K9" s="60">
        <v>6.0</v>
      </c>
      <c r="L9" s="61" t="s">
        <v>1645</v>
      </c>
      <c r="M9" s="62">
        <v>0.0</v>
      </c>
      <c r="N9" s="62">
        <v>0.0</v>
      </c>
      <c r="O9" s="65">
        <v>2.0</v>
      </c>
      <c r="P9" s="64">
        <v>1.0</v>
      </c>
      <c r="Q9" s="64">
        <v>1.0</v>
      </c>
      <c r="R9" s="64">
        <v>1.0</v>
      </c>
      <c r="S9" s="61">
        <f t="shared" si="2"/>
        <v>5</v>
      </c>
    </row>
    <row r="10">
      <c r="A10" s="58"/>
      <c r="B10" s="61" t="s">
        <v>1646</v>
      </c>
      <c r="C10" s="62">
        <v>0.0</v>
      </c>
      <c r="D10" s="62">
        <v>0.0</v>
      </c>
      <c r="E10" s="63">
        <v>1.0</v>
      </c>
      <c r="F10" s="63">
        <v>1.0</v>
      </c>
      <c r="G10" s="62">
        <v>0.0</v>
      </c>
      <c r="H10" s="64">
        <v>2.0</v>
      </c>
      <c r="I10" s="61">
        <f t="shared" si="1"/>
        <v>4</v>
      </c>
      <c r="K10" s="58"/>
      <c r="L10" s="61" t="s">
        <v>1647</v>
      </c>
      <c r="M10" s="62">
        <v>0.0</v>
      </c>
      <c r="N10" s="62">
        <v>0.0</v>
      </c>
      <c r="O10" s="64">
        <v>1.0</v>
      </c>
      <c r="P10" s="64">
        <v>1.0</v>
      </c>
      <c r="Q10" s="65">
        <v>2.0</v>
      </c>
      <c r="R10" s="64">
        <v>1.0</v>
      </c>
      <c r="S10" s="61">
        <f t="shared" si="2"/>
        <v>5</v>
      </c>
    </row>
    <row r="11">
      <c r="A11" s="60">
        <v>9.0</v>
      </c>
      <c r="B11" s="61" t="s">
        <v>1648</v>
      </c>
      <c r="C11" s="63">
        <v>1.0</v>
      </c>
      <c r="D11" s="62">
        <v>0.0</v>
      </c>
      <c r="E11" s="63">
        <v>1.0</v>
      </c>
      <c r="F11" s="64">
        <v>2.0</v>
      </c>
      <c r="G11" s="63">
        <v>1.0</v>
      </c>
      <c r="H11" s="63">
        <v>1.0</v>
      </c>
      <c r="I11" s="61">
        <f t="shared" si="1"/>
        <v>6</v>
      </c>
      <c r="K11" s="60">
        <v>10.0</v>
      </c>
      <c r="L11" s="61" t="s">
        <v>1649</v>
      </c>
      <c r="M11" s="62">
        <v>0.0</v>
      </c>
      <c r="N11" s="62">
        <v>0.0</v>
      </c>
      <c r="O11" s="66">
        <v>3.0</v>
      </c>
      <c r="P11" s="64">
        <v>1.0</v>
      </c>
      <c r="Q11" s="65">
        <v>2.0</v>
      </c>
      <c r="R11" s="65">
        <v>2.0</v>
      </c>
      <c r="S11" s="61">
        <f t="shared" si="2"/>
        <v>8</v>
      </c>
    </row>
    <row r="12">
      <c r="A12" s="67"/>
      <c r="B12" s="61" t="s">
        <v>1650</v>
      </c>
      <c r="C12" s="62">
        <v>0.0</v>
      </c>
      <c r="D12" s="62">
        <v>0.0</v>
      </c>
      <c r="E12" s="64">
        <v>2.0</v>
      </c>
      <c r="F12" s="63">
        <v>1.0</v>
      </c>
      <c r="G12" s="63">
        <v>1.0</v>
      </c>
      <c r="H12" s="64">
        <v>2.0</v>
      </c>
      <c r="I12" s="61">
        <f t="shared" si="1"/>
        <v>6</v>
      </c>
      <c r="K12" s="58"/>
      <c r="L12" s="61" t="s">
        <v>1651</v>
      </c>
      <c r="M12" s="62">
        <v>0.0</v>
      </c>
      <c r="N12" s="62">
        <v>0.0</v>
      </c>
      <c r="O12" s="65">
        <v>2.0</v>
      </c>
      <c r="P12" s="65">
        <v>2.0</v>
      </c>
      <c r="Q12" s="65">
        <v>2.0</v>
      </c>
      <c r="R12" s="65">
        <v>2.0</v>
      </c>
      <c r="S12" s="61">
        <f t="shared" si="2"/>
        <v>8</v>
      </c>
    </row>
    <row r="13">
      <c r="A13" s="58"/>
      <c r="B13" s="61" t="s">
        <v>1652</v>
      </c>
      <c r="C13" s="63">
        <v>1.0</v>
      </c>
      <c r="D13" s="63">
        <v>1.0</v>
      </c>
      <c r="E13" s="63">
        <v>1.0</v>
      </c>
      <c r="F13" s="63">
        <v>1.0</v>
      </c>
      <c r="G13" s="63">
        <v>1.0</v>
      </c>
      <c r="H13" s="63">
        <v>1.0</v>
      </c>
      <c r="I13" s="61">
        <f t="shared" si="1"/>
        <v>6</v>
      </c>
      <c r="K13" s="60">
        <v>14.0</v>
      </c>
      <c r="L13" s="61" t="s">
        <v>1653</v>
      </c>
      <c r="M13" s="62">
        <v>0.0</v>
      </c>
      <c r="N13" s="64">
        <v>1.0</v>
      </c>
      <c r="O13" s="66">
        <v>3.0</v>
      </c>
      <c r="P13" s="64">
        <v>1.0</v>
      </c>
      <c r="Q13" s="66">
        <v>3.0</v>
      </c>
      <c r="R13" s="65">
        <v>2.0</v>
      </c>
      <c r="S13" s="61">
        <f t="shared" si="2"/>
        <v>10</v>
      </c>
    </row>
    <row r="14">
      <c r="A14" s="60">
        <v>12.0</v>
      </c>
      <c r="B14" s="61" t="s">
        <v>1654</v>
      </c>
      <c r="C14" s="64">
        <v>2.0</v>
      </c>
      <c r="D14" s="63">
        <v>1.0</v>
      </c>
      <c r="E14" s="63">
        <v>1.0</v>
      </c>
      <c r="F14" s="64">
        <v>2.0</v>
      </c>
      <c r="G14" s="64">
        <v>2.0</v>
      </c>
      <c r="H14" s="64">
        <v>2.0</v>
      </c>
      <c r="I14" s="61">
        <f t="shared" si="1"/>
        <v>10</v>
      </c>
      <c r="K14" s="58"/>
      <c r="L14" s="61" t="s">
        <v>1655</v>
      </c>
      <c r="M14" s="64">
        <v>1.0</v>
      </c>
      <c r="N14" s="64">
        <v>1.0</v>
      </c>
      <c r="O14" s="65">
        <v>2.0</v>
      </c>
      <c r="P14" s="65">
        <v>2.0</v>
      </c>
      <c r="Q14" s="65">
        <v>2.0</v>
      </c>
      <c r="R14" s="65">
        <v>2.0</v>
      </c>
      <c r="S14" s="61">
        <f t="shared" si="2"/>
        <v>10</v>
      </c>
    </row>
    <row r="15">
      <c r="A15" s="58"/>
      <c r="B15" s="61" t="s">
        <v>1656</v>
      </c>
      <c r="C15" s="64">
        <v>2.0</v>
      </c>
      <c r="D15" s="63">
        <v>1.0</v>
      </c>
      <c r="E15" s="64">
        <v>2.0</v>
      </c>
      <c r="F15" s="64">
        <v>2.0</v>
      </c>
      <c r="G15" s="63">
        <v>1.0</v>
      </c>
      <c r="H15" s="64">
        <v>2.0</v>
      </c>
      <c r="I15" s="61">
        <f t="shared" si="1"/>
        <v>10</v>
      </c>
      <c r="K15" s="60">
        <v>18.0</v>
      </c>
      <c r="L15" s="61" t="s">
        <v>1657</v>
      </c>
      <c r="M15" s="64">
        <v>1.0</v>
      </c>
      <c r="N15" s="64">
        <v>1.0</v>
      </c>
      <c r="O15" s="68">
        <v>4.0</v>
      </c>
      <c r="P15" s="65">
        <v>2.0</v>
      </c>
      <c r="Q15" s="68">
        <v>4.0</v>
      </c>
      <c r="R15" s="66">
        <v>3.0</v>
      </c>
      <c r="S15" s="61">
        <f t="shared" si="2"/>
        <v>15</v>
      </c>
    </row>
    <row r="16">
      <c r="A16" s="60">
        <v>15.0</v>
      </c>
      <c r="B16" s="61" t="s">
        <v>1658</v>
      </c>
      <c r="C16" s="65">
        <v>3.0</v>
      </c>
      <c r="D16" s="64">
        <v>2.0</v>
      </c>
      <c r="E16" s="63">
        <v>1.0</v>
      </c>
      <c r="F16" s="64">
        <v>2.0</v>
      </c>
      <c r="G16" s="64">
        <v>2.0</v>
      </c>
      <c r="H16" s="64">
        <v>2.0</v>
      </c>
      <c r="I16" s="61">
        <f t="shared" si="1"/>
        <v>12</v>
      </c>
      <c r="K16" s="58"/>
      <c r="L16" s="61" t="s">
        <v>1659</v>
      </c>
      <c r="M16" s="69">
        <v>1.0</v>
      </c>
      <c r="N16" s="70">
        <v>2.0</v>
      </c>
      <c r="O16" s="71">
        <v>3.0</v>
      </c>
      <c r="P16" s="71">
        <v>3.0</v>
      </c>
      <c r="Q16" s="71">
        <v>3.0</v>
      </c>
      <c r="R16" s="71">
        <v>3.0</v>
      </c>
      <c r="S16" s="61">
        <f t="shared" si="2"/>
        <v>15</v>
      </c>
    </row>
    <row r="17">
      <c r="A17" s="58"/>
      <c r="B17" s="61" t="s">
        <v>1660</v>
      </c>
      <c r="C17" s="64">
        <v>2.0</v>
      </c>
      <c r="D17" s="63">
        <v>1.0</v>
      </c>
      <c r="E17" s="65">
        <v>3.0</v>
      </c>
      <c r="F17" s="64">
        <v>2.0</v>
      </c>
      <c r="G17" s="64">
        <v>2.0</v>
      </c>
      <c r="H17" s="64">
        <v>2.0</v>
      </c>
      <c r="I17" s="61">
        <f t="shared" si="1"/>
        <v>12</v>
      </c>
      <c r="K17" s="60">
        <v>23.0</v>
      </c>
      <c r="L17" s="61" t="s">
        <v>1661</v>
      </c>
      <c r="M17" s="70">
        <v>2.0</v>
      </c>
      <c r="N17" s="69">
        <v>1.0</v>
      </c>
      <c r="O17" s="72">
        <v>4.0</v>
      </c>
      <c r="P17" s="71">
        <v>3.0</v>
      </c>
      <c r="Q17" s="72">
        <v>4.0</v>
      </c>
      <c r="R17" s="72">
        <v>4.0</v>
      </c>
      <c r="S17" s="61">
        <f t="shared" si="2"/>
        <v>18</v>
      </c>
    </row>
    <row r="18">
      <c r="A18" s="60">
        <v>19.0</v>
      </c>
      <c r="B18" s="61" t="s">
        <v>1662</v>
      </c>
      <c r="C18" s="65">
        <v>3.0</v>
      </c>
      <c r="D18" s="64">
        <v>2.0</v>
      </c>
      <c r="E18" s="64">
        <v>2.0</v>
      </c>
      <c r="F18" s="65">
        <v>3.0</v>
      </c>
      <c r="G18" s="65">
        <v>3.0</v>
      </c>
      <c r="H18" s="64">
        <v>2.0</v>
      </c>
      <c r="I18" s="61">
        <f t="shared" si="1"/>
        <v>15</v>
      </c>
      <c r="K18" s="58"/>
      <c r="L18" s="61" t="s">
        <v>1663</v>
      </c>
      <c r="M18" s="70">
        <v>2.0</v>
      </c>
      <c r="N18" s="71">
        <v>3.0</v>
      </c>
      <c r="O18" s="71">
        <v>3.0</v>
      </c>
      <c r="P18" s="71">
        <v>3.0</v>
      </c>
      <c r="Q18" s="71">
        <v>3.0</v>
      </c>
      <c r="R18" s="72">
        <v>4.0</v>
      </c>
      <c r="S18" s="61">
        <f t="shared" si="2"/>
        <v>18</v>
      </c>
    </row>
    <row r="19">
      <c r="A19" s="58"/>
      <c r="B19" s="61" t="s">
        <v>1664</v>
      </c>
      <c r="C19" s="64">
        <v>2.0</v>
      </c>
      <c r="D19" s="64">
        <v>2.0</v>
      </c>
      <c r="E19" s="65">
        <v>3.0</v>
      </c>
      <c r="F19" s="65">
        <v>3.0</v>
      </c>
      <c r="G19" s="64">
        <v>2.0</v>
      </c>
      <c r="H19" s="65">
        <v>3.0</v>
      </c>
      <c r="I19" s="61">
        <f t="shared" si="1"/>
        <v>15</v>
      </c>
      <c r="K19" s="60">
        <v>28.0</v>
      </c>
      <c r="L19" s="61" t="s">
        <v>1665</v>
      </c>
      <c r="M19" s="70">
        <v>2.0</v>
      </c>
      <c r="N19" s="69">
        <v>1.0</v>
      </c>
      <c r="O19" s="73">
        <v>5.0</v>
      </c>
      <c r="P19" s="72">
        <v>4.0</v>
      </c>
      <c r="Q19" s="73">
        <v>5.0</v>
      </c>
      <c r="R19" s="72">
        <v>4.0</v>
      </c>
      <c r="S19" s="61">
        <f t="shared" si="2"/>
        <v>21</v>
      </c>
    </row>
    <row r="20">
      <c r="A20" s="60">
        <v>23.0</v>
      </c>
      <c r="B20" s="61" t="s">
        <v>1666</v>
      </c>
      <c r="C20" s="65">
        <v>3.0</v>
      </c>
      <c r="D20" s="65">
        <v>3.0</v>
      </c>
      <c r="E20" s="64">
        <v>2.0</v>
      </c>
      <c r="F20" s="65">
        <v>3.0</v>
      </c>
      <c r="G20" s="65">
        <v>3.0</v>
      </c>
      <c r="H20" s="64">
        <v>2.0</v>
      </c>
      <c r="I20" s="61">
        <f t="shared" si="1"/>
        <v>16</v>
      </c>
      <c r="K20" s="58"/>
      <c r="L20" s="61" t="s">
        <v>1667</v>
      </c>
      <c r="M20" s="71">
        <v>3.0</v>
      </c>
      <c r="N20" s="72">
        <v>4.0</v>
      </c>
      <c r="O20" s="71">
        <v>3.0</v>
      </c>
      <c r="P20" s="72">
        <v>4.0</v>
      </c>
      <c r="Q20" s="71">
        <v>3.0</v>
      </c>
      <c r="R20" s="72">
        <v>4.0</v>
      </c>
      <c r="S20" s="61">
        <f t="shared" si="2"/>
        <v>21</v>
      </c>
    </row>
    <row r="21">
      <c r="A21" s="58"/>
      <c r="B21" s="61" t="s">
        <v>1668</v>
      </c>
      <c r="C21" s="65">
        <v>3.0</v>
      </c>
      <c r="D21" s="64">
        <v>2.0</v>
      </c>
      <c r="E21" s="65">
        <v>3.0</v>
      </c>
      <c r="F21" s="65">
        <v>3.0</v>
      </c>
      <c r="G21" s="64">
        <v>2.0</v>
      </c>
      <c r="H21" s="65">
        <v>3.0</v>
      </c>
      <c r="I21" s="61">
        <f t="shared" si="1"/>
        <v>16</v>
      </c>
      <c r="K21" s="74"/>
      <c r="L21" s="75"/>
      <c r="M21" s="76"/>
      <c r="N21" s="76"/>
      <c r="O21" s="76"/>
      <c r="P21" s="76"/>
      <c r="Q21" s="76"/>
      <c r="R21" s="76"/>
      <c r="S21" s="77"/>
    </row>
    <row r="22">
      <c r="A22" s="60">
        <v>26.0</v>
      </c>
      <c r="B22" s="61" t="s">
        <v>1669</v>
      </c>
      <c r="C22" s="66">
        <v>4.0</v>
      </c>
      <c r="D22" s="65">
        <v>3.0</v>
      </c>
      <c r="E22" s="65">
        <v>3.0</v>
      </c>
      <c r="F22" s="65">
        <v>3.0</v>
      </c>
      <c r="G22" s="66">
        <v>4.0</v>
      </c>
      <c r="H22" s="65">
        <v>3.0</v>
      </c>
      <c r="I22" s="61">
        <f t="shared" si="1"/>
        <v>20</v>
      </c>
      <c r="K22" s="74"/>
      <c r="L22" s="74"/>
      <c r="M22" s="74"/>
      <c r="N22" s="74"/>
      <c r="O22" s="74"/>
      <c r="P22" s="74"/>
      <c r="Q22" s="74"/>
      <c r="R22" s="74"/>
      <c r="S22" s="78"/>
    </row>
    <row r="23">
      <c r="A23" s="58"/>
      <c r="B23" s="61" t="s">
        <v>1670</v>
      </c>
      <c r="C23" s="65">
        <v>3.0</v>
      </c>
      <c r="D23" s="64">
        <v>2.0</v>
      </c>
      <c r="E23" s="66">
        <v>4.0</v>
      </c>
      <c r="F23" s="66">
        <v>4.0</v>
      </c>
      <c r="G23" s="65">
        <v>3.0</v>
      </c>
      <c r="H23" s="66">
        <v>4.0</v>
      </c>
      <c r="I23" s="61">
        <f t="shared" si="1"/>
        <v>20</v>
      </c>
      <c r="K23" s="74"/>
      <c r="L23" s="74"/>
      <c r="M23" s="74"/>
      <c r="N23" s="74"/>
      <c r="O23" s="74"/>
      <c r="P23" s="74"/>
      <c r="Q23" s="74"/>
      <c r="R23" s="74"/>
      <c r="S23" s="78"/>
    </row>
    <row r="24">
      <c r="A24" s="60">
        <v>30.0</v>
      </c>
      <c r="B24" s="61" t="s">
        <v>1671</v>
      </c>
      <c r="C24" s="68">
        <v>5.0</v>
      </c>
      <c r="D24" s="66">
        <v>4.0</v>
      </c>
      <c r="E24" s="65">
        <v>3.0</v>
      </c>
      <c r="F24" s="65">
        <v>3.0</v>
      </c>
      <c r="G24" s="66">
        <v>4.0</v>
      </c>
      <c r="H24" s="65">
        <v>3.0</v>
      </c>
      <c r="I24" s="61">
        <f t="shared" si="1"/>
        <v>22</v>
      </c>
      <c r="K24" s="74"/>
      <c r="L24" s="74"/>
      <c r="M24" s="74"/>
      <c r="N24" s="74"/>
      <c r="O24" s="74"/>
      <c r="P24" s="74"/>
      <c r="Q24" s="74"/>
      <c r="R24" s="74"/>
      <c r="S24" s="78"/>
    </row>
    <row r="25">
      <c r="A25" s="58"/>
      <c r="B25" s="61" t="s">
        <v>1672</v>
      </c>
      <c r="C25" s="65">
        <v>3.0</v>
      </c>
      <c r="D25" s="65">
        <v>3.0</v>
      </c>
      <c r="E25" s="68">
        <v>5.0</v>
      </c>
      <c r="F25" s="66">
        <v>4.0</v>
      </c>
      <c r="G25" s="65">
        <v>3.0</v>
      </c>
      <c r="H25" s="66">
        <v>4.0</v>
      </c>
      <c r="I25" s="61">
        <f t="shared" si="1"/>
        <v>22</v>
      </c>
      <c r="K25" s="74"/>
      <c r="L25" s="79"/>
      <c r="M25" s="74"/>
      <c r="N25" s="74"/>
      <c r="O25" s="74"/>
      <c r="P25" s="74"/>
      <c r="Q25" s="74"/>
      <c r="R25" s="74"/>
      <c r="S25" s="78"/>
    </row>
    <row r="26">
      <c r="A26" s="79"/>
      <c r="B26" s="79"/>
      <c r="C26" s="74"/>
      <c r="D26" s="74"/>
      <c r="E26" s="74"/>
      <c r="F26" s="74"/>
      <c r="G26" s="74"/>
      <c r="H26" s="74"/>
      <c r="I26" s="78"/>
      <c r="K26" s="74"/>
      <c r="L26" s="74"/>
      <c r="M26" s="74"/>
      <c r="N26" s="74"/>
      <c r="O26" s="74"/>
      <c r="P26" s="74"/>
      <c r="Q26" s="74"/>
      <c r="R26" s="74"/>
      <c r="S26" s="78"/>
    </row>
    <row r="27">
      <c r="A27" s="80"/>
      <c r="K27" s="80"/>
    </row>
    <row r="28">
      <c r="A28" s="81" t="s">
        <v>1673</v>
      </c>
      <c r="B28" s="46"/>
      <c r="C28" s="46"/>
      <c r="D28" s="46"/>
      <c r="E28" s="46"/>
      <c r="F28" s="46"/>
      <c r="G28" s="46"/>
      <c r="H28" s="46"/>
      <c r="I28" s="47"/>
      <c r="J28" s="82"/>
      <c r="K28" s="81" t="s">
        <v>1674</v>
      </c>
      <c r="L28" s="46"/>
      <c r="M28" s="46"/>
      <c r="N28" s="46"/>
      <c r="O28" s="46"/>
      <c r="P28" s="46"/>
      <c r="Q28" s="46"/>
      <c r="R28" s="46"/>
      <c r="S28" s="47"/>
      <c r="T28" s="82"/>
      <c r="U28" s="83"/>
      <c r="V28" s="83"/>
      <c r="W28" s="83"/>
      <c r="X28" s="83"/>
    </row>
    <row r="29">
      <c r="A29" s="84" t="s">
        <v>1675</v>
      </c>
      <c r="B29" s="85" t="s">
        <v>1633</v>
      </c>
      <c r="C29" s="86" t="s">
        <v>1634</v>
      </c>
      <c r="D29" s="54"/>
      <c r="E29" s="87" t="s">
        <v>1635</v>
      </c>
      <c r="F29" s="54"/>
      <c r="G29" s="88" t="s">
        <v>1636</v>
      </c>
      <c r="H29" s="54"/>
      <c r="I29" s="89" t="s">
        <v>1637</v>
      </c>
      <c r="J29" s="90"/>
      <c r="K29" s="91" t="s">
        <v>1675</v>
      </c>
      <c r="L29" s="52" t="s">
        <v>1633</v>
      </c>
      <c r="M29" s="53" t="s">
        <v>1634</v>
      </c>
      <c r="N29" s="54"/>
      <c r="O29" s="55" t="s">
        <v>1635</v>
      </c>
      <c r="P29" s="54"/>
      <c r="Q29" s="92" t="s">
        <v>1636</v>
      </c>
      <c r="R29" s="54"/>
      <c r="S29" s="57" t="s">
        <v>1637</v>
      </c>
      <c r="T29" s="93"/>
      <c r="U29" s="83"/>
      <c r="V29" s="83"/>
      <c r="W29" s="83"/>
      <c r="X29" s="83"/>
    </row>
    <row r="30">
      <c r="A30" s="58"/>
      <c r="B30" s="54"/>
      <c r="C30" s="94" t="s">
        <v>1638</v>
      </c>
      <c r="D30" s="94" t="s">
        <v>1639</v>
      </c>
      <c r="E30" s="94" t="s">
        <v>1638</v>
      </c>
      <c r="F30" s="94" t="s">
        <v>1639</v>
      </c>
      <c r="G30" s="94" t="s">
        <v>1638</v>
      </c>
      <c r="H30" s="94" t="s">
        <v>1639</v>
      </c>
      <c r="I30" s="58"/>
      <c r="J30" s="95"/>
      <c r="K30" s="58"/>
      <c r="L30" s="54"/>
      <c r="M30" s="59" t="s">
        <v>1638</v>
      </c>
      <c r="N30" s="59" t="s">
        <v>1639</v>
      </c>
      <c r="O30" s="59" t="s">
        <v>1638</v>
      </c>
      <c r="P30" s="59" t="s">
        <v>1639</v>
      </c>
      <c r="Q30" s="59" t="s">
        <v>1638</v>
      </c>
      <c r="R30" s="59" t="s">
        <v>1639</v>
      </c>
      <c r="S30" s="54"/>
      <c r="U30" s="83"/>
      <c r="V30" s="83"/>
      <c r="W30" s="83"/>
      <c r="X30" s="83"/>
    </row>
    <row r="31">
      <c r="A31" s="96">
        <v>1.0</v>
      </c>
      <c r="B31" s="97" t="s">
        <v>1676</v>
      </c>
      <c r="C31" s="98">
        <v>0.0</v>
      </c>
      <c r="D31" s="98">
        <v>0.0</v>
      </c>
      <c r="E31" s="98">
        <v>0.0</v>
      </c>
      <c r="F31" s="98">
        <v>1.0</v>
      </c>
      <c r="G31" s="98">
        <v>0.0</v>
      </c>
      <c r="H31" s="98">
        <v>1.0</v>
      </c>
      <c r="I31" s="99">
        <f t="shared" ref="I31:I49" si="3">SUM(C31:H31)</f>
        <v>2</v>
      </c>
      <c r="J31" s="100"/>
      <c r="K31" s="101">
        <v>6.0</v>
      </c>
      <c r="L31" s="102" t="s">
        <v>1677</v>
      </c>
      <c r="M31" s="98">
        <v>0.0</v>
      </c>
      <c r="N31" s="98">
        <v>0.0</v>
      </c>
      <c r="O31" s="98">
        <v>2.0</v>
      </c>
      <c r="P31" s="98">
        <v>1.0</v>
      </c>
      <c r="Q31" s="98">
        <v>1.0</v>
      </c>
      <c r="R31" s="98">
        <v>1.0</v>
      </c>
      <c r="S31" s="103">
        <f t="shared" ref="S31:S36" si="4">SUM(M31:R31)</f>
        <v>5</v>
      </c>
      <c r="T31" s="104"/>
      <c r="U31" s="83"/>
      <c r="V31" s="83"/>
      <c r="W31" s="83"/>
      <c r="X31" s="83"/>
    </row>
    <row r="32">
      <c r="A32" s="67"/>
      <c r="B32" s="105" t="s">
        <v>1678</v>
      </c>
      <c r="C32" s="98">
        <v>0.0</v>
      </c>
      <c r="D32" s="98">
        <v>0.0</v>
      </c>
      <c r="E32" s="98">
        <v>0.0</v>
      </c>
      <c r="F32" s="98">
        <v>0.0</v>
      </c>
      <c r="G32" s="98">
        <v>0.0</v>
      </c>
      <c r="H32" s="98">
        <v>2.0</v>
      </c>
      <c r="I32" s="99">
        <f t="shared" si="3"/>
        <v>2</v>
      </c>
      <c r="J32" s="100"/>
      <c r="K32" s="106">
        <v>10.0</v>
      </c>
      <c r="L32" s="107" t="s">
        <v>1679</v>
      </c>
      <c r="M32" s="98">
        <v>0.0</v>
      </c>
      <c r="N32" s="98">
        <v>1.0</v>
      </c>
      <c r="O32" s="98">
        <v>2.0</v>
      </c>
      <c r="P32" s="98">
        <v>1.0</v>
      </c>
      <c r="Q32" s="98">
        <v>2.0</v>
      </c>
      <c r="R32" s="98">
        <v>1.0</v>
      </c>
      <c r="S32" s="108">
        <f t="shared" si="4"/>
        <v>7</v>
      </c>
      <c r="T32" s="104"/>
      <c r="U32" s="83"/>
      <c r="V32" s="83"/>
      <c r="W32" s="83"/>
      <c r="X32" s="83"/>
    </row>
    <row r="33">
      <c r="A33" s="58"/>
      <c r="B33" s="105" t="s">
        <v>1680</v>
      </c>
      <c r="C33" s="98">
        <v>0.0</v>
      </c>
      <c r="D33" s="98">
        <v>0.0</v>
      </c>
      <c r="E33" s="98">
        <v>1.0</v>
      </c>
      <c r="F33" s="98">
        <v>1.0</v>
      </c>
      <c r="G33" s="98">
        <v>0.0</v>
      </c>
      <c r="H33" s="98">
        <v>2.0</v>
      </c>
      <c r="I33" s="99">
        <f t="shared" si="3"/>
        <v>4</v>
      </c>
      <c r="J33" s="100"/>
      <c r="K33" s="109">
        <v>14.0</v>
      </c>
      <c r="L33" s="110" t="s">
        <v>1681</v>
      </c>
      <c r="M33" s="98">
        <v>1.0</v>
      </c>
      <c r="N33" s="98">
        <v>1.0</v>
      </c>
      <c r="O33" s="98">
        <v>3.0</v>
      </c>
      <c r="P33" s="98">
        <v>1.0</v>
      </c>
      <c r="Q33" s="98">
        <v>2.0</v>
      </c>
      <c r="R33" s="98">
        <v>1.0</v>
      </c>
      <c r="S33" s="108">
        <f t="shared" si="4"/>
        <v>9</v>
      </c>
      <c r="T33" s="104"/>
      <c r="U33" s="83"/>
      <c r="V33" s="83"/>
      <c r="W33" s="83"/>
      <c r="X33" s="83"/>
    </row>
    <row r="34">
      <c r="A34" s="111">
        <v>5.0</v>
      </c>
      <c r="B34" s="112" t="s">
        <v>1682</v>
      </c>
      <c r="C34" s="98">
        <v>0.0</v>
      </c>
      <c r="D34" s="98">
        <v>0.0</v>
      </c>
      <c r="E34" s="98">
        <v>0.0</v>
      </c>
      <c r="F34" s="98">
        <v>2.0</v>
      </c>
      <c r="G34" s="98">
        <v>0.0</v>
      </c>
      <c r="H34" s="98">
        <v>1.0</v>
      </c>
      <c r="I34" s="99">
        <f t="shared" si="3"/>
        <v>3</v>
      </c>
      <c r="J34" s="100"/>
      <c r="K34" s="106">
        <v>18.0</v>
      </c>
      <c r="L34" s="107" t="s">
        <v>1683</v>
      </c>
      <c r="M34" s="98">
        <v>1.0</v>
      </c>
      <c r="N34" s="98">
        <v>2.0</v>
      </c>
      <c r="O34" s="98">
        <v>4.0</v>
      </c>
      <c r="P34" s="98">
        <v>2.0</v>
      </c>
      <c r="Q34" s="98">
        <v>3.0</v>
      </c>
      <c r="R34" s="98">
        <v>1.0</v>
      </c>
      <c r="S34" s="108">
        <f t="shared" si="4"/>
        <v>13</v>
      </c>
      <c r="T34" s="104"/>
      <c r="U34" s="83"/>
      <c r="V34" s="83"/>
      <c r="W34" s="83"/>
      <c r="X34" s="83"/>
    </row>
    <row r="35">
      <c r="A35" s="58"/>
      <c r="B35" s="112" t="s">
        <v>1684</v>
      </c>
      <c r="C35" s="98">
        <v>0.0</v>
      </c>
      <c r="D35" s="98">
        <v>0.0</v>
      </c>
      <c r="E35" s="98">
        <v>0.0</v>
      </c>
      <c r="F35" s="98">
        <v>1.0</v>
      </c>
      <c r="G35" s="98">
        <v>0.0</v>
      </c>
      <c r="H35" s="98">
        <v>2.0</v>
      </c>
      <c r="I35" s="99">
        <f t="shared" si="3"/>
        <v>3</v>
      </c>
      <c r="J35" s="100"/>
      <c r="K35" s="109">
        <v>23.0</v>
      </c>
      <c r="L35" s="110" t="s">
        <v>1685</v>
      </c>
      <c r="M35" s="98">
        <v>2.0</v>
      </c>
      <c r="N35" s="98">
        <v>2.0</v>
      </c>
      <c r="O35" s="98">
        <v>4.0</v>
      </c>
      <c r="P35" s="98">
        <v>3.0</v>
      </c>
      <c r="Q35" s="98">
        <v>4.0</v>
      </c>
      <c r="R35" s="98">
        <v>2.0</v>
      </c>
      <c r="S35" s="108">
        <f t="shared" si="4"/>
        <v>17</v>
      </c>
      <c r="T35" s="104"/>
      <c r="U35" s="83"/>
      <c r="V35" s="83"/>
      <c r="W35" s="83"/>
      <c r="X35" s="83"/>
    </row>
    <row r="36">
      <c r="A36" s="113">
        <v>9.0</v>
      </c>
      <c r="B36" s="105" t="s">
        <v>1686</v>
      </c>
      <c r="C36" s="98">
        <v>0.0</v>
      </c>
      <c r="D36" s="98">
        <v>0.0</v>
      </c>
      <c r="E36" s="98">
        <v>1.0</v>
      </c>
      <c r="F36" s="98">
        <v>2.0</v>
      </c>
      <c r="G36" s="98">
        <v>1.0</v>
      </c>
      <c r="H36" s="98">
        <v>2.0</v>
      </c>
      <c r="I36" s="99">
        <f t="shared" si="3"/>
        <v>6</v>
      </c>
      <c r="J36" s="100"/>
      <c r="K36" s="114">
        <v>28.0</v>
      </c>
      <c r="L36" s="112" t="s">
        <v>1687</v>
      </c>
      <c r="M36" s="98">
        <v>2.0</v>
      </c>
      <c r="N36" s="98">
        <v>2.0</v>
      </c>
      <c r="O36" s="98">
        <v>5.0</v>
      </c>
      <c r="P36" s="98">
        <v>4.0</v>
      </c>
      <c r="Q36" s="98">
        <v>4.0</v>
      </c>
      <c r="R36" s="98">
        <v>3.0</v>
      </c>
      <c r="S36" s="115">
        <f t="shared" si="4"/>
        <v>20</v>
      </c>
      <c r="T36" s="104"/>
      <c r="U36" s="83"/>
      <c r="V36" s="83"/>
      <c r="W36" s="83"/>
      <c r="X36" s="83"/>
    </row>
    <row r="37">
      <c r="A37" s="58"/>
      <c r="B37" s="105" t="s">
        <v>1688</v>
      </c>
      <c r="C37" s="98">
        <v>0.0</v>
      </c>
      <c r="D37" s="98">
        <v>0.0</v>
      </c>
      <c r="E37" s="98">
        <v>1.0</v>
      </c>
      <c r="F37" s="98">
        <v>2.0</v>
      </c>
      <c r="G37" s="98">
        <v>0.0</v>
      </c>
      <c r="H37" s="98">
        <v>3.0</v>
      </c>
      <c r="I37" s="99">
        <f t="shared" si="3"/>
        <v>6</v>
      </c>
      <c r="J37" s="100"/>
      <c r="K37" s="116"/>
      <c r="L37" s="117"/>
      <c r="M37" s="83"/>
      <c r="N37" s="83"/>
      <c r="O37" s="83"/>
      <c r="P37" s="83"/>
      <c r="Q37" s="83"/>
      <c r="R37" s="83"/>
      <c r="S37" s="83"/>
      <c r="T37" s="83"/>
      <c r="U37" s="83"/>
      <c r="V37" s="83"/>
      <c r="W37" s="83"/>
      <c r="X37" s="83"/>
    </row>
    <row r="38">
      <c r="A38" s="111">
        <v>12.0</v>
      </c>
      <c r="B38" s="112" t="s">
        <v>1689</v>
      </c>
      <c r="C38" s="98">
        <v>1.0</v>
      </c>
      <c r="D38" s="98">
        <v>0.0</v>
      </c>
      <c r="E38" s="98">
        <v>2.0</v>
      </c>
      <c r="F38" s="98">
        <v>2.0</v>
      </c>
      <c r="G38" s="98">
        <v>2.0</v>
      </c>
      <c r="H38" s="98">
        <v>2.0</v>
      </c>
      <c r="I38" s="99">
        <f t="shared" si="3"/>
        <v>9</v>
      </c>
      <c r="J38" s="100"/>
      <c r="K38" s="116"/>
      <c r="L38" s="117"/>
      <c r="M38" s="83"/>
      <c r="N38" s="83"/>
      <c r="O38" s="83"/>
      <c r="P38" s="83"/>
      <c r="Q38" s="83"/>
      <c r="R38" s="83"/>
      <c r="S38" s="83"/>
      <c r="T38" s="83"/>
      <c r="U38" s="83"/>
      <c r="V38" s="83"/>
      <c r="W38" s="83"/>
      <c r="X38" s="83"/>
    </row>
    <row r="39">
      <c r="A39" s="58"/>
      <c r="B39" s="112" t="s">
        <v>1690</v>
      </c>
      <c r="C39" s="98">
        <v>0.0</v>
      </c>
      <c r="D39" s="98">
        <v>1.0</v>
      </c>
      <c r="E39" s="98">
        <v>1.0</v>
      </c>
      <c r="F39" s="98">
        <v>3.0</v>
      </c>
      <c r="G39" s="98">
        <v>1.0</v>
      </c>
      <c r="H39" s="98">
        <v>3.0</v>
      </c>
      <c r="I39" s="99">
        <f t="shared" si="3"/>
        <v>9</v>
      </c>
      <c r="J39" s="118"/>
      <c r="K39" s="116"/>
      <c r="L39" s="119" t="s">
        <v>1691</v>
      </c>
      <c r="M39" s="83"/>
      <c r="N39" s="83"/>
      <c r="O39" s="83"/>
      <c r="P39" s="83"/>
      <c r="Q39" s="83"/>
      <c r="R39" s="83"/>
      <c r="S39" s="83"/>
      <c r="T39" s="83"/>
      <c r="U39" s="83"/>
      <c r="V39" s="83"/>
      <c r="W39" s="83"/>
      <c r="X39" s="83"/>
    </row>
    <row r="40">
      <c r="A40" s="113">
        <v>15.0</v>
      </c>
      <c r="B40" s="105" t="s">
        <v>1692</v>
      </c>
      <c r="C40" s="98">
        <v>2.0</v>
      </c>
      <c r="D40" s="98">
        <v>1.0</v>
      </c>
      <c r="E40" s="98">
        <v>3.0</v>
      </c>
      <c r="F40" s="98">
        <v>2.0</v>
      </c>
      <c r="G40" s="98">
        <v>3.0</v>
      </c>
      <c r="H40" s="98">
        <v>2.0</v>
      </c>
      <c r="I40" s="99">
        <f t="shared" si="3"/>
        <v>13</v>
      </c>
      <c r="J40" s="100"/>
      <c r="K40" s="116"/>
      <c r="L40" s="83"/>
      <c r="M40" s="83"/>
      <c r="N40" s="83"/>
      <c r="O40" s="83"/>
      <c r="P40" s="83"/>
      <c r="Q40" s="83"/>
      <c r="R40" s="83"/>
      <c r="S40" s="83"/>
      <c r="T40" s="83"/>
      <c r="U40" s="83"/>
      <c r="V40" s="83"/>
      <c r="W40" s="83"/>
      <c r="X40" s="83"/>
    </row>
    <row r="41">
      <c r="A41" s="58"/>
      <c r="B41" s="105" t="s">
        <v>1693</v>
      </c>
      <c r="C41" s="98">
        <v>1.0</v>
      </c>
      <c r="D41" s="98">
        <v>2.0</v>
      </c>
      <c r="E41" s="98">
        <v>2.0</v>
      </c>
      <c r="F41" s="98">
        <v>3.0</v>
      </c>
      <c r="G41" s="98">
        <v>2.0</v>
      </c>
      <c r="H41" s="98">
        <v>3.0</v>
      </c>
      <c r="I41" s="99">
        <f t="shared" si="3"/>
        <v>13</v>
      </c>
      <c r="J41" s="100"/>
      <c r="K41" s="116"/>
      <c r="L41" s="83"/>
      <c r="M41" s="83"/>
      <c r="N41" s="83"/>
      <c r="O41" s="83"/>
      <c r="P41" s="83"/>
      <c r="Q41" s="83"/>
      <c r="R41" s="83"/>
      <c r="S41" s="83"/>
      <c r="T41" s="83"/>
      <c r="U41" s="83"/>
      <c r="V41" s="83"/>
      <c r="W41" s="83"/>
      <c r="X41" s="83"/>
    </row>
    <row r="42">
      <c r="A42" s="111">
        <v>19.0</v>
      </c>
      <c r="B42" s="112" t="s">
        <v>1694</v>
      </c>
      <c r="C42" s="98">
        <v>3.0</v>
      </c>
      <c r="D42" s="98">
        <v>1.0</v>
      </c>
      <c r="E42" s="98">
        <v>3.0</v>
      </c>
      <c r="F42" s="98">
        <v>2.0</v>
      </c>
      <c r="G42" s="98">
        <v>3.0</v>
      </c>
      <c r="H42" s="98">
        <v>3.0</v>
      </c>
      <c r="I42" s="99">
        <f t="shared" si="3"/>
        <v>15</v>
      </c>
      <c r="J42" s="100"/>
      <c r="K42" s="116"/>
      <c r="L42" s="83"/>
      <c r="M42" s="83"/>
      <c r="N42" s="83"/>
      <c r="O42" s="83"/>
      <c r="P42" s="83"/>
      <c r="Q42" s="83"/>
      <c r="R42" s="83"/>
      <c r="S42" s="83"/>
      <c r="T42" s="83"/>
      <c r="U42" s="83"/>
      <c r="V42" s="83"/>
      <c r="W42" s="83"/>
      <c r="X42" s="83"/>
    </row>
    <row r="43">
      <c r="A43" s="58"/>
      <c r="B43" s="112" t="s">
        <v>1695</v>
      </c>
      <c r="C43" s="98">
        <v>1.0</v>
      </c>
      <c r="D43" s="98">
        <v>3.0</v>
      </c>
      <c r="E43" s="98">
        <v>2.0</v>
      </c>
      <c r="F43" s="98">
        <v>3.0</v>
      </c>
      <c r="G43" s="98">
        <v>3.0</v>
      </c>
      <c r="H43" s="98">
        <v>3.0</v>
      </c>
      <c r="I43" s="99">
        <f t="shared" si="3"/>
        <v>15</v>
      </c>
      <c r="J43" s="100"/>
      <c r="K43" s="116"/>
      <c r="L43" s="83"/>
      <c r="M43" s="83"/>
      <c r="N43" s="83"/>
      <c r="O43" s="83"/>
      <c r="P43" s="83"/>
      <c r="Q43" s="83"/>
      <c r="R43" s="83"/>
      <c r="S43" s="83"/>
      <c r="T43" s="83"/>
      <c r="U43" s="83"/>
      <c r="V43" s="83"/>
      <c r="W43" s="83"/>
      <c r="X43" s="83"/>
    </row>
    <row r="44">
      <c r="A44" s="113">
        <v>23.0</v>
      </c>
      <c r="B44" s="105" t="s">
        <v>1696</v>
      </c>
      <c r="C44" s="98">
        <v>3.0</v>
      </c>
      <c r="D44" s="98">
        <v>2.0</v>
      </c>
      <c r="E44" s="98">
        <v>3.0</v>
      </c>
      <c r="F44" s="98">
        <v>2.0</v>
      </c>
      <c r="G44" s="98">
        <v>3.0</v>
      </c>
      <c r="H44" s="98">
        <v>3.0</v>
      </c>
      <c r="I44" s="99">
        <f t="shared" si="3"/>
        <v>16</v>
      </c>
      <c r="J44" s="100"/>
      <c r="K44" s="116"/>
      <c r="L44" s="83"/>
      <c r="M44" s="83"/>
      <c r="N44" s="83"/>
      <c r="O44" s="83"/>
      <c r="P44" s="83"/>
      <c r="Q44" s="83"/>
      <c r="R44" s="83"/>
      <c r="S44" s="83"/>
      <c r="T44" s="83"/>
      <c r="U44" s="83"/>
      <c r="V44" s="83"/>
      <c r="W44" s="83"/>
      <c r="X44" s="83"/>
    </row>
    <row r="45">
      <c r="A45" s="58"/>
      <c r="B45" s="105" t="s">
        <v>1697</v>
      </c>
      <c r="C45" s="98">
        <v>2.0</v>
      </c>
      <c r="D45" s="98">
        <v>3.0</v>
      </c>
      <c r="E45" s="98">
        <v>2.0</v>
      </c>
      <c r="F45" s="98">
        <v>3.0</v>
      </c>
      <c r="G45" s="98">
        <v>3.0</v>
      </c>
      <c r="H45" s="98">
        <v>3.0</v>
      </c>
      <c r="I45" s="99">
        <f t="shared" si="3"/>
        <v>16</v>
      </c>
      <c r="J45" s="100"/>
      <c r="K45" s="116"/>
      <c r="L45" s="83"/>
      <c r="M45" s="83"/>
      <c r="N45" s="83"/>
      <c r="O45" s="83"/>
      <c r="P45" s="83"/>
      <c r="Q45" s="83"/>
      <c r="R45" s="83"/>
      <c r="S45" s="83"/>
      <c r="T45" s="83"/>
      <c r="U45" s="83"/>
      <c r="V45" s="83"/>
      <c r="W45" s="83"/>
      <c r="X45" s="83"/>
    </row>
    <row r="46">
      <c r="A46" s="111">
        <v>26.0</v>
      </c>
      <c r="B46" s="112" t="s">
        <v>1698</v>
      </c>
      <c r="C46" s="98">
        <v>4.0</v>
      </c>
      <c r="D46" s="98">
        <v>3.0</v>
      </c>
      <c r="E46" s="98">
        <v>3.0</v>
      </c>
      <c r="F46" s="98">
        <v>3.0</v>
      </c>
      <c r="G46" s="98">
        <v>4.0</v>
      </c>
      <c r="H46" s="98">
        <v>3.0</v>
      </c>
      <c r="I46" s="99">
        <f t="shared" si="3"/>
        <v>20</v>
      </c>
      <c r="J46" s="100"/>
      <c r="K46" s="116"/>
      <c r="L46" s="83"/>
      <c r="M46" s="83"/>
      <c r="N46" s="83"/>
      <c r="O46" s="83"/>
      <c r="P46" s="83"/>
      <c r="Q46" s="83"/>
      <c r="R46" s="83"/>
      <c r="S46" s="83"/>
      <c r="T46" s="83"/>
      <c r="U46" s="83"/>
      <c r="V46" s="83"/>
      <c r="W46" s="83"/>
      <c r="X46" s="83"/>
    </row>
    <row r="47">
      <c r="A47" s="58"/>
      <c r="B47" s="112" t="s">
        <v>1699</v>
      </c>
      <c r="C47" s="98">
        <v>2.0</v>
      </c>
      <c r="D47" s="98">
        <v>4.0</v>
      </c>
      <c r="E47" s="98">
        <v>3.0</v>
      </c>
      <c r="F47" s="98">
        <v>4.0</v>
      </c>
      <c r="G47" s="98">
        <v>3.0</v>
      </c>
      <c r="H47" s="98">
        <v>4.0</v>
      </c>
      <c r="I47" s="99">
        <f t="shared" si="3"/>
        <v>20</v>
      </c>
      <c r="J47" s="100"/>
      <c r="K47" s="116"/>
      <c r="L47" s="83"/>
      <c r="M47" s="83"/>
      <c r="N47" s="83"/>
      <c r="O47" s="83"/>
      <c r="P47" s="83"/>
      <c r="Q47" s="83"/>
      <c r="R47" s="83"/>
      <c r="S47" s="83"/>
      <c r="T47" s="83"/>
      <c r="U47" s="83"/>
      <c r="V47" s="83"/>
      <c r="W47" s="83"/>
      <c r="X47" s="83"/>
    </row>
    <row r="48">
      <c r="A48" s="113">
        <v>30.0</v>
      </c>
      <c r="B48" s="105" t="s">
        <v>1700</v>
      </c>
      <c r="C48" s="98">
        <v>4.0</v>
      </c>
      <c r="D48" s="98">
        <v>4.0</v>
      </c>
      <c r="E48" s="98">
        <v>4.0</v>
      </c>
      <c r="F48" s="98">
        <v>3.0</v>
      </c>
      <c r="G48" s="98">
        <v>4.0</v>
      </c>
      <c r="H48" s="98">
        <v>3.0</v>
      </c>
      <c r="I48" s="99">
        <f t="shared" si="3"/>
        <v>22</v>
      </c>
      <c r="J48" s="100"/>
      <c r="K48" s="116"/>
      <c r="L48" s="83"/>
      <c r="M48" s="83"/>
      <c r="N48" s="83"/>
      <c r="O48" s="83"/>
      <c r="P48" s="83"/>
      <c r="Q48" s="83"/>
      <c r="R48" s="83"/>
      <c r="S48" s="83"/>
      <c r="T48" s="83"/>
      <c r="U48" s="83"/>
      <c r="V48" s="83"/>
      <c r="W48" s="83"/>
      <c r="X48" s="83"/>
    </row>
    <row r="49">
      <c r="A49" s="58"/>
      <c r="B49" s="105" t="s">
        <v>1701</v>
      </c>
      <c r="C49" s="98">
        <v>3.0</v>
      </c>
      <c r="D49" s="98">
        <v>4.0</v>
      </c>
      <c r="E49" s="98">
        <v>3.0</v>
      </c>
      <c r="F49" s="98">
        <v>4.0</v>
      </c>
      <c r="G49" s="98">
        <v>4.0</v>
      </c>
      <c r="H49" s="98">
        <v>4.0</v>
      </c>
      <c r="I49" s="99">
        <f t="shared" si="3"/>
        <v>22</v>
      </c>
      <c r="J49" s="100"/>
      <c r="K49" s="80"/>
    </row>
    <row r="50">
      <c r="A50" s="80"/>
      <c r="K50" s="80"/>
    </row>
    <row r="51">
      <c r="A51" s="80"/>
      <c r="K51" s="80"/>
    </row>
    <row r="52">
      <c r="A52" s="120" t="s">
        <v>1702</v>
      </c>
      <c r="B52" s="46"/>
      <c r="C52" s="46"/>
      <c r="D52" s="46"/>
      <c r="E52" s="46"/>
      <c r="F52" s="46"/>
      <c r="G52" s="46"/>
      <c r="H52" s="46"/>
      <c r="I52" s="47"/>
      <c r="J52" s="82"/>
      <c r="K52" s="121" t="s">
        <v>1703</v>
      </c>
      <c r="L52" s="46"/>
      <c r="M52" s="46"/>
      <c r="N52" s="46"/>
      <c r="O52" s="46"/>
      <c r="P52" s="46"/>
      <c r="Q52" s="46"/>
      <c r="R52" s="46"/>
      <c r="S52" s="47"/>
      <c r="T52" s="82"/>
    </row>
    <row r="53">
      <c r="A53" s="84" t="s">
        <v>1675</v>
      </c>
      <c r="B53" s="85" t="s">
        <v>1633</v>
      </c>
      <c r="C53" s="86" t="s">
        <v>1634</v>
      </c>
      <c r="D53" s="54"/>
      <c r="E53" s="87" t="s">
        <v>1635</v>
      </c>
      <c r="F53" s="54"/>
      <c r="G53" s="88" t="s">
        <v>1636</v>
      </c>
      <c r="H53" s="54"/>
      <c r="I53" s="122" t="s">
        <v>1637</v>
      </c>
      <c r="J53" s="93"/>
      <c r="K53" s="122" t="s">
        <v>1632</v>
      </c>
      <c r="L53" s="85" t="s">
        <v>1633</v>
      </c>
      <c r="M53" s="86" t="s">
        <v>1634</v>
      </c>
      <c r="N53" s="54"/>
      <c r="O53" s="87" t="s">
        <v>1635</v>
      </c>
      <c r="P53" s="54"/>
      <c r="Q53" s="123" t="s">
        <v>1636</v>
      </c>
      <c r="R53" s="54"/>
      <c r="S53" s="122" t="s">
        <v>1637</v>
      </c>
      <c r="T53" s="93"/>
    </row>
    <row r="54">
      <c r="A54" s="58"/>
      <c r="B54" s="54"/>
      <c r="C54" s="94" t="s">
        <v>1638</v>
      </c>
      <c r="D54" s="94" t="s">
        <v>1639</v>
      </c>
      <c r="E54" s="94" t="s">
        <v>1638</v>
      </c>
      <c r="F54" s="94" t="s">
        <v>1639</v>
      </c>
      <c r="G54" s="94" t="s">
        <v>1638</v>
      </c>
      <c r="H54" s="94" t="s">
        <v>1639</v>
      </c>
      <c r="I54" s="54"/>
      <c r="K54" s="54"/>
      <c r="L54" s="54"/>
      <c r="M54" s="94" t="s">
        <v>1638</v>
      </c>
      <c r="N54" s="94" t="s">
        <v>1639</v>
      </c>
      <c r="O54" s="94" t="s">
        <v>1638</v>
      </c>
      <c r="P54" s="94" t="s">
        <v>1639</v>
      </c>
      <c r="Q54" s="94" t="s">
        <v>1638</v>
      </c>
      <c r="R54" s="94" t="s">
        <v>1639</v>
      </c>
      <c r="S54" s="54"/>
    </row>
    <row r="55">
      <c r="A55" s="96">
        <v>1.0</v>
      </c>
      <c r="B55" s="97" t="s">
        <v>1704</v>
      </c>
      <c r="C55" s="98">
        <v>0.0</v>
      </c>
      <c r="D55" s="98">
        <v>0.0</v>
      </c>
      <c r="E55" s="98">
        <v>0.0</v>
      </c>
      <c r="F55" s="98">
        <v>1.0</v>
      </c>
      <c r="G55" s="98">
        <v>0.0</v>
      </c>
      <c r="H55" s="98">
        <v>2.0</v>
      </c>
      <c r="I55" s="124">
        <f t="shared" ref="I55:I71" si="5">SUM(C55:H55)</f>
        <v>3</v>
      </c>
      <c r="J55" s="100"/>
      <c r="K55" s="125">
        <v>1.0</v>
      </c>
      <c r="L55" s="126" t="s">
        <v>1705</v>
      </c>
      <c r="M55" s="127">
        <v>0.0</v>
      </c>
      <c r="N55" s="127">
        <v>0.0</v>
      </c>
      <c r="O55" s="128">
        <v>3.0</v>
      </c>
      <c r="P55" s="127">
        <v>0.0</v>
      </c>
      <c r="Q55" s="129">
        <v>2.0</v>
      </c>
      <c r="R55" s="127">
        <v>0.0</v>
      </c>
      <c r="S55" s="130">
        <f t="shared" ref="S55:S67" si="6">SUM(M55:R55)</f>
        <v>5</v>
      </c>
      <c r="T55" s="100"/>
    </row>
    <row r="56">
      <c r="A56" s="67"/>
      <c r="B56" s="105" t="s">
        <v>1706</v>
      </c>
      <c r="C56" s="98">
        <v>0.0</v>
      </c>
      <c r="D56" s="98">
        <v>0.0</v>
      </c>
      <c r="E56" s="98">
        <v>2.0</v>
      </c>
      <c r="F56" s="98">
        <v>0.0</v>
      </c>
      <c r="G56" s="98">
        <v>1.0</v>
      </c>
      <c r="H56" s="98">
        <v>0.0</v>
      </c>
      <c r="I56" s="130">
        <f t="shared" si="5"/>
        <v>3</v>
      </c>
      <c r="J56" s="100"/>
      <c r="K56" s="67"/>
      <c r="L56" s="131" t="s">
        <v>1707</v>
      </c>
      <c r="M56" s="127">
        <v>0.0</v>
      </c>
      <c r="N56" s="127">
        <v>0.0</v>
      </c>
      <c r="O56" s="132">
        <v>1.0</v>
      </c>
      <c r="P56" s="132">
        <v>1.0</v>
      </c>
      <c r="Q56" s="129">
        <v>2.0</v>
      </c>
      <c r="R56" s="132">
        <v>1.0</v>
      </c>
      <c r="S56" s="130">
        <f t="shared" si="6"/>
        <v>5</v>
      </c>
      <c r="T56" s="100"/>
    </row>
    <row r="57">
      <c r="A57" s="58"/>
      <c r="B57" s="105" t="s">
        <v>1708</v>
      </c>
      <c r="C57" s="98">
        <v>0.0</v>
      </c>
      <c r="D57" s="98">
        <v>0.0</v>
      </c>
      <c r="E57" s="98">
        <v>1.0</v>
      </c>
      <c r="F57" s="98">
        <v>0.0</v>
      </c>
      <c r="G57" s="98">
        <v>1.0</v>
      </c>
      <c r="H57" s="98">
        <v>1.0</v>
      </c>
      <c r="I57" s="130">
        <f t="shared" si="5"/>
        <v>3</v>
      </c>
      <c r="J57" s="100"/>
      <c r="K57" s="58"/>
      <c r="L57" s="133" t="s">
        <v>1709</v>
      </c>
      <c r="M57" s="127">
        <v>0.0</v>
      </c>
      <c r="N57" s="127">
        <v>0.0</v>
      </c>
      <c r="O57" s="132">
        <v>1.0</v>
      </c>
      <c r="P57" s="129">
        <v>2.0</v>
      </c>
      <c r="Q57" s="127">
        <v>0.0</v>
      </c>
      <c r="R57" s="129">
        <v>2.0</v>
      </c>
      <c r="S57" s="130">
        <f t="shared" si="6"/>
        <v>5</v>
      </c>
      <c r="T57" s="100"/>
    </row>
    <row r="58">
      <c r="A58" s="134">
        <v>9.0</v>
      </c>
      <c r="B58" s="112" t="s">
        <v>1710</v>
      </c>
      <c r="C58" s="98">
        <v>0.0</v>
      </c>
      <c r="D58" s="98">
        <v>0.0</v>
      </c>
      <c r="E58" s="98">
        <v>2.0</v>
      </c>
      <c r="F58" s="98">
        <v>0.0</v>
      </c>
      <c r="G58" s="98">
        <v>1.0</v>
      </c>
      <c r="H58" s="98">
        <v>2.0</v>
      </c>
      <c r="I58" s="130">
        <f t="shared" si="5"/>
        <v>5</v>
      </c>
      <c r="J58" s="100"/>
      <c r="K58" s="125">
        <v>10.0</v>
      </c>
      <c r="L58" s="135" t="s">
        <v>1711</v>
      </c>
      <c r="M58" s="127">
        <v>0.0</v>
      </c>
      <c r="N58" s="127">
        <v>0.0</v>
      </c>
      <c r="O58" s="128">
        <v>3.0</v>
      </c>
      <c r="P58" s="129">
        <v>2.0</v>
      </c>
      <c r="Q58" s="128">
        <v>3.0</v>
      </c>
      <c r="R58" s="129">
        <v>2.0</v>
      </c>
      <c r="S58" s="130">
        <f t="shared" si="6"/>
        <v>10</v>
      </c>
      <c r="T58" s="100"/>
    </row>
    <row r="59">
      <c r="A59" s="54"/>
      <c r="B59" s="112" t="s">
        <v>1712</v>
      </c>
      <c r="C59" s="98">
        <v>0.0</v>
      </c>
      <c r="D59" s="98">
        <v>0.0</v>
      </c>
      <c r="E59" s="98">
        <v>0.0</v>
      </c>
      <c r="F59" s="98">
        <v>2.0</v>
      </c>
      <c r="G59" s="98">
        <v>1.0</v>
      </c>
      <c r="H59" s="98">
        <v>2.0</v>
      </c>
      <c r="I59" s="130">
        <f t="shared" si="5"/>
        <v>5</v>
      </c>
      <c r="J59" s="100"/>
      <c r="K59" s="58"/>
      <c r="L59" s="136" t="s">
        <v>1713</v>
      </c>
      <c r="M59" s="127">
        <v>0.0</v>
      </c>
      <c r="N59" s="127">
        <v>0.0</v>
      </c>
      <c r="O59" s="129">
        <v>2.0</v>
      </c>
      <c r="P59" s="129">
        <v>2.0</v>
      </c>
      <c r="Q59" s="128">
        <v>3.0</v>
      </c>
      <c r="R59" s="128">
        <v>3.0</v>
      </c>
      <c r="S59" s="130">
        <f t="shared" si="6"/>
        <v>10</v>
      </c>
      <c r="T59" s="100"/>
    </row>
    <row r="60">
      <c r="A60" s="113">
        <v>12.0</v>
      </c>
      <c r="B60" s="105" t="s">
        <v>1714</v>
      </c>
      <c r="C60" s="98">
        <v>1.0</v>
      </c>
      <c r="D60" s="98">
        <v>0.0</v>
      </c>
      <c r="E60" s="98">
        <v>2.0</v>
      </c>
      <c r="F60" s="98">
        <v>0.0</v>
      </c>
      <c r="G60" s="98">
        <v>3.0</v>
      </c>
      <c r="H60" s="98">
        <v>2.0</v>
      </c>
      <c r="I60" s="130">
        <f t="shared" si="5"/>
        <v>8</v>
      </c>
      <c r="J60" s="100"/>
      <c r="K60" s="125">
        <v>14.0</v>
      </c>
      <c r="L60" s="137" t="s">
        <v>1715</v>
      </c>
      <c r="M60" s="127">
        <v>0.0</v>
      </c>
      <c r="N60" s="132">
        <v>1.0</v>
      </c>
      <c r="O60" s="128">
        <v>3.0</v>
      </c>
      <c r="P60" s="128">
        <v>3.0</v>
      </c>
      <c r="Q60" s="128">
        <v>3.0</v>
      </c>
      <c r="R60" s="129">
        <v>2.0</v>
      </c>
      <c r="S60" s="130">
        <f t="shared" si="6"/>
        <v>12</v>
      </c>
      <c r="T60" s="100"/>
    </row>
    <row r="61">
      <c r="A61" s="58"/>
      <c r="B61" s="105" t="s">
        <v>1716</v>
      </c>
      <c r="C61" s="98">
        <v>0.0</v>
      </c>
      <c r="D61" s="98">
        <v>0.0</v>
      </c>
      <c r="E61" s="98">
        <v>1.0</v>
      </c>
      <c r="F61" s="98">
        <v>3.0</v>
      </c>
      <c r="G61" s="98">
        <v>1.0</v>
      </c>
      <c r="H61" s="98">
        <v>3.0</v>
      </c>
      <c r="I61" s="130">
        <f t="shared" si="5"/>
        <v>8</v>
      </c>
      <c r="J61" s="100"/>
      <c r="K61" s="58"/>
      <c r="L61" s="136" t="s">
        <v>1717</v>
      </c>
      <c r="M61" s="132">
        <v>1.0</v>
      </c>
      <c r="N61" s="127">
        <v>0.0</v>
      </c>
      <c r="O61" s="128">
        <v>3.0</v>
      </c>
      <c r="P61" s="129">
        <v>2.0</v>
      </c>
      <c r="Q61" s="128">
        <v>3.0</v>
      </c>
      <c r="R61" s="128">
        <v>3.0</v>
      </c>
      <c r="S61" s="130">
        <f t="shared" si="6"/>
        <v>12</v>
      </c>
      <c r="T61" s="100"/>
    </row>
    <row r="62">
      <c r="A62" s="111">
        <v>15.0</v>
      </c>
      <c r="B62" s="112" t="s">
        <v>1718</v>
      </c>
      <c r="C62" s="98">
        <v>1.0</v>
      </c>
      <c r="D62" s="98">
        <v>1.0</v>
      </c>
      <c r="E62" s="98">
        <v>2.0</v>
      </c>
      <c r="F62" s="98">
        <v>3.0</v>
      </c>
      <c r="G62" s="98">
        <v>1.0</v>
      </c>
      <c r="H62" s="98">
        <v>3.0</v>
      </c>
      <c r="I62" s="130">
        <f t="shared" si="5"/>
        <v>11</v>
      </c>
      <c r="J62" s="100"/>
      <c r="K62" s="125">
        <v>18.0</v>
      </c>
      <c r="L62" s="126" t="s">
        <v>1719</v>
      </c>
      <c r="M62" s="127">
        <v>0.0</v>
      </c>
      <c r="N62" s="132">
        <v>1.0</v>
      </c>
      <c r="O62" s="138">
        <v>4.0</v>
      </c>
      <c r="P62" s="138">
        <v>4.0</v>
      </c>
      <c r="Q62" s="128">
        <v>3.0</v>
      </c>
      <c r="R62" s="128">
        <v>3.0</v>
      </c>
      <c r="S62" s="130">
        <f t="shared" si="6"/>
        <v>15</v>
      </c>
      <c r="T62" s="100"/>
    </row>
    <row r="63">
      <c r="A63" s="58"/>
      <c r="B63" s="112" t="s">
        <v>1720</v>
      </c>
      <c r="C63" s="98">
        <v>1.0</v>
      </c>
      <c r="D63" s="98">
        <v>1.0</v>
      </c>
      <c r="E63" s="98">
        <v>3.0</v>
      </c>
      <c r="F63" s="98">
        <v>1.0</v>
      </c>
      <c r="G63" s="98">
        <v>3.0</v>
      </c>
      <c r="H63" s="98">
        <v>2.0</v>
      </c>
      <c r="I63" s="130">
        <f t="shared" si="5"/>
        <v>11</v>
      </c>
      <c r="J63" s="100"/>
      <c r="K63" s="58"/>
      <c r="L63" s="131" t="s">
        <v>1721</v>
      </c>
      <c r="M63" s="132">
        <v>1.0</v>
      </c>
      <c r="N63" s="127">
        <v>0.0</v>
      </c>
      <c r="O63" s="128">
        <v>3.0</v>
      </c>
      <c r="P63" s="128">
        <v>3.0</v>
      </c>
      <c r="Q63" s="138">
        <v>4.0</v>
      </c>
      <c r="R63" s="138">
        <v>4.0</v>
      </c>
      <c r="S63" s="130">
        <f t="shared" si="6"/>
        <v>15</v>
      </c>
      <c r="T63" s="100"/>
    </row>
    <row r="64">
      <c r="A64" s="113">
        <v>19.0</v>
      </c>
      <c r="B64" s="105" t="s">
        <v>1722</v>
      </c>
      <c r="C64" s="98">
        <v>2.0</v>
      </c>
      <c r="D64" s="98">
        <v>1.0</v>
      </c>
      <c r="E64" s="98">
        <v>2.0</v>
      </c>
      <c r="F64" s="98">
        <v>3.0</v>
      </c>
      <c r="G64" s="98">
        <v>2.0</v>
      </c>
      <c r="H64" s="98">
        <v>3.0</v>
      </c>
      <c r="I64" s="130">
        <f t="shared" si="5"/>
        <v>13</v>
      </c>
      <c r="J64" s="100"/>
      <c r="K64" s="125">
        <v>23.0</v>
      </c>
      <c r="L64" s="137" t="s">
        <v>1723</v>
      </c>
      <c r="M64" s="132">
        <v>1.0</v>
      </c>
      <c r="N64" s="132">
        <v>1.0</v>
      </c>
      <c r="O64" s="138">
        <v>4.0</v>
      </c>
      <c r="P64" s="138">
        <v>4.0</v>
      </c>
      <c r="Q64" s="138">
        <v>4.0</v>
      </c>
      <c r="R64" s="138">
        <v>4.0</v>
      </c>
      <c r="S64" s="130">
        <f t="shared" si="6"/>
        <v>18</v>
      </c>
      <c r="T64" s="100"/>
    </row>
    <row r="65">
      <c r="A65" s="58"/>
      <c r="B65" s="105" t="s">
        <v>1724</v>
      </c>
      <c r="C65" s="98">
        <v>0.0</v>
      </c>
      <c r="D65" s="98">
        <v>3.0</v>
      </c>
      <c r="E65" s="98">
        <v>3.0</v>
      </c>
      <c r="F65" s="98">
        <v>2.0</v>
      </c>
      <c r="G65" s="98">
        <v>3.0</v>
      </c>
      <c r="H65" s="98">
        <v>2.0</v>
      </c>
      <c r="I65" s="130">
        <f t="shared" si="5"/>
        <v>13</v>
      </c>
      <c r="J65" s="100"/>
      <c r="K65" s="58"/>
      <c r="L65" s="126" t="s">
        <v>1725</v>
      </c>
      <c r="M65" s="132">
        <v>1.0</v>
      </c>
      <c r="N65" s="132">
        <v>1.0</v>
      </c>
      <c r="O65" s="139">
        <v>5.0</v>
      </c>
      <c r="P65" s="138">
        <v>4.0</v>
      </c>
      <c r="Q65" s="138">
        <v>4.0</v>
      </c>
      <c r="R65" s="128">
        <v>3.0</v>
      </c>
      <c r="S65" s="130">
        <f t="shared" si="6"/>
        <v>18</v>
      </c>
      <c r="T65" s="100"/>
    </row>
    <row r="66">
      <c r="A66" s="111">
        <v>23.0</v>
      </c>
      <c r="B66" s="112" t="s">
        <v>1726</v>
      </c>
      <c r="C66" s="98">
        <v>1.0</v>
      </c>
      <c r="D66" s="98">
        <v>3.0</v>
      </c>
      <c r="E66" s="98">
        <v>4.0</v>
      </c>
      <c r="F66" s="98">
        <v>2.0</v>
      </c>
      <c r="G66" s="98">
        <v>3.0</v>
      </c>
      <c r="H66" s="98">
        <v>2.0</v>
      </c>
      <c r="I66" s="130">
        <f t="shared" si="5"/>
        <v>15</v>
      </c>
      <c r="J66" s="100"/>
      <c r="K66" s="125">
        <v>28.0</v>
      </c>
      <c r="L66" s="126" t="s">
        <v>1727</v>
      </c>
      <c r="M66" s="132">
        <v>1.0</v>
      </c>
      <c r="N66" s="132">
        <v>1.0</v>
      </c>
      <c r="O66" s="139">
        <v>5.0</v>
      </c>
      <c r="P66" s="138">
        <v>4.0</v>
      </c>
      <c r="Q66" s="139">
        <v>5.0</v>
      </c>
      <c r="R66" s="138">
        <v>4.0</v>
      </c>
      <c r="S66" s="130">
        <f t="shared" si="6"/>
        <v>20</v>
      </c>
      <c r="T66" s="100"/>
    </row>
    <row r="67">
      <c r="A67" s="58"/>
      <c r="B67" s="112" t="s">
        <v>1728</v>
      </c>
      <c r="C67" s="98">
        <v>3.0</v>
      </c>
      <c r="D67" s="98">
        <v>2.0</v>
      </c>
      <c r="E67" s="98">
        <v>2.0</v>
      </c>
      <c r="F67" s="98">
        <v>3.0</v>
      </c>
      <c r="G67" s="98">
        <v>2.0</v>
      </c>
      <c r="H67" s="98">
        <v>3.0</v>
      </c>
      <c r="I67" s="130">
        <f t="shared" si="5"/>
        <v>15</v>
      </c>
      <c r="J67" s="100"/>
      <c r="K67" s="58"/>
      <c r="L67" s="131" t="s">
        <v>1729</v>
      </c>
      <c r="M67" s="128">
        <v>3.0</v>
      </c>
      <c r="N67" s="128">
        <v>3.0</v>
      </c>
      <c r="O67" s="128">
        <v>3.0</v>
      </c>
      <c r="P67" s="128">
        <v>3.0</v>
      </c>
      <c r="Q67" s="138">
        <v>4.0</v>
      </c>
      <c r="R67" s="138">
        <v>4.0</v>
      </c>
      <c r="S67" s="130">
        <f t="shared" si="6"/>
        <v>20</v>
      </c>
      <c r="T67" s="100"/>
    </row>
    <row r="68">
      <c r="A68" s="113">
        <v>26.0</v>
      </c>
      <c r="B68" s="105" t="s">
        <v>1730</v>
      </c>
      <c r="C68" s="98">
        <v>2.0</v>
      </c>
      <c r="D68" s="98">
        <v>3.0</v>
      </c>
      <c r="E68" s="98">
        <v>3.0</v>
      </c>
      <c r="F68" s="98">
        <v>4.0</v>
      </c>
      <c r="G68" s="98">
        <v>3.0</v>
      </c>
      <c r="H68" s="98">
        <v>4.0</v>
      </c>
      <c r="I68" s="130">
        <f t="shared" si="5"/>
        <v>19</v>
      </c>
      <c r="J68" s="100"/>
      <c r="K68" s="80"/>
    </row>
    <row r="69">
      <c r="A69" s="58"/>
      <c r="B69" s="105" t="s">
        <v>1731</v>
      </c>
      <c r="C69" s="98">
        <v>3.0</v>
      </c>
      <c r="D69" s="98">
        <v>3.0</v>
      </c>
      <c r="E69" s="98">
        <v>4.0</v>
      </c>
      <c r="F69" s="98">
        <v>3.0</v>
      </c>
      <c r="G69" s="98">
        <v>3.0</v>
      </c>
      <c r="H69" s="98">
        <v>3.0</v>
      </c>
      <c r="I69" s="130">
        <f t="shared" si="5"/>
        <v>19</v>
      </c>
      <c r="J69" s="100"/>
      <c r="K69" s="80"/>
      <c r="L69" s="33" t="s">
        <v>1732</v>
      </c>
    </row>
    <row r="70">
      <c r="A70" s="111">
        <v>30.0</v>
      </c>
      <c r="B70" s="112" t="s">
        <v>1733</v>
      </c>
      <c r="C70" s="98">
        <v>4.0</v>
      </c>
      <c r="D70" s="98">
        <v>4.0</v>
      </c>
      <c r="E70" s="98">
        <v>4.0</v>
      </c>
      <c r="F70" s="98">
        <v>3.0</v>
      </c>
      <c r="G70" s="98">
        <v>3.0</v>
      </c>
      <c r="H70" s="98">
        <v>3.0</v>
      </c>
      <c r="I70" s="130">
        <f t="shared" si="5"/>
        <v>21</v>
      </c>
      <c r="J70" s="100"/>
      <c r="K70" s="80"/>
    </row>
    <row r="71">
      <c r="A71" s="58"/>
      <c r="B71" s="112" t="s">
        <v>1734</v>
      </c>
      <c r="C71" s="98">
        <v>3.0</v>
      </c>
      <c r="D71" s="98">
        <v>3.0</v>
      </c>
      <c r="E71" s="98">
        <v>4.0</v>
      </c>
      <c r="F71" s="98">
        <v>4.0</v>
      </c>
      <c r="G71" s="98">
        <v>3.0</v>
      </c>
      <c r="H71" s="98">
        <v>4.0</v>
      </c>
      <c r="I71" s="130">
        <f t="shared" si="5"/>
        <v>21</v>
      </c>
      <c r="J71" s="100"/>
      <c r="K71" s="80"/>
    </row>
    <row r="72">
      <c r="A72" s="80"/>
      <c r="K72" s="80"/>
    </row>
    <row r="73">
      <c r="A73" s="80"/>
      <c r="K73" s="80"/>
    </row>
    <row r="74">
      <c r="A74" s="140" t="s">
        <v>1735</v>
      </c>
      <c r="B74" s="46"/>
      <c r="C74" s="46"/>
      <c r="D74" s="46"/>
      <c r="E74" s="46"/>
      <c r="F74" s="46"/>
      <c r="G74" s="46"/>
      <c r="H74" s="46"/>
      <c r="I74" s="47"/>
      <c r="K74" s="140" t="s">
        <v>1736</v>
      </c>
      <c r="L74" s="46"/>
      <c r="M74" s="46"/>
      <c r="N74" s="46"/>
      <c r="O74" s="46"/>
      <c r="P74" s="46"/>
      <c r="Q74" s="46"/>
      <c r="R74" s="46"/>
      <c r="S74" s="47"/>
    </row>
    <row r="75">
      <c r="A75" s="141" t="s">
        <v>1675</v>
      </c>
      <c r="B75" s="142" t="s">
        <v>1633</v>
      </c>
      <c r="C75" s="143" t="s">
        <v>1634</v>
      </c>
      <c r="D75" s="47"/>
      <c r="E75" s="144" t="s">
        <v>1635</v>
      </c>
      <c r="F75" s="47"/>
      <c r="G75" s="145" t="s">
        <v>1636</v>
      </c>
      <c r="H75" s="47"/>
      <c r="I75" s="146" t="s">
        <v>1637</v>
      </c>
      <c r="K75" s="141" t="s">
        <v>1675</v>
      </c>
      <c r="L75" s="142" t="s">
        <v>1633</v>
      </c>
      <c r="M75" s="143" t="s">
        <v>1634</v>
      </c>
      <c r="N75" s="47"/>
      <c r="O75" s="144" t="s">
        <v>1635</v>
      </c>
      <c r="P75" s="47"/>
      <c r="Q75" s="145" t="s">
        <v>1636</v>
      </c>
      <c r="R75" s="47"/>
      <c r="S75" s="146" t="s">
        <v>1637</v>
      </c>
    </row>
    <row r="76">
      <c r="A76" s="58"/>
      <c r="B76" s="58"/>
      <c r="C76" s="147" t="s">
        <v>1638</v>
      </c>
      <c r="D76" s="147" t="s">
        <v>1639</v>
      </c>
      <c r="E76" s="147" t="s">
        <v>1638</v>
      </c>
      <c r="F76" s="147" t="s">
        <v>1639</v>
      </c>
      <c r="G76" s="147" t="s">
        <v>1638</v>
      </c>
      <c r="H76" s="147" t="s">
        <v>1639</v>
      </c>
      <c r="I76" s="58"/>
      <c r="K76" s="58"/>
      <c r="L76" s="58"/>
      <c r="M76" s="147" t="s">
        <v>1638</v>
      </c>
      <c r="N76" s="147" t="s">
        <v>1639</v>
      </c>
      <c r="O76" s="147" t="s">
        <v>1638</v>
      </c>
      <c r="P76" s="147" t="s">
        <v>1639</v>
      </c>
      <c r="Q76" s="147" t="s">
        <v>1638</v>
      </c>
      <c r="R76" s="147" t="s">
        <v>1639</v>
      </c>
      <c r="S76" s="58"/>
    </row>
    <row r="77">
      <c r="A77" s="148">
        <v>1.0</v>
      </c>
      <c r="B77" s="149" t="s">
        <v>1737</v>
      </c>
      <c r="C77" s="98">
        <v>0.0</v>
      </c>
      <c r="D77" s="98">
        <v>0.0</v>
      </c>
      <c r="E77" s="98">
        <v>1.0</v>
      </c>
      <c r="F77" s="98">
        <v>0.0</v>
      </c>
      <c r="G77" s="98">
        <v>1.0</v>
      </c>
      <c r="H77" s="98">
        <v>0.0</v>
      </c>
      <c r="I77" s="150">
        <f t="shared" ref="I77:I94" si="7">SUM(C77:H77)</f>
        <v>2</v>
      </c>
      <c r="K77" s="148">
        <v>1.0</v>
      </c>
      <c r="L77" s="102" t="s">
        <v>1738</v>
      </c>
      <c r="M77" s="98">
        <v>0.0</v>
      </c>
      <c r="N77" s="98">
        <v>0.0</v>
      </c>
      <c r="O77" s="98">
        <v>2.0</v>
      </c>
      <c r="P77" s="98">
        <v>1.0</v>
      </c>
      <c r="Q77" s="98">
        <v>1.0</v>
      </c>
      <c r="R77" s="98">
        <v>0.0</v>
      </c>
      <c r="S77" s="150">
        <f t="shared" ref="S77:S86" si="8">SUM(M77:R77)</f>
        <v>4</v>
      </c>
    </row>
    <row r="78">
      <c r="A78" s="58"/>
      <c r="B78" s="102" t="s">
        <v>1739</v>
      </c>
      <c r="C78" s="98">
        <v>0.0</v>
      </c>
      <c r="D78" s="98">
        <v>0.0</v>
      </c>
      <c r="E78" s="98">
        <v>0.0</v>
      </c>
      <c r="F78" s="98">
        <v>0.0</v>
      </c>
      <c r="G78" s="98">
        <v>1.0</v>
      </c>
      <c r="H78" s="98">
        <v>1.0</v>
      </c>
      <c r="I78" s="61">
        <f t="shared" si="7"/>
        <v>2</v>
      </c>
      <c r="K78" s="58"/>
      <c r="L78" s="110" t="s">
        <v>1740</v>
      </c>
      <c r="M78" s="98">
        <v>0.0</v>
      </c>
      <c r="N78" s="98">
        <v>0.0</v>
      </c>
      <c r="O78" s="98">
        <v>2.0</v>
      </c>
      <c r="P78" s="98">
        <v>1.0</v>
      </c>
      <c r="Q78" s="98">
        <v>1.0</v>
      </c>
      <c r="R78" s="98">
        <v>1.0</v>
      </c>
      <c r="S78" s="61">
        <f t="shared" si="8"/>
        <v>5</v>
      </c>
    </row>
    <row r="79">
      <c r="A79" s="151">
        <v>5.0</v>
      </c>
      <c r="B79" s="107" t="s">
        <v>1741</v>
      </c>
      <c r="C79" s="98">
        <v>0.0</v>
      </c>
      <c r="D79" s="98">
        <v>0.0</v>
      </c>
      <c r="E79" s="98">
        <v>1.0</v>
      </c>
      <c r="F79" s="98">
        <v>0.0</v>
      </c>
      <c r="G79" s="98">
        <v>2.0</v>
      </c>
      <c r="H79" s="98">
        <v>0.0</v>
      </c>
      <c r="I79" s="61">
        <f t="shared" si="7"/>
        <v>3</v>
      </c>
      <c r="K79" s="152">
        <v>6.0</v>
      </c>
      <c r="L79" s="107" t="s">
        <v>1742</v>
      </c>
      <c r="M79" s="98">
        <v>0.0</v>
      </c>
      <c r="N79" s="98">
        <v>0.0</v>
      </c>
      <c r="O79" s="98">
        <v>2.0</v>
      </c>
      <c r="P79" s="98">
        <v>1.0</v>
      </c>
      <c r="Q79" s="98">
        <v>2.0</v>
      </c>
      <c r="R79" s="98">
        <v>1.0</v>
      </c>
      <c r="S79" s="61">
        <f t="shared" si="8"/>
        <v>6</v>
      </c>
    </row>
    <row r="80">
      <c r="A80" s="58"/>
      <c r="B80" s="107" t="s">
        <v>1743</v>
      </c>
      <c r="C80" s="98">
        <v>0.0</v>
      </c>
      <c r="D80" s="98">
        <v>0.0</v>
      </c>
      <c r="E80" s="98">
        <v>1.0</v>
      </c>
      <c r="F80" s="98">
        <v>0.0</v>
      </c>
      <c r="G80" s="98">
        <v>1.0</v>
      </c>
      <c r="H80" s="98">
        <v>1.0</v>
      </c>
      <c r="I80" s="61">
        <f t="shared" si="7"/>
        <v>3</v>
      </c>
      <c r="K80" s="58"/>
      <c r="L80" s="107" t="s">
        <v>1744</v>
      </c>
      <c r="M80" s="98">
        <v>0.0</v>
      </c>
      <c r="N80" s="98">
        <v>0.0</v>
      </c>
      <c r="O80" s="98">
        <v>2.0</v>
      </c>
      <c r="P80" s="98">
        <v>2.0</v>
      </c>
      <c r="Q80" s="98">
        <v>2.0</v>
      </c>
      <c r="R80" s="98">
        <v>1.0</v>
      </c>
      <c r="S80" s="61">
        <f t="shared" si="8"/>
        <v>7</v>
      </c>
    </row>
    <row r="81">
      <c r="A81" s="153">
        <v>9.0</v>
      </c>
      <c r="B81" s="110" t="s">
        <v>1745</v>
      </c>
      <c r="C81" s="98">
        <v>0.0</v>
      </c>
      <c r="D81" s="98">
        <v>0.0</v>
      </c>
      <c r="E81" s="98">
        <v>1.0</v>
      </c>
      <c r="F81" s="98">
        <v>1.0</v>
      </c>
      <c r="G81" s="98">
        <v>2.0</v>
      </c>
      <c r="H81" s="98">
        <v>1.0</v>
      </c>
      <c r="I81" s="61">
        <f t="shared" si="7"/>
        <v>5</v>
      </c>
      <c r="K81" s="148">
        <v>10.0</v>
      </c>
      <c r="L81" s="110" t="s">
        <v>1746</v>
      </c>
      <c r="M81" s="98">
        <v>0.0</v>
      </c>
      <c r="N81" s="98">
        <v>0.0</v>
      </c>
      <c r="O81" s="98">
        <v>3.0</v>
      </c>
      <c r="P81" s="98">
        <v>1.0</v>
      </c>
      <c r="Q81" s="98">
        <v>2.0</v>
      </c>
      <c r="R81" s="98">
        <v>2.0</v>
      </c>
      <c r="S81" s="61">
        <f t="shared" si="8"/>
        <v>8</v>
      </c>
    </row>
    <row r="82">
      <c r="A82" s="58"/>
      <c r="B82" s="110" t="s">
        <v>1747</v>
      </c>
      <c r="C82" s="98">
        <v>0.0</v>
      </c>
      <c r="D82" s="98">
        <v>0.0</v>
      </c>
      <c r="E82" s="98">
        <v>1.0</v>
      </c>
      <c r="F82" s="98">
        <v>1.0</v>
      </c>
      <c r="G82" s="98">
        <v>1.0</v>
      </c>
      <c r="H82" s="98">
        <v>2.0</v>
      </c>
      <c r="I82" s="61">
        <f t="shared" si="7"/>
        <v>5</v>
      </c>
      <c r="K82" s="58"/>
      <c r="L82" s="110" t="s">
        <v>1748</v>
      </c>
      <c r="M82" s="98">
        <v>0.0</v>
      </c>
      <c r="N82" s="98">
        <v>0.0</v>
      </c>
      <c r="O82" s="98">
        <v>3.0</v>
      </c>
      <c r="P82" s="98">
        <v>2.0</v>
      </c>
      <c r="Q82" s="98">
        <v>2.0</v>
      </c>
      <c r="R82" s="98">
        <v>3.0</v>
      </c>
      <c r="S82" s="61">
        <f t="shared" si="8"/>
        <v>10</v>
      </c>
    </row>
    <row r="83">
      <c r="A83" s="151">
        <v>12.0</v>
      </c>
      <c r="B83" s="107" t="s">
        <v>1749</v>
      </c>
      <c r="C83" s="98">
        <v>1.0</v>
      </c>
      <c r="D83" s="98">
        <v>1.0</v>
      </c>
      <c r="E83" s="98">
        <v>1.0</v>
      </c>
      <c r="F83" s="98">
        <v>1.0</v>
      </c>
      <c r="G83" s="98">
        <v>2.0</v>
      </c>
      <c r="H83" s="98">
        <v>2.0</v>
      </c>
      <c r="I83" s="61">
        <f t="shared" si="7"/>
        <v>8</v>
      </c>
      <c r="K83" s="154">
        <v>14.0</v>
      </c>
      <c r="L83" s="107" t="s">
        <v>1750</v>
      </c>
      <c r="M83" s="98">
        <v>1.0</v>
      </c>
      <c r="N83" s="98">
        <v>0.0</v>
      </c>
      <c r="O83" s="98">
        <v>3.0</v>
      </c>
      <c r="P83" s="98">
        <v>2.0</v>
      </c>
      <c r="Q83" s="98">
        <v>2.0</v>
      </c>
      <c r="R83" s="98">
        <v>3.0</v>
      </c>
      <c r="S83" s="61">
        <f t="shared" si="8"/>
        <v>11</v>
      </c>
    </row>
    <row r="84">
      <c r="A84" s="58"/>
      <c r="B84" s="107" t="s">
        <v>1751</v>
      </c>
      <c r="C84" s="98">
        <v>0.0</v>
      </c>
      <c r="D84" s="98">
        <v>1.0</v>
      </c>
      <c r="E84" s="98">
        <v>1.0</v>
      </c>
      <c r="F84" s="98">
        <v>2.0</v>
      </c>
      <c r="G84" s="98">
        <v>1.0</v>
      </c>
      <c r="H84" s="98">
        <v>3.0</v>
      </c>
      <c r="I84" s="61">
        <f t="shared" si="7"/>
        <v>8</v>
      </c>
      <c r="K84" s="155">
        <v>18.0</v>
      </c>
      <c r="L84" s="105" t="s">
        <v>1752</v>
      </c>
      <c r="M84" s="98">
        <v>1.0</v>
      </c>
      <c r="N84" s="98">
        <v>1.0</v>
      </c>
      <c r="O84" s="98">
        <v>4.0</v>
      </c>
      <c r="P84" s="98">
        <v>2.0</v>
      </c>
      <c r="Q84" s="98">
        <v>3.0</v>
      </c>
      <c r="R84" s="98">
        <v>3.0</v>
      </c>
      <c r="S84" s="130">
        <f t="shared" si="8"/>
        <v>14</v>
      </c>
    </row>
    <row r="85">
      <c r="A85" s="113">
        <v>15.0</v>
      </c>
      <c r="B85" s="105" t="s">
        <v>1753</v>
      </c>
      <c r="C85" s="98">
        <v>2.0</v>
      </c>
      <c r="D85" s="98">
        <v>1.0</v>
      </c>
      <c r="E85" s="98">
        <v>2.0</v>
      </c>
      <c r="F85" s="98">
        <v>2.0</v>
      </c>
      <c r="G85" s="98">
        <v>2.0</v>
      </c>
      <c r="H85" s="98">
        <v>3.0</v>
      </c>
      <c r="I85" s="130">
        <f t="shared" si="7"/>
        <v>12</v>
      </c>
      <c r="K85" s="156">
        <v>23.0</v>
      </c>
      <c r="L85" s="112" t="s">
        <v>1754</v>
      </c>
      <c r="M85" s="98">
        <v>2.0</v>
      </c>
      <c r="N85" s="98">
        <v>1.0</v>
      </c>
      <c r="O85" s="98">
        <v>4.0</v>
      </c>
      <c r="P85" s="98">
        <v>3.0</v>
      </c>
      <c r="Q85" s="98">
        <v>4.0</v>
      </c>
      <c r="R85" s="98">
        <v>4.0</v>
      </c>
      <c r="S85" s="130">
        <f t="shared" si="8"/>
        <v>18</v>
      </c>
    </row>
    <row r="86">
      <c r="A86" s="58"/>
      <c r="B86" s="105" t="s">
        <v>1755</v>
      </c>
      <c r="C86" s="98">
        <v>1.0</v>
      </c>
      <c r="D86" s="98">
        <v>2.0</v>
      </c>
      <c r="E86" s="98">
        <v>1.0</v>
      </c>
      <c r="F86" s="98">
        <v>3.0</v>
      </c>
      <c r="G86" s="98">
        <v>2.0</v>
      </c>
      <c r="H86" s="98">
        <v>3.0</v>
      </c>
      <c r="I86" s="130">
        <f t="shared" si="7"/>
        <v>12</v>
      </c>
      <c r="K86" s="155">
        <v>28.0</v>
      </c>
      <c r="L86" s="105" t="s">
        <v>1756</v>
      </c>
      <c r="M86" s="98">
        <v>2.0</v>
      </c>
      <c r="N86" s="98">
        <v>2.0</v>
      </c>
      <c r="O86" s="98">
        <v>5.0</v>
      </c>
      <c r="P86" s="98">
        <v>3.0</v>
      </c>
      <c r="Q86" s="98">
        <v>5.0</v>
      </c>
      <c r="R86" s="98">
        <v>4.0</v>
      </c>
      <c r="S86" s="130">
        <f t="shared" si="8"/>
        <v>21</v>
      </c>
    </row>
    <row r="87">
      <c r="A87" s="111">
        <v>19.0</v>
      </c>
      <c r="B87" s="112" t="s">
        <v>1757</v>
      </c>
      <c r="C87" s="98">
        <v>3.0</v>
      </c>
      <c r="D87" s="98">
        <v>1.0</v>
      </c>
      <c r="E87" s="98">
        <v>2.0</v>
      </c>
      <c r="F87" s="98">
        <v>2.0</v>
      </c>
      <c r="G87" s="98">
        <v>3.0</v>
      </c>
      <c r="H87" s="98">
        <v>3.0</v>
      </c>
      <c r="I87" s="130">
        <f t="shared" si="7"/>
        <v>14</v>
      </c>
      <c r="K87" s="80"/>
    </row>
    <row r="88">
      <c r="A88" s="58"/>
      <c r="B88" s="112" t="s">
        <v>1758</v>
      </c>
      <c r="C88" s="98">
        <v>1.0</v>
      </c>
      <c r="D88" s="98">
        <v>3.0</v>
      </c>
      <c r="E88" s="98">
        <v>2.0</v>
      </c>
      <c r="F88" s="98">
        <v>3.0</v>
      </c>
      <c r="G88" s="98">
        <v>2.0</v>
      </c>
      <c r="H88" s="98">
        <v>3.0</v>
      </c>
      <c r="I88" s="130">
        <f t="shared" si="7"/>
        <v>14</v>
      </c>
      <c r="K88" s="80"/>
    </row>
    <row r="89">
      <c r="A89" s="113">
        <v>23.0</v>
      </c>
      <c r="B89" s="105" t="s">
        <v>1759</v>
      </c>
      <c r="C89" s="98">
        <v>3.0</v>
      </c>
      <c r="D89" s="98">
        <v>2.0</v>
      </c>
      <c r="E89" s="98">
        <v>2.0</v>
      </c>
      <c r="F89" s="98">
        <v>2.0</v>
      </c>
      <c r="G89" s="98">
        <v>3.0</v>
      </c>
      <c r="H89" s="98">
        <v>3.0</v>
      </c>
      <c r="I89" s="130">
        <f t="shared" si="7"/>
        <v>15</v>
      </c>
      <c r="K89" s="80"/>
    </row>
    <row r="90">
      <c r="A90" s="58"/>
      <c r="B90" s="105" t="s">
        <v>1760</v>
      </c>
      <c r="C90" s="98">
        <v>1.0</v>
      </c>
      <c r="D90" s="98">
        <v>3.0</v>
      </c>
      <c r="E90" s="98">
        <v>2.0</v>
      </c>
      <c r="F90" s="98">
        <v>4.0</v>
      </c>
      <c r="G90" s="98">
        <v>2.0</v>
      </c>
      <c r="H90" s="98">
        <v>3.0</v>
      </c>
      <c r="I90" s="130">
        <f t="shared" si="7"/>
        <v>15</v>
      </c>
      <c r="K90" s="80"/>
    </row>
    <row r="91">
      <c r="A91" s="111">
        <v>26.0</v>
      </c>
      <c r="B91" s="112" t="s">
        <v>1761</v>
      </c>
      <c r="C91" s="98">
        <v>4.0</v>
      </c>
      <c r="D91" s="98">
        <v>2.0</v>
      </c>
      <c r="E91" s="98">
        <v>3.0</v>
      </c>
      <c r="F91" s="98">
        <v>2.0</v>
      </c>
      <c r="G91" s="98">
        <v>4.0</v>
      </c>
      <c r="H91" s="98">
        <v>4.0</v>
      </c>
      <c r="I91" s="130">
        <f t="shared" si="7"/>
        <v>19</v>
      </c>
      <c r="K91" s="80"/>
    </row>
    <row r="92">
      <c r="A92" s="58"/>
      <c r="B92" s="112" t="s">
        <v>1762</v>
      </c>
      <c r="C92" s="98">
        <v>2.0</v>
      </c>
      <c r="D92" s="98">
        <v>4.0</v>
      </c>
      <c r="E92" s="98">
        <v>2.0</v>
      </c>
      <c r="F92" s="98">
        <v>4.0</v>
      </c>
      <c r="G92" s="98">
        <v>3.0</v>
      </c>
      <c r="H92" s="98">
        <v>4.0</v>
      </c>
      <c r="I92" s="130">
        <f t="shared" si="7"/>
        <v>19</v>
      </c>
      <c r="K92" s="80"/>
    </row>
    <row r="93">
      <c r="A93" s="113">
        <v>30.0</v>
      </c>
      <c r="B93" s="105" t="s">
        <v>1763</v>
      </c>
      <c r="C93" s="98">
        <v>5.0</v>
      </c>
      <c r="D93" s="98">
        <v>3.0</v>
      </c>
      <c r="E93" s="98">
        <v>3.0</v>
      </c>
      <c r="F93" s="98">
        <v>2.0</v>
      </c>
      <c r="G93" s="98">
        <v>4.0</v>
      </c>
      <c r="H93" s="98">
        <v>4.0</v>
      </c>
      <c r="I93" s="130">
        <f t="shared" si="7"/>
        <v>21</v>
      </c>
      <c r="K93" s="80"/>
    </row>
    <row r="94">
      <c r="A94" s="58"/>
      <c r="B94" s="105" t="s">
        <v>1764</v>
      </c>
      <c r="C94" s="98">
        <v>3.0</v>
      </c>
      <c r="D94" s="98">
        <v>4.0</v>
      </c>
      <c r="E94" s="98">
        <v>2.0</v>
      </c>
      <c r="F94" s="98">
        <v>4.0</v>
      </c>
      <c r="G94" s="98">
        <v>4.0</v>
      </c>
      <c r="H94" s="98">
        <v>4.0</v>
      </c>
      <c r="I94" s="130">
        <f t="shared" si="7"/>
        <v>21</v>
      </c>
      <c r="K94" s="80"/>
    </row>
    <row r="95">
      <c r="A95" s="80"/>
      <c r="K95" s="80"/>
    </row>
    <row r="96">
      <c r="A96" s="80"/>
      <c r="K96" s="80"/>
    </row>
    <row r="97">
      <c r="A97" s="157" t="s">
        <v>1765</v>
      </c>
      <c r="B97" s="46"/>
      <c r="C97" s="46"/>
      <c r="D97" s="46"/>
      <c r="E97" s="46"/>
      <c r="F97" s="46"/>
      <c r="G97" s="46"/>
      <c r="H97" s="46"/>
      <c r="I97" s="47"/>
      <c r="K97" s="157" t="s">
        <v>1766</v>
      </c>
      <c r="L97" s="46"/>
      <c r="M97" s="46"/>
      <c r="N97" s="46"/>
      <c r="O97" s="46"/>
      <c r="P97" s="46"/>
      <c r="Q97" s="46"/>
      <c r="R97" s="46"/>
      <c r="S97" s="47"/>
    </row>
    <row r="98">
      <c r="A98" s="141" t="s">
        <v>1675</v>
      </c>
      <c r="B98" s="142" t="s">
        <v>1633</v>
      </c>
      <c r="C98" s="143" t="s">
        <v>1634</v>
      </c>
      <c r="D98" s="47"/>
      <c r="E98" s="144" t="s">
        <v>1635</v>
      </c>
      <c r="F98" s="47"/>
      <c r="G98" s="145" t="s">
        <v>1636</v>
      </c>
      <c r="H98" s="47"/>
      <c r="I98" s="146" t="s">
        <v>1637</v>
      </c>
      <c r="K98" s="141" t="s">
        <v>1675</v>
      </c>
      <c r="L98" s="142" t="s">
        <v>1633</v>
      </c>
      <c r="M98" s="143" t="s">
        <v>1634</v>
      </c>
      <c r="N98" s="47"/>
      <c r="O98" s="144" t="s">
        <v>1635</v>
      </c>
      <c r="P98" s="47"/>
      <c r="Q98" s="145" t="s">
        <v>1636</v>
      </c>
      <c r="R98" s="47"/>
      <c r="S98" s="146" t="s">
        <v>1637</v>
      </c>
    </row>
    <row r="99">
      <c r="A99" s="58"/>
      <c r="B99" s="58"/>
      <c r="C99" s="147" t="s">
        <v>1638</v>
      </c>
      <c r="D99" s="147" t="s">
        <v>1639</v>
      </c>
      <c r="E99" s="147" t="s">
        <v>1638</v>
      </c>
      <c r="F99" s="147" t="s">
        <v>1639</v>
      </c>
      <c r="G99" s="147" t="s">
        <v>1638</v>
      </c>
      <c r="H99" s="147" t="s">
        <v>1639</v>
      </c>
      <c r="I99" s="58"/>
      <c r="K99" s="58"/>
      <c r="L99" s="58"/>
      <c r="M99" s="147" t="s">
        <v>1638</v>
      </c>
      <c r="N99" s="147" t="s">
        <v>1639</v>
      </c>
      <c r="O99" s="147" t="s">
        <v>1638</v>
      </c>
      <c r="P99" s="147" t="s">
        <v>1639</v>
      </c>
      <c r="Q99" s="147" t="s">
        <v>1638</v>
      </c>
      <c r="R99" s="147" t="s">
        <v>1639</v>
      </c>
      <c r="S99" s="58"/>
    </row>
    <row r="100">
      <c r="A100" s="158">
        <v>1.0</v>
      </c>
      <c r="B100" s="159" t="s">
        <v>1767</v>
      </c>
      <c r="C100" s="98">
        <v>0.0</v>
      </c>
      <c r="D100" s="98">
        <v>0.0</v>
      </c>
      <c r="E100" s="98">
        <v>1.0</v>
      </c>
      <c r="F100" s="98">
        <v>0.0</v>
      </c>
      <c r="G100" s="98">
        <v>1.0</v>
      </c>
      <c r="H100" s="98">
        <v>0.0</v>
      </c>
      <c r="I100" s="160">
        <f t="shared" ref="I100:I129" si="9">SUM(C100:H100)</f>
        <v>2</v>
      </c>
      <c r="K100" s="158">
        <v>1.0</v>
      </c>
      <c r="L100" s="159" t="s">
        <v>1768</v>
      </c>
      <c r="M100" s="98">
        <v>0.0</v>
      </c>
      <c r="N100" s="98">
        <v>0.0</v>
      </c>
      <c r="O100" s="98">
        <v>2.0</v>
      </c>
      <c r="P100" s="98">
        <v>1.0</v>
      </c>
      <c r="Q100" s="98">
        <v>1.0</v>
      </c>
      <c r="R100" s="98">
        <v>0.0</v>
      </c>
      <c r="S100" s="160">
        <f t="shared" ref="S100:S113" si="10">SUM(M100:R100)</f>
        <v>4</v>
      </c>
    </row>
    <row r="101">
      <c r="A101" s="67"/>
      <c r="B101" s="159" t="s">
        <v>1769</v>
      </c>
      <c r="C101" s="98">
        <v>0.0</v>
      </c>
      <c r="D101" s="98">
        <v>0.0</v>
      </c>
      <c r="E101" s="98">
        <v>0.0</v>
      </c>
      <c r="F101" s="98">
        <v>0.0</v>
      </c>
      <c r="G101" s="98">
        <v>1.0</v>
      </c>
      <c r="H101" s="98">
        <v>1.0</v>
      </c>
      <c r="I101" s="160">
        <f t="shared" si="9"/>
        <v>2</v>
      </c>
      <c r="K101" s="58"/>
      <c r="L101" s="159" t="s">
        <v>1770</v>
      </c>
      <c r="M101" s="98">
        <v>0.0</v>
      </c>
      <c r="N101" s="98">
        <v>0.0</v>
      </c>
      <c r="O101" s="98">
        <v>1.0</v>
      </c>
      <c r="P101" s="98">
        <v>1.0</v>
      </c>
      <c r="Q101" s="98">
        <v>1.0</v>
      </c>
      <c r="R101" s="98">
        <v>1.0</v>
      </c>
      <c r="S101" s="160">
        <f t="shared" si="10"/>
        <v>4</v>
      </c>
    </row>
    <row r="102">
      <c r="A102" s="58"/>
      <c r="B102" s="159" t="s">
        <v>1771</v>
      </c>
      <c r="C102" s="98">
        <v>0.0</v>
      </c>
      <c r="D102" s="98">
        <v>0.0</v>
      </c>
      <c r="E102" s="98">
        <v>0.0</v>
      </c>
      <c r="F102" s="98">
        <v>1.0</v>
      </c>
      <c r="G102" s="98">
        <v>0.0</v>
      </c>
      <c r="H102" s="98">
        <v>1.0</v>
      </c>
      <c r="I102" s="160">
        <f t="shared" si="9"/>
        <v>2</v>
      </c>
      <c r="K102" s="161">
        <v>6.0</v>
      </c>
      <c r="L102" s="162" t="s">
        <v>1772</v>
      </c>
      <c r="M102" s="98">
        <v>0.0</v>
      </c>
      <c r="N102" s="98">
        <v>0.0</v>
      </c>
      <c r="O102" s="98">
        <v>2.0</v>
      </c>
      <c r="P102" s="98">
        <v>1.0</v>
      </c>
      <c r="Q102" s="98">
        <v>2.0</v>
      </c>
      <c r="R102" s="98">
        <v>1.0</v>
      </c>
      <c r="S102" s="160">
        <f t="shared" si="10"/>
        <v>6</v>
      </c>
    </row>
    <row r="103">
      <c r="A103" s="161">
        <v>5.0</v>
      </c>
      <c r="B103" s="163" t="s">
        <v>1773</v>
      </c>
      <c r="C103" s="98">
        <v>0.0</v>
      </c>
      <c r="D103" s="98">
        <v>0.0</v>
      </c>
      <c r="E103" s="98">
        <v>0.0</v>
      </c>
      <c r="F103" s="98">
        <v>0.0</v>
      </c>
      <c r="G103" s="98">
        <v>1.0</v>
      </c>
      <c r="H103" s="98">
        <v>2.0</v>
      </c>
      <c r="I103" s="160">
        <f t="shared" si="9"/>
        <v>3</v>
      </c>
      <c r="K103" s="58"/>
      <c r="L103" s="163" t="s">
        <v>1774</v>
      </c>
      <c r="M103" s="98">
        <v>0.0</v>
      </c>
      <c r="N103" s="98">
        <v>0.0</v>
      </c>
      <c r="O103" s="98">
        <v>1.0</v>
      </c>
      <c r="P103" s="98">
        <v>2.0</v>
      </c>
      <c r="Q103" s="98">
        <v>1.0</v>
      </c>
      <c r="R103" s="98">
        <v>2.0</v>
      </c>
      <c r="S103" s="160">
        <f t="shared" si="10"/>
        <v>6</v>
      </c>
    </row>
    <row r="104">
      <c r="A104" s="67"/>
      <c r="B104" s="162" t="s">
        <v>1775</v>
      </c>
      <c r="C104" s="98">
        <v>0.0</v>
      </c>
      <c r="D104" s="98">
        <v>0.0</v>
      </c>
      <c r="E104" s="98">
        <v>0.0</v>
      </c>
      <c r="F104" s="98">
        <v>1.0</v>
      </c>
      <c r="G104" s="98">
        <v>1.0</v>
      </c>
      <c r="H104" s="98">
        <v>1.0</v>
      </c>
      <c r="I104" s="160">
        <f t="shared" si="9"/>
        <v>3</v>
      </c>
      <c r="K104" s="159">
        <v>10.0</v>
      </c>
      <c r="L104" s="159" t="s">
        <v>1776</v>
      </c>
      <c r="M104" s="98">
        <v>0.0</v>
      </c>
      <c r="N104" s="98">
        <v>0.0</v>
      </c>
      <c r="O104" s="98">
        <v>2.0</v>
      </c>
      <c r="P104" s="98">
        <v>2.0</v>
      </c>
      <c r="Q104" s="98">
        <v>2.0</v>
      </c>
      <c r="R104" s="98">
        <v>2.0</v>
      </c>
      <c r="S104" s="160">
        <f t="shared" si="10"/>
        <v>8</v>
      </c>
    </row>
    <row r="105">
      <c r="A105" s="58"/>
      <c r="B105" s="162" t="s">
        <v>1777</v>
      </c>
      <c r="C105" s="98">
        <v>0.0</v>
      </c>
      <c r="D105" s="98">
        <v>0.0</v>
      </c>
      <c r="E105" s="98">
        <v>1.0</v>
      </c>
      <c r="F105" s="98">
        <v>0.0</v>
      </c>
      <c r="G105" s="98">
        <v>1.0</v>
      </c>
      <c r="H105" s="98">
        <v>1.0</v>
      </c>
      <c r="I105" s="160">
        <f t="shared" si="9"/>
        <v>3</v>
      </c>
      <c r="K105" s="162">
        <v>14.0</v>
      </c>
      <c r="L105" s="162" t="s">
        <v>1778</v>
      </c>
      <c r="M105" s="98">
        <v>0.0</v>
      </c>
      <c r="N105" s="98">
        <v>0.0</v>
      </c>
      <c r="O105" s="98">
        <v>3.0</v>
      </c>
      <c r="P105" s="98">
        <v>3.0</v>
      </c>
      <c r="Q105" s="98">
        <v>3.0</v>
      </c>
      <c r="R105" s="98">
        <v>3.0</v>
      </c>
      <c r="S105" s="160">
        <f t="shared" si="10"/>
        <v>12</v>
      </c>
    </row>
    <row r="106">
      <c r="A106" s="158">
        <v>9.0</v>
      </c>
      <c r="B106" s="159" t="s">
        <v>1779</v>
      </c>
      <c r="C106" s="98">
        <v>0.0</v>
      </c>
      <c r="D106" s="98">
        <v>0.0</v>
      </c>
      <c r="E106" s="98">
        <v>1.0</v>
      </c>
      <c r="F106" s="98">
        <v>1.0</v>
      </c>
      <c r="G106" s="98">
        <v>2.0</v>
      </c>
      <c r="H106" s="98">
        <v>1.0</v>
      </c>
      <c r="I106" s="160">
        <f t="shared" si="9"/>
        <v>5</v>
      </c>
      <c r="K106" s="158">
        <v>18.0</v>
      </c>
      <c r="L106" s="159" t="s">
        <v>1780</v>
      </c>
      <c r="M106" s="98">
        <v>0.0</v>
      </c>
      <c r="N106" s="98">
        <v>1.0</v>
      </c>
      <c r="O106" s="98">
        <v>4.0</v>
      </c>
      <c r="P106" s="98">
        <v>4.0</v>
      </c>
      <c r="Q106" s="98">
        <v>3.0</v>
      </c>
      <c r="R106" s="98">
        <v>4.0</v>
      </c>
      <c r="S106" s="160">
        <f t="shared" si="10"/>
        <v>16</v>
      </c>
    </row>
    <row r="107">
      <c r="A107" s="67"/>
      <c r="B107" s="159" t="s">
        <v>1781</v>
      </c>
      <c r="C107" s="98">
        <v>0.0</v>
      </c>
      <c r="D107" s="98">
        <v>0.0</v>
      </c>
      <c r="E107" s="98">
        <v>2.0</v>
      </c>
      <c r="F107" s="98">
        <v>1.0</v>
      </c>
      <c r="G107" s="98">
        <v>1.0</v>
      </c>
      <c r="H107" s="98">
        <v>1.0</v>
      </c>
      <c r="I107" s="160">
        <f t="shared" si="9"/>
        <v>5</v>
      </c>
      <c r="K107" s="58"/>
      <c r="L107" s="159" t="s">
        <v>1782</v>
      </c>
      <c r="M107" s="98">
        <v>1.0</v>
      </c>
      <c r="N107" s="98">
        <v>1.0</v>
      </c>
      <c r="O107" s="98">
        <v>3.0</v>
      </c>
      <c r="P107" s="98">
        <v>4.0</v>
      </c>
      <c r="Q107" s="98">
        <v>3.0</v>
      </c>
      <c r="R107" s="98">
        <v>4.0</v>
      </c>
      <c r="S107" s="160">
        <f t="shared" si="10"/>
        <v>16</v>
      </c>
    </row>
    <row r="108">
      <c r="A108" s="58"/>
      <c r="B108" s="159" t="s">
        <v>1783</v>
      </c>
      <c r="C108" s="98">
        <v>0.0</v>
      </c>
      <c r="D108" s="98">
        <v>0.0</v>
      </c>
      <c r="E108" s="98">
        <v>1.0</v>
      </c>
      <c r="F108" s="98">
        <v>2.0</v>
      </c>
      <c r="G108" s="98">
        <v>1.0</v>
      </c>
      <c r="H108" s="98">
        <v>1.0</v>
      </c>
      <c r="I108" s="160">
        <f t="shared" si="9"/>
        <v>5</v>
      </c>
      <c r="K108" s="161">
        <v>23.0</v>
      </c>
      <c r="L108" s="162" t="s">
        <v>1784</v>
      </c>
      <c r="M108" s="98">
        <v>0.0</v>
      </c>
      <c r="N108" s="98">
        <v>2.0</v>
      </c>
      <c r="O108" s="98">
        <v>5.0</v>
      </c>
      <c r="P108" s="98">
        <v>4.0</v>
      </c>
      <c r="Q108" s="98">
        <v>4.0</v>
      </c>
      <c r="R108" s="98">
        <v>3.0</v>
      </c>
      <c r="S108" s="160">
        <f t="shared" si="10"/>
        <v>18</v>
      </c>
    </row>
    <row r="109">
      <c r="A109" s="161">
        <v>12.0</v>
      </c>
      <c r="B109" s="162" t="s">
        <v>1785</v>
      </c>
      <c r="C109" s="98">
        <v>0.0</v>
      </c>
      <c r="D109" s="98">
        <v>0.0</v>
      </c>
      <c r="E109" s="98">
        <v>3.0</v>
      </c>
      <c r="F109" s="98">
        <v>2.0</v>
      </c>
      <c r="G109" s="98">
        <v>2.0</v>
      </c>
      <c r="H109" s="98">
        <v>2.0</v>
      </c>
      <c r="I109" s="160">
        <f t="shared" si="9"/>
        <v>9</v>
      </c>
      <c r="K109" s="58"/>
      <c r="L109" s="162" t="s">
        <v>1786</v>
      </c>
      <c r="M109" s="98">
        <v>1.0</v>
      </c>
      <c r="N109" s="98">
        <v>2.0</v>
      </c>
      <c r="O109" s="98">
        <v>4.0</v>
      </c>
      <c r="P109" s="98">
        <v>4.0</v>
      </c>
      <c r="Q109" s="98">
        <v>4.0</v>
      </c>
      <c r="R109" s="98">
        <v>3.0</v>
      </c>
      <c r="S109" s="160">
        <f t="shared" si="10"/>
        <v>18</v>
      </c>
    </row>
    <row r="110">
      <c r="A110" s="67"/>
      <c r="B110" s="162" t="s">
        <v>1787</v>
      </c>
      <c r="C110" s="98">
        <v>0.0</v>
      </c>
      <c r="D110" s="98">
        <v>0.0</v>
      </c>
      <c r="E110" s="98">
        <v>2.0</v>
      </c>
      <c r="F110" s="98">
        <v>3.0</v>
      </c>
      <c r="G110" s="98">
        <v>2.0</v>
      </c>
      <c r="H110" s="98">
        <v>2.0</v>
      </c>
      <c r="I110" s="160">
        <f t="shared" si="9"/>
        <v>9</v>
      </c>
      <c r="K110" s="158">
        <v>28.0</v>
      </c>
      <c r="L110" s="164" t="s">
        <v>1788</v>
      </c>
      <c r="M110" s="98">
        <v>0.0</v>
      </c>
      <c r="N110" s="98">
        <v>3.0</v>
      </c>
      <c r="O110" s="98">
        <v>6.0</v>
      </c>
      <c r="P110" s="98">
        <v>4.0</v>
      </c>
      <c r="Q110" s="98">
        <v>4.0</v>
      </c>
      <c r="R110" s="98">
        <v>4.0</v>
      </c>
      <c r="S110" s="160">
        <f t="shared" si="10"/>
        <v>21</v>
      </c>
    </row>
    <row r="111">
      <c r="A111" s="67"/>
      <c r="B111" s="163" t="s">
        <v>1789</v>
      </c>
      <c r="C111" s="98">
        <v>1.0</v>
      </c>
      <c r="D111" s="98">
        <v>1.0</v>
      </c>
      <c r="E111" s="98">
        <v>2.0</v>
      </c>
      <c r="F111" s="98">
        <v>1.0</v>
      </c>
      <c r="G111" s="98">
        <v>2.0</v>
      </c>
      <c r="H111" s="98">
        <v>2.0</v>
      </c>
      <c r="I111" s="160">
        <f t="shared" si="9"/>
        <v>9</v>
      </c>
      <c r="K111" s="67"/>
      <c r="L111" s="159" t="s">
        <v>1790</v>
      </c>
      <c r="M111" s="98">
        <v>2.0</v>
      </c>
      <c r="N111" s="98">
        <v>2.0</v>
      </c>
      <c r="O111" s="98">
        <v>5.0</v>
      </c>
      <c r="P111" s="98">
        <v>4.0</v>
      </c>
      <c r="Q111" s="98">
        <v>4.0</v>
      </c>
      <c r="R111" s="98">
        <v>4.0</v>
      </c>
      <c r="S111" s="160">
        <f t="shared" si="10"/>
        <v>21</v>
      </c>
    </row>
    <row r="112">
      <c r="A112" s="58"/>
      <c r="B112" s="162" t="s">
        <v>1791</v>
      </c>
      <c r="C112" s="98">
        <v>0.0</v>
      </c>
      <c r="D112" s="98">
        <v>1.0</v>
      </c>
      <c r="E112" s="98">
        <v>2.0</v>
      </c>
      <c r="F112" s="98">
        <v>1.0</v>
      </c>
      <c r="G112" s="98">
        <v>3.0</v>
      </c>
      <c r="H112" s="98">
        <v>2.0</v>
      </c>
      <c r="I112" s="160">
        <f t="shared" si="9"/>
        <v>9</v>
      </c>
      <c r="K112" s="67"/>
      <c r="L112" s="159" t="s">
        <v>1792</v>
      </c>
      <c r="M112" s="98">
        <v>1.0</v>
      </c>
      <c r="N112" s="98">
        <v>2.0</v>
      </c>
      <c r="O112" s="98">
        <v>5.0</v>
      </c>
      <c r="P112" s="98">
        <v>4.0</v>
      </c>
      <c r="Q112" s="98">
        <v>4.0</v>
      </c>
      <c r="R112" s="98">
        <v>5.0</v>
      </c>
      <c r="S112" s="160">
        <f t="shared" si="10"/>
        <v>21</v>
      </c>
    </row>
    <row r="113">
      <c r="A113" s="158">
        <v>15.0</v>
      </c>
      <c r="B113" s="159" t="s">
        <v>1793</v>
      </c>
      <c r="C113" s="98">
        <v>0.0</v>
      </c>
      <c r="D113" s="98">
        <v>1.0</v>
      </c>
      <c r="E113" s="98">
        <v>2.0</v>
      </c>
      <c r="F113" s="98">
        <v>3.0</v>
      </c>
      <c r="G113" s="98">
        <v>2.0</v>
      </c>
      <c r="H113" s="98">
        <v>3.0</v>
      </c>
      <c r="I113" s="160">
        <f t="shared" si="9"/>
        <v>11</v>
      </c>
      <c r="K113" s="58"/>
      <c r="L113" s="159" t="s">
        <v>1794</v>
      </c>
      <c r="M113" s="98">
        <v>0.0</v>
      </c>
      <c r="N113" s="98">
        <v>2.0</v>
      </c>
      <c r="O113" s="98">
        <v>6.0</v>
      </c>
      <c r="P113" s="98">
        <v>4.0</v>
      </c>
      <c r="Q113" s="98">
        <v>5.0</v>
      </c>
      <c r="R113" s="98">
        <v>4.0</v>
      </c>
      <c r="S113" s="160">
        <f t="shared" si="10"/>
        <v>21</v>
      </c>
    </row>
    <row r="114">
      <c r="A114" s="67"/>
      <c r="B114" s="159" t="s">
        <v>1795</v>
      </c>
      <c r="C114" s="98">
        <v>2.0</v>
      </c>
      <c r="D114" s="98">
        <v>1.0</v>
      </c>
      <c r="E114" s="98">
        <v>3.0</v>
      </c>
      <c r="F114" s="98">
        <v>2.0</v>
      </c>
      <c r="G114" s="98">
        <v>2.0</v>
      </c>
      <c r="H114" s="98">
        <v>1.0</v>
      </c>
      <c r="I114" s="160">
        <f t="shared" si="9"/>
        <v>11</v>
      </c>
      <c r="K114" s="80"/>
    </row>
    <row r="115">
      <c r="A115" s="58"/>
      <c r="B115" s="159" t="s">
        <v>1796</v>
      </c>
      <c r="C115" s="98">
        <v>0.0</v>
      </c>
      <c r="D115" s="98">
        <v>1.0</v>
      </c>
      <c r="E115" s="98">
        <v>3.0</v>
      </c>
      <c r="F115" s="98">
        <v>2.0</v>
      </c>
      <c r="G115" s="98">
        <v>3.0</v>
      </c>
      <c r="H115" s="98">
        <v>2.0</v>
      </c>
      <c r="I115" s="160">
        <f t="shared" si="9"/>
        <v>11</v>
      </c>
      <c r="K115" s="80"/>
    </row>
    <row r="116">
      <c r="A116" s="161">
        <v>19.0</v>
      </c>
      <c r="B116" s="162" t="s">
        <v>1797</v>
      </c>
      <c r="C116" s="98">
        <v>0.0</v>
      </c>
      <c r="D116" s="98">
        <v>2.0</v>
      </c>
      <c r="E116" s="98">
        <v>3.0</v>
      </c>
      <c r="F116" s="98">
        <v>3.0</v>
      </c>
      <c r="G116" s="98">
        <v>3.0</v>
      </c>
      <c r="H116" s="98">
        <v>3.0</v>
      </c>
      <c r="I116" s="160">
        <f t="shared" si="9"/>
        <v>14</v>
      </c>
      <c r="K116" s="80"/>
    </row>
    <row r="117">
      <c r="A117" s="67"/>
      <c r="B117" s="162" t="s">
        <v>1798</v>
      </c>
      <c r="C117" s="98">
        <v>2.0</v>
      </c>
      <c r="D117" s="98">
        <v>2.0</v>
      </c>
      <c r="E117" s="98">
        <v>3.0</v>
      </c>
      <c r="F117" s="98">
        <v>3.0</v>
      </c>
      <c r="G117" s="98">
        <v>2.0</v>
      </c>
      <c r="H117" s="98">
        <v>2.0</v>
      </c>
      <c r="I117" s="160">
        <f t="shared" si="9"/>
        <v>14</v>
      </c>
      <c r="K117" s="80"/>
    </row>
    <row r="118">
      <c r="A118" s="58"/>
      <c r="B118" s="163" t="s">
        <v>1799</v>
      </c>
      <c r="C118" s="98">
        <v>2.0</v>
      </c>
      <c r="D118" s="98">
        <v>3.0</v>
      </c>
      <c r="E118" s="98">
        <v>2.0</v>
      </c>
      <c r="F118" s="98">
        <v>2.0</v>
      </c>
      <c r="G118" s="98">
        <v>3.0</v>
      </c>
      <c r="H118" s="98">
        <v>2.0</v>
      </c>
      <c r="I118" s="160">
        <f t="shared" si="9"/>
        <v>14</v>
      </c>
      <c r="K118" s="80"/>
    </row>
    <row r="119">
      <c r="A119" s="158">
        <v>23.0</v>
      </c>
      <c r="B119" s="159" t="s">
        <v>1800</v>
      </c>
      <c r="C119" s="98">
        <v>2.0</v>
      </c>
      <c r="D119" s="98">
        <v>3.0</v>
      </c>
      <c r="E119" s="98">
        <v>2.0</v>
      </c>
      <c r="F119" s="98">
        <v>3.0</v>
      </c>
      <c r="G119" s="98">
        <v>3.0</v>
      </c>
      <c r="H119" s="98">
        <v>3.0</v>
      </c>
      <c r="I119" s="160">
        <f t="shared" si="9"/>
        <v>16</v>
      </c>
      <c r="K119" s="80"/>
    </row>
    <row r="120">
      <c r="A120" s="67"/>
      <c r="B120" s="159" t="s">
        <v>1801</v>
      </c>
      <c r="C120" s="98">
        <v>0.0</v>
      </c>
      <c r="D120" s="98">
        <v>3.0</v>
      </c>
      <c r="E120" s="98">
        <v>3.0</v>
      </c>
      <c r="F120" s="98">
        <v>3.0</v>
      </c>
      <c r="G120" s="98">
        <v>4.0</v>
      </c>
      <c r="H120" s="98">
        <v>3.0</v>
      </c>
      <c r="I120" s="160">
        <f t="shared" si="9"/>
        <v>16</v>
      </c>
      <c r="K120" s="80"/>
    </row>
    <row r="121">
      <c r="A121" s="67"/>
      <c r="B121" s="159" t="s">
        <v>1802</v>
      </c>
      <c r="C121" s="98">
        <v>1.0</v>
      </c>
      <c r="D121" s="98">
        <v>2.0</v>
      </c>
      <c r="E121" s="98">
        <v>3.0</v>
      </c>
      <c r="F121" s="98">
        <v>3.0</v>
      </c>
      <c r="G121" s="98">
        <v>3.0</v>
      </c>
      <c r="H121" s="98">
        <v>4.0</v>
      </c>
      <c r="I121" s="160">
        <f t="shared" si="9"/>
        <v>16</v>
      </c>
      <c r="K121" s="80"/>
    </row>
    <row r="122">
      <c r="A122" s="58"/>
      <c r="B122" s="159" t="s">
        <v>1803</v>
      </c>
      <c r="C122" s="98">
        <v>1.0</v>
      </c>
      <c r="D122" s="98">
        <v>2.0</v>
      </c>
      <c r="E122" s="98">
        <v>4.0</v>
      </c>
      <c r="F122" s="98">
        <v>3.0</v>
      </c>
      <c r="G122" s="98">
        <v>3.0</v>
      </c>
      <c r="H122" s="98">
        <v>3.0</v>
      </c>
      <c r="I122" s="160">
        <f t="shared" si="9"/>
        <v>16</v>
      </c>
      <c r="K122" s="80"/>
    </row>
    <row r="123">
      <c r="A123" s="165">
        <v>26.0</v>
      </c>
      <c r="B123" s="166" t="s">
        <v>1804</v>
      </c>
      <c r="C123" s="98">
        <v>1.0</v>
      </c>
      <c r="D123" s="98">
        <v>3.0</v>
      </c>
      <c r="E123" s="98">
        <v>4.0</v>
      </c>
      <c r="F123" s="98">
        <v>4.0</v>
      </c>
      <c r="G123" s="98">
        <v>4.0</v>
      </c>
      <c r="H123" s="98">
        <v>3.0</v>
      </c>
      <c r="I123" s="160">
        <f t="shared" si="9"/>
        <v>19</v>
      </c>
      <c r="K123" s="80"/>
    </row>
    <row r="124">
      <c r="A124" s="67"/>
      <c r="B124" s="167" t="s">
        <v>1805</v>
      </c>
      <c r="C124" s="98">
        <v>4.0</v>
      </c>
      <c r="D124" s="98">
        <v>3.0</v>
      </c>
      <c r="E124" s="98">
        <v>3.0</v>
      </c>
      <c r="F124" s="98">
        <v>3.0</v>
      </c>
      <c r="G124" s="98">
        <v>3.0</v>
      </c>
      <c r="H124" s="98">
        <v>3.0</v>
      </c>
      <c r="I124" s="160">
        <f t="shared" si="9"/>
        <v>19</v>
      </c>
      <c r="K124" s="80"/>
    </row>
    <row r="125">
      <c r="A125" s="58"/>
      <c r="B125" s="167" t="s">
        <v>1806</v>
      </c>
      <c r="C125" s="98">
        <v>2.0</v>
      </c>
      <c r="D125" s="98">
        <v>3.0</v>
      </c>
      <c r="E125" s="98">
        <v>4.0</v>
      </c>
      <c r="F125" s="98">
        <v>3.0</v>
      </c>
      <c r="G125" s="98">
        <v>3.0</v>
      </c>
      <c r="H125" s="98">
        <v>4.0</v>
      </c>
      <c r="I125" s="160">
        <f t="shared" si="9"/>
        <v>19</v>
      </c>
      <c r="K125" s="80"/>
    </row>
    <row r="126">
      <c r="A126" s="168">
        <v>30.0</v>
      </c>
      <c r="B126" s="169" t="s">
        <v>1807</v>
      </c>
      <c r="C126" s="98">
        <v>3.0</v>
      </c>
      <c r="D126" s="98">
        <v>4.0</v>
      </c>
      <c r="E126" s="98">
        <v>3.0</v>
      </c>
      <c r="F126" s="98">
        <v>4.0</v>
      </c>
      <c r="G126" s="98">
        <v>4.0</v>
      </c>
      <c r="H126" s="98">
        <v>3.0</v>
      </c>
      <c r="I126" s="160">
        <f t="shared" si="9"/>
        <v>21</v>
      </c>
      <c r="K126" s="80"/>
    </row>
    <row r="127">
      <c r="A127" s="67"/>
      <c r="B127" s="170" t="s">
        <v>1808</v>
      </c>
      <c r="C127" s="98">
        <v>4.0</v>
      </c>
      <c r="D127" s="98">
        <v>4.0</v>
      </c>
      <c r="E127" s="98">
        <v>3.0</v>
      </c>
      <c r="F127" s="98">
        <v>3.0</v>
      </c>
      <c r="G127" s="98">
        <v>3.0</v>
      </c>
      <c r="H127" s="98">
        <v>4.0</v>
      </c>
      <c r="I127" s="160">
        <f t="shared" si="9"/>
        <v>21</v>
      </c>
      <c r="K127" s="80"/>
    </row>
    <row r="128">
      <c r="A128" s="67"/>
      <c r="B128" s="170" t="s">
        <v>1809</v>
      </c>
      <c r="C128" s="98">
        <v>3.0</v>
      </c>
      <c r="D128" s="98">
        <v>3.0</v>
      </c>
      <c r="E128" s="98">
        <v>4.0</v>
      </c>
      <c r="F128" s="98">
        <v>4.0</v>
      </c>
      <c r="G128" s="98">
        <v>4.0</v>
      </c>
      <c r="H128" s="98">
        <v>3.0</v>
      </c>
      <c r="I128" s="160">
        <f t="shared" si="9"/>
        <v>21</v>
      </c>
      <c r="K128" s="80"/>
    </row>
    <row r="129">
      <c r="A129" s="58"/>
      <c r="B129" s="171" t="s">
        <v>1810</v>
      </c>
      <c r="C129" s="98">
        <v>3.0</v>
      </c>
      <c r="D129" s="98">
        <v>4.0</v>
      </c>
      <c r="E129" s="98">
        <v>4.0</v>
      </c>
      <c r="F129" s="98">
        <v>3.0</v>
      </c>
      <c r="G129" s="98">
        <v>3.0</v>
      </c>
      <c r="H129" s="98">
        <v>4.0</v>
      </c>
      <c r="I129" s="160">
        <f t="shared" si="9"/>
        <v>21</v>
      </c>
      <c r="K129" s="80"/>
    </row>
    <row r="130">
      <c r="A130" s="80"/>
      <c r="K130" s="80"/>
    </row>
    <row r="131">
      <c r="A131" s="80"/>
      <c r="K131" s="80"/>
    </row>
    <row r="132">
      <c r="A132" s="172" t="s">
        <v>1811</v>
      </c>
      <c r="B132" s="46"/>
      <c r="C132" s="46"/>
      <c r="D132" s="46"/>
      <c r="E132" s="46"/>
      <c r="F132" s="46"/>
      <c r="G132" s="46"/>
      <c r="H132" s="46"/>
      <c r="I132" s="47"/>
      <c r="K132" s="172" t="s">
        <v>1812</v>
      </c>
      <c r="L132" s="46"/>
      <c r="M132" s="46"/>
      <c r="N132" s="46"/>
      <c r="O132" s="46"/>
      <c r="P132" s="46"/>
      <c r="Q132" s="46"/>
      <c r="R132" s="46"/>
      <c r="S132" s="47"/>
    </row>
    <row r="133">
      <c r="A133" s="173" t="s">
        <v>1675</v>
      </c>
      <c r="B133" s="85" t="s">
        <v>1633</v>
      </c>
      <c r="C133" s="86" t="s">
        <v>1634</v>
      </c>
      <c r="D133" s="54"/>
      <c r="E133" s="87" t="s">
        <v>1635</v>
      </c>
      <c r="F133" s="54"/>
      <c r="G133" s="123" t="s">
        <v>1636</v>
      </c>
      <c r="H133" s="54"/>
      <c r="I133" s="122" t="s">
        <v>1637</v>
      </c>
      <c r="K133" s="173" t="s">
        <v>1675</v>
      </c>
      <c r="L133" s="85" t="s">
        <v>1633</v>
      </c>
      <c r="M133" s="86" t="s">
        <v>1634</v>
      </c>
      <c r="N133" s="54"/>
      <c r="O133" s="87" t="s">
        <v>1635</v>
      </c>
      <c r="P133" s="54"/>
      <c r="Q133" s="123" t="s">
        <v>1636</v>
      </c>
      <c r="R133" s="54"/>
      <c r="S133" s="122" t="s">
        <v>1637</v>
      </c>
    </row>
    <row r="134">
      <c r="A134" s="58"/>
      <c r="B134" s="54"/>
      <c r="C134" s="94" t="s">
        <v>1638</v>
      </c>
      <c r="D134" s="94" t="s">
        <v>1639</v>
      </c>
      <c r="E134" s="94" t="s">
        <v>1638</v>
      </c>
      <c r="F134" s="94" t="s">
        <v>1639</v>
      </c>
      <c r="G134" s="94" t="s">
        <v>1638</v>
      </c>
      <c r="H134" s="94" t="s">
        <v>1639</v>
      </c>
      <c r="I134" s="54"/>
      <c r="K134" s="58"/>
      <c r="L134" s="54"/>
      <c r="M134" s="94" t="s">
        <v>1638</v>
      </c>
      <c r="N134" s="94" t="s">
        <v>1639</v>
      </c>
      <c r="O134" s="94" t="s">
        <v>1638</v>
      </c>
      <c r="P134" s="94" t="s">
        <v>1639</v>
      </c>
      <c r="Q134" s="94" t="s">
        <v>1638</v>
      </c>
      <c r="R134" s="94" t="s">
        <v>1639</v>
      </c>
      <c r="S134" s="54"/>
    </row>
    <row r="135">
      <c r="A135" s="111">
        <v>1.0</v>
      </c>
      <c r="B135" s="112" t="s">
        <v>1813</v>
      </c>
      <c r="C135" s="174">
        <v>0.0</v>
      </c>
      <c r="D135" s="174">
        <v>0.0</v>
      </c>
      <c r="E135" s="174">
        <v>0.0</v>
      </c>
      <c r="F135" s="175">
        <v>1.0</v>
      </c>
      <c r="G135" s="175">
        <v>1.0</v>
      </c>
      <c r="H135" s="175">
        <v>1.0</v>
      </c>
      <c r="I135" s="130">
        <f t="shared" ref="I135:I151" si="11">SUM(C135:H135)</f>
        <v>3</v>
      </c>
      <c r="K135" s="111">
        <v>1.0</v>
      </c>
      <c r="L135" s="112" t="s">
        <v>1814</v>
      </c>
      <c r="M135" s="174">
        <v>0.0</v>
      </c>
      <c r="N135" s="174">
        <v>0.0</v>
      </c>
      <c r="O135" s="126">
        <v>2.0</v>
      </c>
      <c r="P135" s="175">
        <v>1.0</v>
      </c>
      <c r="Q135" s="175">
        <v>1.0</v>
      </c>
      <c r="R135" s="175">
        <v>1.0</v>
      </c>
      <c r="S135" s="130">
        <f t="shared" ref="S135:S141" si="12">SUM(M135:R135)</f>
        <v>5</v>
      </c>
    </row>
    <row r="136">
      <c r="A136" s="67"/>
      <c r="B136" s="112" t="s">
        <v>1815</v>
      </c>
      <c r="C136" s="174">
        <v>0.0</v>
      </c>
      <c r="D136" s="174">
        <v>0.0</v>
      </c>
      <c r="E136" s="175">
        <v>1.0</v>
      </c>
      <c r="F136" s="175">
        <v>1.0</v>
      </c>
      <c r="G136" s="175">
        <v>1.0</v>
      </c>
      <c r="H136" s="174">
        <v>0.0</v>
      </c>
      <c r="I136" s="130">
        <f t="shared" si="11"/>
        <v>3</v>
      </c>
      <c r="K136" s="58"/>
      <c r="L136" s="112" t="s">
        <v>1816</v>
      </c>
      <c r="M136" s="174">
        <v>0.0</v>
      </c>
      <c r="N136" s="174">
        <v>0.0</v>
      </c>
      <c r="O136" s="126">
        <v>2.0</v>
      </c>
      <c r="P136" s="174">
        <v>0.0</v>
      </c>
      <c r="Q136" s="126">
        <v>2.0</v>
      </c>
      <c r="R136" s="175">
        <v>1.0</v>
      </c>
      <c r="S136" s="130">
        <f t="shared" si="12"/>
        <v>5</v>
      </c>
    </row>
    <row r="137">
      <c r="A137" s="58"/>
      <c r="B137" s="112" t="s">
        <v>1817</v>
      </c>
      <c r="C137" s="174">
        <v>0.0</v>
      </c>
      <c r="D137" s="174">
        <v>0.0</v>
      </c>
      <c r="E137" s="175">
        <v>1.0</v>
      </c>
      <c r="F137" s="174">
        <v>0.0</v>
      </c>
      <c r="G137" s="175">
        <v>1.0</v>
      </c>
      <c r="H137" s="175">
        <v>1.0</v>
      </c>
      <c r="I137" s="130">
        <f t="shared" si="11"/>
        <v>3</v>
      </c>
      <c r="K137" s="176">
        <v>10.0</v>
      </c>
      <c r="L137" s="105" t="s">
        <v>1818</v>
      </c>
      <c r="M137" s="174">
        <v>0.0</v>
      </c>
      <c r="N137" s="174">
        <v>0.0</v>
      </c>
      <c r="O137" s="177">
        <v>3.0</v>
      </c>
      <c r="P137" s="126">
        <v>2.0</v>
      </c>
      <c r="Q137" s="126">
        <v>2.0</v>
      </c>
      <c r="R137" s="126">
        <v>2.0</v>
      </c>
      <c r="S137" s="130">
        <f t="shared" si="12"/>
        <v>9</v>
      </c>
    </row>
    <row r="138">
      <c r="A138" s="113">
        <v>9.0</v>
      </c>
      <c r="B138" s="105" t="s">
        <v>1819</v>
      </c>
      <c r="C138" s="174">
        <v>0.0</v>
      </c>
      <c r="D138" s="174">
        <v>0.0</v>
      </c>
      <c r="E138" s="174">
        <v>0.0</v>
      </c>
      <c r="F138" s="126">
        <v>2.0</v>
      </c>
      <c r="G138" s="175">
        <v>1.0</v>
      </c>
      <c r="H138" s="126">
        <v>2.0</v>
      </c>
      <c r="I138" s="130">
        <f t="shared" si="11"/>
        <v>5</v>
      </c>
      <c r="K138" s="178">
        <v>14.0</v>
      </c>
      <c r="L138" s="112" t="s">
        <v>1820</v>
      </c>
      <c r="M138" s="175">
        <v>1.0</v>
      </c>
      <c r="N138" s="174">
        <v>0.0</v>
      </c>
      <c r="O138" s="177">
        <v>3.0</v>
      </c>
      <c r="P138" s="126">
        <v>2.0</v>
      </c>
      <c r="Q138" s="177">
        <v>3.0</v>
      </c>
      <c r="R138" s="126">
        <v>2.0</v>
      </c>
      <c r="S138" s="130">
        <f t="shared" si="12"/>
        <v>11</v>
      </c>
    </row>
    <row r="139">
      <c r="A139" s="58"/>
      <c r="B139" s="105" t="s">
        <v>1821</v>
      </c>
      <c r="C139" s="174">
        <v>0.0</v>
      </c>
      <c r="D139" s="174">
        <v>0.0</v>
      </c>
      <c r="E139" s="126">
        <v>2.0</v>
      </c>
      <c r="F139" s="175">
        <v>1.0</v>
      </c>
      <c r="G139" s="175">
        <v>1.0</v>
      </c>
      <c r="H139" s="175">
        <v>1.0</v>
      </c>
      <c r="I139" s="130">
        <f t="shared" si="11"/>
        <v>5</v>
      </c>
      <c r="K139" s="176">
        <v>18.0</v>
      </c>
      <c r="L139" s="105" t="s">
        <v>1822</v>
      </c>
      <c r="M139" s="175">
        <v>1.0</v>
      </c>
      <c r="N139" s="175">
        <v>1.0</v>
      </c>
      <c r="O139" s="179">
        <v>4.0</v>
      </c>
      <c r="P139" s="177">
        <v>3.0</v>
      </c>
      <c r="Q139" s="177">
        <v>3.0</v>
      </c>
      <c r="R139" s="177">
        <v>3.0</v>
      </c>
      <c r="S139" s="130">
        <f t="shared" si="12"/>
        <v>15</v>
      </c>
    </row>
    <row r="140">
      <c r="A140" s="111">
        <v>12.0</v>
      </c>
      <c r="B140" s="112" t="s">
        <v>1823</v>
      </c>
      <c r="C140" s="174">
        <v>0.0</v>
      </c>
      <c r="D140" s="175">
        <v>1.0</v>
      </c>
      <c r="E140" s="175">
        <v>1.0</v>
      </c>
      <c r="F140" s="126">
        <v>2.0</v>
      </c>
      <c r="G140" s="126">
        <v>2.0</v>
      </c>
      <c r="H140" s="126">
        <v>2.0</v>
      </c>
      <c r="I140" s="130">
        <f t="shared" si="11"/>
        <v>8</v>
      </c>
      <c r="K140" s="178">
        <v>23.0</v>
      </c>
      <c r="L140" s="112" t="s">
        <v>1824</v>
      </c>
      <c r="M140" s="175">
        <v>1.0</v>
      </c>
      <c r="N140" s="126">
        <v>2.0</v>
      </c>
      <c r="O140" s="179">
        <v>4.0</v>
      </c>
      <c r="P140" s="179">
        <v>4.0</v>
      </c>
      <c r="Q140" s="179">
        <v>4.0</v>
      </c>
      <c r="R140" s="177">
        <v>3.0</v>
      </c>
      <c r="S140" s="130">
        <f t="shared" si="12"/>
        <v>18</v>
      </c>
    </row>
    <row r="141">
      <c r="A141" s="58"/>
      <c r="B141" s="112" t="s">
        <v>1825</v>
      </c>
      <c r="C141" s="175">
        <v>1.0</v>
      </c>
      <c r="D141" s="174">
        <v>0.0</v>
      </c>
      <c r="E141" s="126">
        <v>2.0</v>
      </c>
      <c r="F141" s="175">
        <v>1.0</v>
      </c>
      <c r="G141" s="126">
        <v>2.0</v>
      </c>
      <c r="H141" s="126">
        <v>2.0</v>
      </c>
      <c r="I141" s="130">
        <f t="shared" si="11"/>
        <v>8</v>
      </c>
      <c r="K141" s="176">
        <v>28.0</v>
      </c>
      <c r="L141" s="105" t="s">
        <v>1826</v>
      </c>
      <c r="M141" s="126">
        <v>2.0</v>
      </c>
      <c r="N141" s="126">
        <v>2.0</v>
      </c>
      <c r="O141" s="179">
        <v>4.0</v>
      </c>
      <c r="P141" s="179">
        <v>4.0</v>
      </c>
      <c r="Q141" s="179">
        <v>4.0</v>
      </c>
      <c r="R141" s="179">
        <v>4.0</v>
      </c>
      <c r="S141" s="130">
        <f t="shared" si="12"/>
        <v>20</v>
      </c>
    </row>
    <row r="142">
      <c r="A142" s="113">
        <v>15.0</v>
      </c>
      <c r="B142" s="105" t="s">
        <v>1827</v>
      </c>
      <c r="C142" s="175">
        <v>1.0</v>
      </c>
      <c r="D142" s="126">
        <v>2.0</v>
      </c>
      <c r="E142" s="175">
        <v>1.0</v>
      </c>
      <c r="F142" s="126">
        <v>2.0</v>
      </c>
      <c r="G142" s="126">
        <v>2.0</v>
      </c>
      <c r="H142" s="177">
        <v>3.0</v>
      </c>
      <c r="I142" s="130">
        <f t="shared" si="11"/>
        <v>11</v>
      </c>
      <c r="K142" s="80"/>
    </row>
    <row r="143">
      <c r="A143" s="58"/>
      <c r="B143" s="105" t="s">
        <v>1828</v>
      </c>
      <c r="C143" s="126">
        <v>2.0</v>
      </c>
      <c r="D143" s="175">
        <v>1.0</v>
      </c>
      <c r="E143" s="177">
        <v>3.0</v>
      </c>
      <c r="F143" s="175">
        <v>1.0</v>
      </c>
      <c r="G143" s="126">
        <v>2.0</v>
      </c>
      <c r="H143" s="126">
        <v>2.0</v>
      </c>
      <c r="I143" s="130">
        <f t="shared" si="11"/>
        <v>11</v>
      </c>
      <c r="K143" s="80"/>
    </row>
    <row r="144">
      <c r="A144" s="111">
        <v>19.0</v>
      </c>
      <c r="B144" s="112" t="s">
        <v>1829</v>
      </c>
      <c r="C144" s="175">
        <v>1.0</v>
      </c>
      <c r="D144" s="177">
        <v>3.0</v>
      </c>
      <c r="E144" s="175">
        <v>1.0</v>
      </c>
      <c r="F144" s="126">
        <v>2.0</v>
      </c>
      <c r="G144" s="177">
        <v>3.0</v>
      </c>
      <c r="H144" s="177">
        <v>3.0</v>
      </c>
      <c r="I144" s="130">
        <f t="shared" si="11"/>
        <v>13</v>
      </c>
      <c r="K144" s="80"/>
    </row>
    <row r="145">
      <c r="A145" s="58"/>
      <c r="B145" s="112" t="s">
        <v>1830</v>
      </c>
      <c r="C145" s="177">
        <v>3.0</v>
      </c>
      <c r="D145" s="175">
        <v>1.0</v>
      </c>
      <c r="E145" s="177">
        <v>3.0</v>
      </c>
      <c r="F145" s="175">
        <v>1.0</v>
      </c>
      <c r="G145" s="177">
        <v>3.0</v>
      </c>
      <c r="H145" s="126">
        <v>2.0</v>
      </c>
      <c r="I145" s="130">
        <f t="shared" si="11"/>
        <v>13</v>
      </c>
      <c r="K145" s="80"/>
    </row>
    <row r="146">
      <c r="A146" s="113">
        <v>23.0</v>
      </c>
      <c r="B146" s="105" t="s">
        <v>1831</v>
      </c>
      <c r="C146" s="175">
        <v>1.0</v>
      </c>
      <c r="D146" s="177">
        <v>3.0</v>
      </c>
      <c r="E146" s="126">
        <v>2.0</v>
      </c>
      <c r="F146" s="126">
        <v>2.0</v>
      </c>
      <c r="G146" s="177">
        <v>3.0</v>
      </c>
      <c r="H146" s="179">
        <v>4.0</v>
      </c>
      <c r="I146" s="130">
        <f t="shared" si="11"/>
        <v>15</v>
      </c>
      <c r="K146" s="80"/>
    </row>
    <row r="147">
      <c r="A147" s="58"/>
      <c r="B147" s="105" t="s">
        <v>1832</v>
      </c>
      <c r="C147" s="177">
        <v>3.0</v>
      </c>
      <c r="D147" s="126">
        <v>2.0</v>
      </c>
      <c r="E147" s="177">
        <v>3.0</v>
      </c>
      <c r="F147" s="175">
        <v>1.0</v>
      </c>
      <c r="G147" s="177">
        <v>3.0</v>
      </c>
      <c r="H147" s="177">
        <v>3.0</v>
      </c>
      <c r="I147" s="130">
        <f t="shared" si="11"/>
        <v>15</v>
      </c>
      <c r="K147" s="80"/>
    </row>
    <row r="148">
      <c r="A148" s="111">
        <v>26.0</v>
      </c>
      <c r="B148" s="112" t="s">
        <v>1833</v>
      </c>
      <c r="C148" s="126">
        <v>2.0</v>
      </c>
      <c r="D148" s="177">
        <v>3.0</v>
      </c>
      <c r="E148" s="177">
        <v>3.0</v>
      </c>
      <c r="F148" s="126">
        <v>2.0</v>
      </c>
      <c r="G148" s="179">
        <v>4.0</v>
      </c>
      <c r="H148" s="179">
        <v>4.0</v>
      </c>
      <c r="I148" s="130">
        <f t="shared" si="11"/>
        <v>18</v>
      </c>
      <c r="K148" s="80"/>
    </row>
    <row r="149">
      <c r="A149" s="58"/>
      <c r="B149" s="112" t="s">
        <v>1834</v>
      </c>
      <c r="C149" s="177">
        <v>3.0</v>
      </c>
      <c r="D149" s="126">
        <v>2.0</v>
      </c>
      <c r="E149" s="179">
        <v>4.0</v>
      </c>
      <c r="F149" s="126">
        <v>2.0</v>
      </c>
      <c r="G149" s="177">
        <v>3.0</v>
      </c>
      <c r="H149" s="179">
        <v>4.0</v>
      </c>
      <c r="I149" s="130">
        <f t="shared" si="11"/>
        <v>18</v>
      </c>
      <c r="K149" s="80"/>
    </row>
    <row r="150">
      <c r="A150" s="113">
        <v>30.0</v>
      </c>
      <c r="B150" s="105" t="s">
        <v>1835</v>
      </c>
      <c r="C150" s="177">
        <v>3.0</v>
      </c>
      <c r="D150" s="177">
        <v>3.0</v>
      </c>
      <c r="E150" s="177">
        <v>3.0</v>
      </c>
      <c r="F150" s="177">
        <v>3.0</v>
      </c>
      <c r="G150" s="179">
        <v>4.0</v>
      </c>
      <c r="H150" s="179">
        <v>4.0</v>
      </c>
      <c r="I150" s="130">
        <f t="shared" si="11"/>
        <v>20</v>
      </c>
      <c r="K150" s="80"/>
    </row>
    <row r="151">
      <c r="A151" s="58"/>
      <c r="B151" s="105" t="s">
        <v>1836</v>
      </c>
      <c r="C151" s="179">
        <v>4.0</v>
      </c>
      <c r="D151" s="177">
        <v>3.0</v>
      </c>
      <c r="E151" s="179">
        <v>4.0</v>
      </c>
      <c r="F151" s="126">
        <v>2.0</v>
      </c>
      <c r="G151" s="177">
        <v>3.0</v>
      </c>
      <c r="H151" s="179">
        <v>4.0</v>
      </c>
      <c r="I151" s="130">
        <f t="shared" si="11"/>
        <v>20</v>
      </c>
      <c r="K151" s="80"/>
    </row>
    <row r="152">
      <c r="A152" s="180"/>
      <c r="B152" s="181"/>
      <c r="C152" s="181"/>
      <c r="D152" s="181"/>
      <c r="E152" s="181"/>
      <c r="F152" s="181"/>
      <c r="G152" s="181"/>
      <c r="H152" s="181"/>
      <c r="I152" s="181"/>
      <c r="K152" s="80"/>
    </row>
    <row r="153">
      <c r="A153" s="180"/>
      <c r="B153" s="181"/>
      <c r="C153" s="181"/>
      <c r="D153" s="181"/>
      <c r="E153" s="181"/>
      <c r="F153" s="181"/>
      <c r="G153" s="181"/>
      <c r="H153" s="181"/>
      <c r="I153" s="181"/>
      <c r="K153" s="80"/>
    </row>
    <row r="154">
      <c r="A154" s="182" t="s">
        <v>1837</v>
      </c>
      <c r="B154" s="46"/>
      <c r="C154" s="46"/>
      <c r="D154" s="46"/>
      <c r="E154" s="46"/>
      <c r="F154" s="46"/>
      <c r="G154" s="46"/>
      <c r="H154" s="46"/>
      <c r="I154" s="47"/>
      <c r="K154" s="182" t="s">
        <v>1838</v>
      </c>
      <c r="L154" s="46"/>
      <c r="M154" s="46"/>
      <c r="N154" s="46"/>
      <c r="O154" s="46"/>
      <c r="P154" s="46"/>
      <c r="Q154" s="46"/>
      <c r="R154" s="46"/>
      <c r="S154" s="47"/>
    </row>
    <row r="155">
      <c r="A155" s="57" t="s">
        <v>1632</v>
      </c>
      <c r="B155" s="52" t="s">
        <v>1633</v>
      </c>
      <c r="C155" s="53" t="s">
        <v>1634</v>
      </c>
      <c r="D155" s="54"/>
      <c r="E155" s="55" t="s">
        <v>1635</v>
      </c>
      <c r="F155" s="54"/>
      <c r="G155" s="56" t="s">
        <v>1636</v>
      </c>
      <c r="H155" s="54"/>
      <c r="I155" s="57" t="s">
        <v>1637</v>
      </c>
      <c r="K155" s="183" t="s">
        <v>1632</v>
      </c>
      <c r="L155" s="184" t="s">
        <v>1633</v>
      </c>
      <c r="M155" s="185" t="s">
        <v>1634</v>
      </c>
      <c r="N155" s="47"/>
      <c r="O155" s="186" t="s">
        <v>1635</v>
      </c>
      <c r="P155" s="47"/>
      <c r="Q155" s="187" t="s">
        <v>1636</v>
      </c>
      <c r="R155" s="47"/>
      <c r="S155" s="183" t="s">
        <v>1637</v>
      </c>
    </row>
    <row r="156">
      <c r="A156" s="54"/>
      <c r="B156" s="54"/>
      <c r="C156" s="59" t="s">
        <v>1638</v>
      </c>
      <c r="D156" s="59" t="s">
        <v>1639</v>
      </c>
      <c r="E156" s="59" t="s">
        <v>1638</v>
      </c>
      <c r="F156" s="59" t="s">
        <v>1639</v>
      </c>
      <c r="G156" s="59" t="s">
        <v>1638</v>
      </c>
      <c r="H156" s="59" t="s">
        <v>1639</v>
      </c>
      <c r="I156" s="54"/>
      <c r="K156" s="58"/>
      <c r="L156" s="58"/>
      <c r="M156" s="188" t="s">
        <v>1638</v>
      </c>
      <c r="N156" s="188" t="s">
        <v>1639</v>
      </c>
      <c r="O156" s="188" t="s">
        <v>1638</v>
      </c>
      <c r="P156" s="188" t="s">
        <v>1639</v>
      </c>
      <c r="Q156" s="188" t="s">
        <v>1638</v>
      </c>
      <c r="R156" s="188" t="s">
        <v>1639</v>
      </c>
      <c r="S156" s="58"/>
    </row>
    <row r="157">
      <c r="A157" s="91">
        <v>1.0</v>
      </c>
      <c r="B157" s="189" t="s">
        <v>1839</v>
      </c>
      <c r="C157" s="127">
        <v>0.0</v>
      </c>
      <c r="D157" s="127">
        <v>0.0</v>
      </c>
      <c r="E157" s="132">
        <v>1.0</v>
      </c>
      <c r="F157" s="127">
        <v>0.0</v>
      </c>
      <c r="G157" s="132">
        <v>1.0</v>
      </c>
      <c r="H157" s="132">
        <v>1.0</v>
      </c>
      <c r="I157" s="61">
        <f t="shared" ref="I157:I172" si="13">SUM(C157:H157)</f>
        <v>3</v>
      </c>
      <c r="K157" s="190">
        <v>10.0</v>
      </c>
      <c r="L157" s="191" t="s">
        <v>1840</v>
      </c>
      <c r="M157" s="192">
        <v>0.0</v>
      </c>
      <c r="N157" s="192">
        <v>0.0</v>
      </c>
      <c r="O157" s="193">
        <v>2.0</v>
      </c>
      <c r="P157" s="194">
        <v>1.0</v>
      </c>
      <c r="Q157" s="193">
        <v>2.0</v>
      </c>
      <c r="R157" s="193">
        <v>2.0</v>
      </c>
      <c r="S157" s="191">
        <f t="shared" ref="S157:S161" si="14">SUM(M157:R157)</f>
        <v>7</v>
      </c>
    </row>
    <row r="158">
      <c r="A158" s="58"/>
      <c r="B158" s="195" t="s">
        <v>1841</v>
      </c>
      <c r="C158" s="127">
        <v>0.0</v>
      </c>
      <c r="D158" s="127">
        <v>0.0</v>
      </c>
      <c r="E158" s="132">
        <v>1.0</v>
      </c>
      <c r="F158" s="127">
        <v>0.0</v>
      </c>
      <c r="G158" s="129">
        <v>2.0</v>
      </c>
      <c r="H158" s="127">
        <v>0.0</v>
      </c>
      <c r="I158" s="61">
        <f t="shared" si="13"/>
        <v>3</v>
      </c>
      <c r="K158" s="190">
        <v>14.0</v>
      </c>
      <c r="L158" s="191" t="s">
        <v>1842</v>
      </c>
      <c r="M158" s="192">
        <v>0.0</v>
      </c>
      <c r="N158" s="192">
        <v>0.0</v>
      </c>
      <c r="O158" s="196">
        <v>3.0</v>
      </c>
      <c r="P158" s="193">
        <v>2.0</v>
      </c>
      <c r="Q158" s="193">
        <v>2.0</v>
      </c>
      <c r="R158" s="193">
        <v>2.0</v>
      </c>
      <c r="S158" s="191">
        <f t="shared" si="14"/>
        <v>9</v>
      </c>
    </row>
    <row r="159">
      <c r="A159" s="91">
        <v>9.0</v>
      </c>
      <c r="B159" s="189" t="s">
        <v>1843</v>
      </c>
      <c r="C159" s="127">
        <v>0.0</v>
      </c>
      <c r="D159" s="127">
        <v>0.0</v>
      </c>
      <c r="E159" s="132">
        <v>1.0</v>
      </c>
      <c r="F159" s="132">
        <v>1.0</v>
      </c>
      <c r="G159" s="129">
        <v>2.0</v>
      </c>
      <c r="H159" s="132">
        <v>1.0</v>
      </c>
      <c r="I159" s="61">
        <f t="shared" si="13"/>
        <v>5</v>
      </c>
      <c r="K159" s="190">
        <v>18.0</v>
      </c>
      <c r="L159" s="191" t="s">
        <v>1844</v>
      </c>
      <c r="M159" s="194">
        <v>1.0</v>
      </c>
      <c r="N159" s="192">
        <v>0.0</v>
      </c>
      <c r="O159" s="196">
        <v>3.0</v>
      </c>
      <c r="P159" s="196">
        <v>3.0</v>
      </c>
      <c r="Q159" s="196">
        <v>3.0</v>
      </c>
      <c r="R159" s="196">
        <v>3.0</v>
      </c>
      <c r="S159" s="191">
        <f t="shared" si="14"/>
        <v>13</v>
      </c>
    </row>
    <row r="160">
      <c r="A160" s="58"/>
      <c r="B160" s="195" t="s">
        <v>1845</v>
      </c>
      <c r="C160" s="127">
        <v>0.0</v>
      </c>
      <c r="D160" s="127">
        <v>0.0</v>
      </c>
      <c r="E160" s="129">
        <v>2.0</v>
      </c>
      <c r="F160" s="127">
        <v>0.0</v>
      </c>
      <c r="G160" s="129">
        <v>2.0</v>
      </c>
      <c r="H160" s="132">
        <v>1.0</v>
      </c>
      <c r="I160" s="61">
        <f t="shared" si="13"/>
        <v>5</v>
      </c>
      <c r="K160" s="190">
        <v>23.0</v>
      </c>
      <c r="L160" s="191" t="s">
        <v>1846</v>
      </c>
      <c r="M160" s="194">
        <v>1.0</v>
      </c>
      <c r="N160" s="194">
        <v>1.0</v>
      </c>
      <c r="O160" s="197">
        <v>4.0</v>
      </c>
      <c r="P160" s="196">
        <v>3.0</v>
      </c>
      <c r="Q160" s="197">
        <v>4.0</v>
      </c>
      <c r="R160" s="197">
        <v>4.0</v>
      </c>
      <c r="S160" s="191">
        <f t="shared" si="14"/>
        <v>17</v>
      </c>
    </row>
    <row r="161">
      <c r="A161" s="91">
        <v>12.0</v>
      </c>
      <c r="B161" s="189" t="s">
        <v>1847</v>
      </c>
      <c r="C161" s="127">
        <v>0.0</v>
      </c>
      <c r="D161" s="132">
        <v>1.0</v>
      </c>
      <c r="E161" s="129">
        <v>2.0</v>
      </c>
      <c r="F161" s="129">
        <v>2.0</v>
      </c>
      <c r="G161" s="129">
        <v>2.0</v>
      </c>
      <c r="H161" s="132">
        <v>1.0</v>
      </c>
      <c r="I161" s="61">
        <f t="shared" si="13"/>
        <v>8</v>
      </c>
      <c r="K161" s="190">
        <v>28.0</v>
      </c>
      <c r="L161" s="191" t="s">
        <v>1848</v>
      </c>
      <c r="M161" s="194">
        <v>1.0</v>
      </c>
      <c r="N161" s="193">
        <v>2.0</v>
      </c>
      <c r="O161" s="197">
        <v>4.0</v>
      </c>
      <c r="P161" s="197">
        <v>4.0</v>
      </c>
      <c r="Q161" s="198">
        <v>5.0</v>
      </c>
      <c r="R161" s="197">
        <v>4.0</v>
      </c>
      <c r="S161" s="191">
        <f t="shared" si="14"/>
        <v>20</v>
      </c>
    </row>
    <row r="162">
      <c r="A162" s="58"/>
      <c r="B162" s="195" t="s">
        <v>1849</v>
      </c>
      <c r="C162" s="127">
        <v>0.0</v>
      </c>
      <c r="D162" s="132">
        <v>1.0</v>
      </c>
      <c r="E162" s="129">
        <v>2.0</v>
      </c>
      <c r="F162" s="132">
        <v>1.0</v>
      </c>
      <c r="G162" s="129">
        <v>2.0</v>
      </c>
      <c r="H162" s="129">
        <v>2.0</v>
      </c>
      <c r="I162" s="61">
        <f t="shared" si="13"/>
        <v>8</v>
      </c>
      <c r="K162" s="199"/>
      <c r="L162" s="199"/>
      <c r="M162" s="199"/>
      <c r="N162" s="199"/>
      <c r="O162" s="199"/>
      <c r="P162" s="199"/>
      <c r="Q162" s="199"/>
      <c r="R162" s="199"/>
      <c r="S162" s="199"/>
    </row>
    <row r="163">
      <c r="A163" s="91">
        <v>15.0</v>
      </c>
      <c r="B163" s="189" t="s">
        <v>1850</v>
      </c>
      <c r="C163" s="127">
        <v>0.0</v>
      </c>
      <c r="D163" s="129">
        <v>2.0</v>
      </c>
      <c r="E163" s="128">
        <v>3.0</v>
      </c>
      <c r="F163" s="129">
        <v>2.0</v>
      </c>
      <c r="G163" s="128">
        <v>3.0</v>
      </c>
      <c r="H163" s="132">
        <v>1.0</v>
      </c>
      <c r="I163" s="61">
        <f t="shared" si="13"/>
        <v>11</v>
      </c>
      <c r="K163" s="199"/>
      <c r="L163" s="199"/>
      <c r="M163" s="199"/>
      <c r="N163" s="199"/>
      <c r="O163" s="199"/>
      <c r="P163" s="199"/>
      <c r="Q163" s="199"/>
      <c r="R163" s="199"/>
      <c r="S163" s="199"/>
    </row>
    <row r="164">
      <c r="A164" s="58"/>
      <c r="B164" s="195" t="s">
        <v>1851</v>
      </c>
      <c r="C164" s="132">
        <v>1.0</v>
      </c>
      <c r="D164" s="132">
        <v>1.0</v>
      </c>
      <c r="E164" s="129">
        <v>2.0</v>
      </c>
      <c r="F164" s="129">
        <v>2.0</v>
      </c>
      <c r="G164" s="129">
        <v>2.0</v>
      </c>
      <c r="H164" s="128">
        <v>3.0</v>
      </c>
      <c r="I164" s="61">
        <f t="shared" si="13"/>
        <v>11</v>
      </c>
      <c r="K164" s="199"/>
      <c r="L164" s="199"/>
      <c r="M164" s="199"/>
      <c r="N164" s="199"/>
      <c r="O164" s="199"/>
      <c r="P164" s="199"/>
      <c r="Q164" s="199"/>
      <c r="R164" s="199"/>
      <c r="S164" s="199"/>
    </row>
    <row r="165">
      <c r="A165" s="91">
        <v>19.0</v>
      </c>
      <c r="B165" s="189" t="s">
        <v>1852</v>
      </c>
      <c r="C165" s="127">
        <v>0.0</v>
      </c>
      <c r="D165" s="128">
        <v>3.0</v>
      </c>
      <c r="E165" s="138">
        <v>4.0</v>
      </c>
      <c r="F165" s="129">
        <v>2.0</v>
      </c>
      <c r="G165" s="128">
        <v>3.0</v>
      </c>
      <c r="H165" s="132">
        <v>1.0</v>
      </c>
      <c r="I165" s="61">
        <f t="shared" si="13"/>
        <v>13</v>
      </c>
      <c r="K165" s="199"/>
    </row>
    <row r="166">
      <c r="A166" s="58"/>
      <c r="B166" s="200" t="s">
        <v>1853</v>
      </c>
      <c r="C166" s="126">
        <v>2.0</v>
      </c>
      <c r="D166" s="126">
        <v>2.0</v>
      </c>
      <c r="E166" s="126">
        <v>2.0</v>
      </c>
      <c r="F166" s="126">
        <v>2.0</v>
      </c>
      <c r="G166" s="126">
        <v>2.0</v>
      </c>
      <c r="H166" s="201">
        <v>3.0</v>
      </c>
      <c r="I166" s="130">
        <f t="shared" si="13"/>
        <v>13</v>
      </c>
      <c r="K166" s="180"/>
      <c r="L166" s="202"/>
      <c r="M166" s="202"/>
      <c r="O166" s="202"/>
      <c r="Q166" s="202"/>
      <c r="S166" s="93"/>
    </row>
    <row r="167">
      <c r="A167" s="84">
        <v>23.0</v>
      </c>
      <c r="B167" s="203" t="s">
        <v>1854</v>
      </c>
      <c r="C167" s="174">
        <v>0.0</v>
      </c>
      <c r="D167" s="204">
        <v>4.0</v>
      </c>
      <c r="E167" s="204">
        <v>4.0</v>
      </c>
      <c r="F167" s="126">
        <v>2.0</v>
      </c>
      <c r="G167" s="201">
        <v>3.0</v>
      </c>
      <c r="H167" s="126">
        <v>2.0</v>
      </c>
      <c r="I167" s="130">
        <f t="shared" si="13"/>
        <v>15</v>
      </c>
      <c r="M167" s="205"/>
      <c r="N167" s="205"/>
      <c r="O167" s="205"/>
      <c r="P167" s="205"/>
      <c r="Q167" s="205"/>
      <c r="R167" s="205"/>
    </row>
    <row r="168">
      <c r="A168" s="58"/>
      <c r="B168" s="195" t="s">
        <v>1855</v>
      </c>
      <c r="C168" s="128">
        <v>3.0</v>
      </c>
      <c r="D168" s="129">
        <v>2.0</v>
      </c>
      <c r="E168" s="129">
        <v>2.0</v>
      </c>
      <c r="F168" s="129">
        <v>2.0</v>
      </c>
      <c r="G168" s="128">
        <v>3.0</v>
      </c>
      <c r="H168" s="128">
        <v>3.0</v>
      </c>
      <c r="I168" s="61">
        <f t="shared" si="13"/>
        <v>15</v>
      </c>
      <c r="K168" s="206"/>
      <c r="L168" s="118"/>
      <c r="M168" s="74"/>
      <c r="N168" s="74"/>
      <c r="O168" s="74"/>
      <c r="P168" s="74"/>
      <c r="Q168" s="74"/>
      <c r="R168" s="74"/>
      <c r="S168" s="78"/>
    </row>
    <row r="169">
      <c r="A169" s="91">
        <v>26.0</v>
      </c>
      <c r="B169" s="189" t="s">
        <v>1856</v>
      </c>
      <c r="C169" s="132">
        <v>1.0</v>
      </c>
      <c r="D169" s="138">
        <v>4.0</v>
      </c>
      <c r="E169" s="138">
        <v>4.0</v>
      </c>
      <c r="F169" s="129">
        <v>2.0</v>
      </c>
      <c r="G169" s="138">
        <v>4.0</v>
      </c>
      <c r="H169" s="128">
        <v>3.0</v>
      </c>
      <c r="I169" s="61">
        <f t="shared" si="13"/>
        <v>18</v>
      </c>
      <c r="K169" s="206"/>
      <c r="L169" s="118"/>
      <c r="M169" s="74"/>
      <c r="N169" s="74"/>
      <c r="O169" s="74"/>
      <c r="P169" s="74"/>
      <c r="Q169" s="74"/>
      <c r="R169" s="74"/>
      <c r="S169" s="78"/>
    </row>
    <row r="170">
      <c r="A170" s="58"/>
      <c r="B170" s="195" t="s">
        <v>1857</v>
      </c>
      <c r="C170" s="128">
        <v>3.0</v>
      </c>
      <c r="D170" s="128">
        <v>3.0</v>
      </c>
      <c r="E170" s="129">
        <v>2.0</v>
      </c>
      <c r="F170" s="129">
        <v>2.0</v>
      </c>
      <c r="G170" s="138">
        <v>4.0</v>
      </c>
      <c r="H170" s="138">
        <v>4.0</v>
      </c>
      <c r="I170" s="61">
        <f t="shared" si="13"/>
        <v>18</v>
      </c>
      <c r="K170" s="206"/>
      <c r="L170" s="118"/>
      <c r="M170" s="74"/>
      <c r="N170" s="74"/>
      <c r="O170" s="74"/>
      <c r="P170" s="74"/>
      <c r="Q170" s="74"/>
      <c r="R170" s="74"/>
      <c r="S170" s="78"/>
    </row>
    <row r="171">
      <c r="A171" s="91">
        <v>30.0</v>
      </c>
      <c r="B171" s="189" t="s">
        <v>1858</v>
      </c>
      <c r="C171" s="129">
        <v>2.0</v>
      </c>
      <c r="D171" s="138">
        <v>4.0</v>
      </c>
      <c r="E171" s="138">
        <v>4.0</v>
      </c>
      <c r="F171" s="129">
        <v>2.0</v>
      </c>
      <c r="G171" s="139">
        <v>5.0</v>
      </c>
      <c r="H171" s="128">
        <v>3.0</v>
      </c>
      <c r="I171" s="61">
        <f t="shared" si="13"/>
        <v>20</v>
      </c>
      <c r="K171" s="206"/>
      <c r="L171" s="207"/>
      <c r="M171" s="74"/>
      <c r="N171" s="74"/>
      <c r="O171" s="74"/>
      <c r="P171" s="74"/>
      <c r="Q171" s="74"/>
      <c r="R171" s="74"/>
      <c r="S171" s="78"/>
    </row>
    <row r="172">
      <c r="A172" s="58"/>
      <c r="B172" s="195" t="s">
        <v>1859</v>
      </c>
      <c r="C172" s="138">
        <v>4.0</v>
      </c>
      <c r="D172" s="128">
        <v>3.0</v>
      </c>
      <c r="E172" s="129">
        <v>2.0</v>
      </c>
      <c r="F172" s="128">
        <v>3.0</v>
      </c>
      <c r="G172" s="138">
        <v>4.0</v>
      </c>
      <c r="H172" s="138">
        <v>4.0</v>
      </c>
      <c r="I172" s="61">
        <f t="shared" si="13"/>
        <v>20</v>
      </c>
      <c r="K172" s="206"/>
      <c r="L172" s="118"/>
      <c r="M172" s="74"/>
      <c r="N172" s="74"/>
      <c r="O172" s="74"/>
      <c r="P172" s="74"/>
      <c r="Q172" s="74"/>
      <c r="R172" s="74"/>
      <c r="S172" s="78"/>
    </row>
    <row r="173">
      <c r="A173" s="206"/>
      <c r="B173" s="208"/>
      <c r="C173" s="78"/>
      <c r="D173" s="78"/>
      <c r="E173" s="78"/>
      <c r="F173" s="78"/>
      <c r="G173" s="78"/>
      <c r="H173" s="78"/>
      <c r="I173" s="78"/>
      <c r="K173" s="80"/>
    </row>
    <row r="174">
      <c r="A174" s="206"/>
      <c r="B174" s="78"/>
      <c r="C174" s="78"/>
      <c r="D174" s="78"/>
      <c r="E174" s="78"/>
      <c r="F174" s="78"/>
      <c r="G174" s="78"/>
      <c r="H174" s="78"/>
      <c r="I174" s="78"/>
      <c r="K174" s="80"/>
    </row>
    <row r="175">
      <c r="A175" s="209" t="s">
        <v>1860</v>
      </c>
      <c r="B175" s="46"/>
      <c r="C175" s="46"/>
      <c r="D175" s="46"/>
      <c r="E175" s="46"/>
      <c r="F175" s="46"/>
      <c r="G175" s="46"/>
      <c r="H175" s="46"/>
      <c r="I175" s="47"/>
      <c r="K175" s="209" t="s">
        <v>1861</v>
      </c>
      <c r="L175" s="46"/>
      <c r="M175" s="46"/>
      <c r="N175" s="46"/>
      <c r="O175" s="46"/>
      <c r="P175" s="46"/>
      <c r="Q175" s="46"/>
      <c r="R175" s="46"/>
      <c r="S175" s="47"/>
    </row>
    <row r="176">
      <c r="A176" s="84" t="s">
        <v>1675</v>
      </c>
      <c r="B176" s="210" t="s">
        <v>1633</v>
      </c>
      <c r="C176" s="86" t="s">
        <v>1634</v>
      </c>
      <c r="D176" s="54"/>
      <c r="E176" s="87" t="s">
        <v>1635</v>
      </c>
      <c r="F176" s="54"/>
      <c r="G176" s="88" t="s">
        <v>1636</v>
      </c>
      <c r="H176" s="54"/>
      <c r="I176" s="211" t="s">
        <v>1637</v>
      </c>
      <c r="K176" s="84" t="s">
        <v>1675</v>
      </c>
      <c r="L176" s="85" t="s">
        <v>1633</v>
      </c>
      <c r="M176" s="86" t="s">
        <v>1634</v>
      </c>
      <c r="N176" s="54"/>
      <c r="O176" s="87" t="s">
        <v>1635</v>
      </c>
      <c r="P176" s="54"/>
      <c r="Q176" s="88" t="s">
        <v>1636</v>
      </c>
      <c r="R176" s="54"/>
      <c r="S176" s="122" t="s">
        <v>1637</v>
      </c>
    </row>
    <row r="177">
      <c r="A177" s="58"/>
      <c r="B177" s="54"/>
      <c r="C177" s="94" t="s">
        <v>1638</v>
      </c>
      <c r="D177" s="94" t="s">
        <v>1639</v>
      </c>
      <c r="E177" s="94" t="s">
        <v>1638</v>
      </c>
      <c r="F177" s="94" t="s">
        <v>1639</v>
      </c>
      <c r="G177" s="94" t="s">
        <v>1638</v>
      </c>
      <c r="H177" s="94" t="s">
        <v>1639</v>
      </c>
      <c r="I177" s="54"/>
      <c r="K177" s="58"/>
      <c r="L177" s="54"/>
      <c r="M177" s="94" t="s">
        <v>1638</v>
      </c>
      <c r="N177" s="94" t="s">
        <v>1639</v>
      </c>
      <c r="O177" s="94" t="s">
        <v>1638</v>
      </c>
      <c r="P177" s="94" t="s">
        <v>1639</v>
      </c>
      <c r="Q177" s="94" t="s">
        <v>1638</v>
      </c>
      <c r="R177" s="94" t="s">
        <v>1639</v>
      </c>
      <c r="S177" s="54"/>
    </row>
    <row r="178">
      <c r="A178" s="212">
        <v>1.0</v>
      </c>
      <c r="B178" s="170" t="s">
        <v>1862</v>
      </c>
      <c r="C178" s="98">
        <v>0.0</v>
      </c>
      <c r="D178" s="98">
        <v>0.0</v>
      </c>
      <c r="E178" s="98">
        <v>0.0</v>
      </c>
      <c r="F178" s="98">
        <v>1.0</v>
      </c>
      <c r="G178" s="98">
        <v>1.0</v>
      </c>
      <c r="H178" s="98">
        <v>1.0</v>
      </c>
      <c r="I178" s="160">
        <f t="shared" ref="I178:I184" si="15">SUM(C178:H178)</f>
        <v>3</v>
      </c>
      <c r="K178" s="213">
        <v>6.0</v>
      </c>
      <c r="L178" s="214" t="s">
        <v>1863</v>
      </c>
      <c r="M178" s="98">
        <v>0.0</v>
      </c>
      <c r="N178" s="98">
        <v>0.0</v>
      </c>
      <c r="O178" s="98">
        <v>2.0</v>
      </c>
      <c r="P178" s="98">
        <v>1.0</v>
      </c>
      <c r="Q178" s="98">
        <v>2.0</v>
      </c>
      <c r="R178" s="98">
        <v>1.0</v>
      </c>
      <c r="S178" s="160">
        <f t="shared" ref="S178:S181" si="16">SUM(M178:R178)</f>
        <v>6</v>
      </c>
    </row>
    <row r="179">
      <c r="A179" s="215">
        <v>5.0</v>
      </c>
      <c r="B179" s="167" t="s">
        <v>1864</v>
      </c>
      <c r="C179" s="98">
        <v>0.0</v>
      </c>
      <c r="D179" s="98">
        <v>0.0</v>
      </c>
      <c r="E179" s="98">
        <v>1.0</v>
      </c>
      <c r="F179" s="98">
        <v>1.0</v>
      </c>
      <c r="G179" s="98">
        <v>1.0</v>
      </c>
      <c r="H179" s="98">
        <v>1.0</v>
      </c>
      <c r="I179" s="160">
        <f t="shared" si="15"/>
        <v>4</v>
      </c>
      <c r="K179" s="215">
        <v>10.0</v>
      </c>
      <c r="L179" s="216" t="s">
        <v>1865</v>
      </c>
      <c r="M179" s="98">
        <v>0.0</v>
      </c>
      <c r="N179" s="98">
        <v>0.0</v>
      </c>
      <c r="O179" s="98">
        <v>3.0</v>
      </c>
      <c r="P179" s="98">
        <v>2.0</v>
      </c>
      <c r="Q179" s="98">
        <v>3.0</v>
      </c>
      <c r="R179" s="98">
        <v>2.0</v>
      </c>
      <c r="S179" s="160">
        <f t="shared" si="16"/>
        <v>10</v>
      </c>
    </row>
    <row r="180">
      <c r="A180" s="213">
        <v>10.0</v>
      </c>
      <c r="B180" s="170" t="s">
        <v>1866</v>
      </c>
      <c r="C180" s="98">
        <v>0.0</v>
      </c>
      <c r="D180" s="98">
        <v>0.0</v>
      </c>
      <c r="E180" s="98">
        <v>2.0</v>
      </c>
      <c r="F180" s="98">
        <v>2.0</v>
      </c>
      <c r="G180" s="98">
        <v>2.0</v>
      </c>
      <c r="H180" s="98">
        <v>1.0</v>
      </c>
      <c r="I180" s="160">
        <f t="shared" si="15"/>
        <v>7</v>
      </c>
      <c r="K180" s="213">
        <v>14.0</v>
      </c>
      <c r="L180" s="214" t="s">
        <v>1867</v>
      </c>
      <c r="M180" s="98">
        <v>0.0</v>
      </c>
      <c r="N180" s="98">
        <v>0.0</v>
      </c>
      <c r="O180" s="98">
        <v>3.0</v>
      </c>
      <c r="P180" s="98">
        <v>3.0</v>
      </c>
      <c r="Q180" s="98">
        <v>3.0</v>
      </c>
      <c r="R180" s="98">
        <v>3.0</v>
      </c>
      <c r="S180" s="160">
        <f t="shared" si="16"/>
        <v>12</v>
      </c>
    </row>
    <row r="181">
      <c r="A181" s="215">
        <v>14.0</v>
      </c>
      <c r="B181" s="217" t="s">
        <v>1868</v>
      </c>
      <c r="C181" s="98">
        <v>1.0</v>
      </c>
      <c r="D181" s="98">
        <v>0.0</v>
      </c>
      <c r="E181" s="98">
        <v>3.0</v>
      </c>
      <c r="F181" s="98">
        <v>2.0</v>
      </c>
      <c r="G181" s="98">
        <v>3.0</v>
      </c>
      <c r="H181" s="98">
        <v>2.0</v>
      </c>
      <c r="I181" s="160">
        <f t="shared" si="15"/>
        <v>11</v>
      </c>
      <c r="K181" s="218">
        <v>23.0</v>
      </c>
      <c r="L181" s="219" t="s">
        <v>1869</v>
      </c>
      <c r="M181" s="98">
        <v>2.0</v>
      </c>
      <c r="N181" s="98">
        <v>2.0</v>
      </c>
      <c r="O181" s="98">
        <v>3.0</v>
      </c>
      <c r="P181" s="98">
        <v>4.0</v>
      </c>
      <c r="Q181" s="98">
        <v>4.0</v>
      </c>
      <c r="R181" s="98">
        <v>3.0</v>
      </c>
      <c r="S181" s="220">
        <f t="shared" si="16"/>
        <v>18</v>
      </c>
    </row>
    <row r="182">
      <c r="A182" s="213">
        <v>19.0</v>
      </c>
      <c r="B182" s="170" t="s">
        <v>1870</v>
      </c>
      <c r="C182" s="98">
        <v>2.0</v>
      </c>
      <c r="D182" s="98">
        <v>1.0</v>
      </c>
      <c r="E182" s="98">
        <v>3.0</v>
      </c>
      <c r="F182" s="98">
        <v>2.0</v>
      </c>
      <c r="G182" s="98">
        <v>3.0</v>
      </c>
      <c r="H182" s="98">
        <v>2.0</v>
      </c>
      <c r="I182" s="160">
        <f t="shared" si="15"/>
        <v>13</v>
      </c>
      <c r="K182" s="206"/>
      <c r="L182" s="118"/>
      <c r="M182" s="118"/>
      <c r="N182" s="118"/>
      <c r="O182" s="118"/>
      <c r="P182" s="118"/>
      <c r="Q182" s="118"/>
      <c r="R182" s="118"/>
      <c r="S182" s="78"/>
    </row>
    <row r="183">
      <c r="A183" s="215">
        <v>26.0</v>
      </c>
      <c r="B183" s="167" t="s">
        <v>1871</v>
      </c>
      <c r="C183" s="98">
        <v>3.0</v>
      </c>
      <c r="D183" s="98">
        <v>3.0</v>
      </c>
      <c r="E183" s="98">
        <v>3.0</v>
      </c>
      <c r="F183" s="98">
        <v>3.0</v>
      </c>
      <c r="G183" s="98">
        <v>4.0</v>
      </c>
      <c r="H183" s="98">
        <v>3.0</v>
      </c>
      <c r="I183" s="160">
        <f t="shared" si="15"/>
        <v>19</v>
      </c>
      <c r="K183" s="206"/>
      <c r="L183" s="118"/>
      <c r="M183" s="118"/>
      <c r="N183" s="118"/>
      <c r="O183" s="118"/>
      <c r="P183" s="118"/>
      <c r="Q183" s="118"/>
      <c r="R183" s="118"/>
      <c r="S183" s="78"/>
    </row>
    <row r="184">
      <c r="A184" s="221">
        <v>30.0</v>
      </c>
      <c r="B184" s="171" t="s">
        <v>1872</v>
      </c>
      <c r="C184" s="98">
        <v>3.0</v>
      </c>
      <c r="D184" s="98">
        <v>3.0</v>
      </c>
      <c r="E184" s="98">
        <v>3.0</v>
      </c>
      <c r="F184" s="98">
        <v>3.0</v>
      </c>
      <c r="G184" s="98">
        <v>4.0</v>
      </c>
      <c r="H184" s="98">
        <v>4.0</v>
      </c>
      <c r="I184" s="220">
        <f t="shared" si="15"/>
        <v>20</v>
      </c>
      <c r="K184" s="80"/>
    </row>
    <row r="185">
      <c r="A185" s="80"/>
      <c r="K185" s="80"/>
    </row>
    <row r="186">
      <c r="A186" s="80"/>
      <c r="K186" s="80"/>
    </row>
    <row r="187">
      <c r="A187" s="222" t="s">
        <v>1873</v>
      </c>
      <c r="B187" s="46"/>
      <c r="C187" s="46"/>
      <c r="D187" s="46"/>
      <c r="E187" s="46"/>
      <c r="F187" s="46"/>
      <c r="G187" s="46"/>
      <c r="H187" s="46"/>
      <c r="I187" s="46"/>
      <c r="J187" s="46"/>
      <c r="K187" s="46"/>
      <c r="L187" s="46"/>
      <c r="M187" s="46"/>
      <c r="N187" s="46"/>
      <c r="O187" s="46"/>
      <c r="P187" s="46"/>
      <c r="Q187" s="46"/>
      <c r="R187" s="46"/>
      <c r="S187" s="47"/>
    </row>
    <row r="188">
      <c r="A188" s="80"/>
      <c r="K188" s="80"/>
    </row>
    <row r="189">
      <c r="A189" s="80"/>
      <c r="K189" s="80"/>
    </row>
    <row r="190">
      <c r="A190" s="222" t="s">
        <v>1874</v>
      </c>
      <c r="B190" s="46"/>
      <c r="C190" s="46"/>
      <c r="D190" s="46"/>
      <c r="E190" s="46"/>
      <c r="F190" s="46"/>
      <c r="G190" s="46"/>
      <c r="H190" s="46"/>
      <c r="I190" s="47"/>
      <c r="K190" s="222" t="s">
        <v>1875</v>
      </c>
      <c r="L190" s="46"/>
      <c r="M190" s="46"/>
      <c r="N190" s="46"/>
      <c r="O190" s="46"/>
      <c r="P190" s="46"/>
      <c r="Q190" s="46"/>
      <c r="R190" s="46"/>
      <c r="S190" s="47"/>
    </row>
    <row r="191">
      <c r="A191" s="141" t="s">
        <v>1675</v>
      </c>
      <c r="B191" s="142" t="s">
        <v>1633</v>
      </c>
      <c r="C191" s="143" t="s">
        <v>1634</v>
      </c>
      <c r="D191" s="47"/>
      <c r="E191" s="144" t="s">
        <v>1635</v>
      </c>
      <c r="F191" s="47"/>
      <c r="G191" s="145" t="s">
        <v>1636</v>
      </c>
      <c r="H191" s="47"/>
      <c r="I191" s="146" t="s">
        <v>1637</v>
      </c>
      <c r="K191" s="141" t="s">
        <v>1675</v>
      </c>
      <c r="L191" s="142" t="s">
        <v>1633</v>
      </c>
      <c r="M191" s="143" t="s">
        <v>1634</v>
      </c>
      <c r="N191" s="47"/>
      <c r="O191" s="144" t="s">
        <v>1635</v>
      </c>
      <c r="P191" s="47"/>
      <c r="Q191" s="145" t="s">
        <v>1636</v>
      </c>
      <c r="R191" s="47"/>
      <c r="S191" s="146" t="s">
        <v>1637</v>
      </c>
    </row>
    <row r="192">
      <c r="A192" s="58"/>
      <c r="B192" s="58"/>
      <c r="C192" s="147" t="s">
        <v>1638</v>
      </c>
      <c r="D192" s="147" t="s">
        <v>1639</v>
      </c>
      <c r="E192" s="147" t="s">
        <v>1638</v>
      </c>
      <c r="F192" s="147" t="s">
        <v>1639</v>
      </c>
      <c r="G192" s="147" t="s">
        <v>1638</v>
      </c>
      <c r="H192" s="147" t="s">
        <v>1639</v>
      </c>
      <c r="I192" s="58"/>
      <c r="K192" s="58"/>
      <c r="L192" s="58"/>
      <c r="M192" s="147" t="s">
        <v>1638</v>
      </c>
      <c r="N192" s="147" t="s">
        <v>1639</v>
      </c>
      <c r="O192" s="147" t="s">
        <v>1638</v>
      </c>
      <c r="P192" s="147" t="s">
        <v>1639</v>
      </c>
      <c r="Q192" s="147" t="s">
        <v>1638</v>
      </c>
      <c r="R192" s="147" t="s">
        <v>1639</v>
      </c>
      <c r="S192" s="58"/>
    </row>
    <row r="193">
      <c r="A193" s="223">
        <v>1.0</v>
      </c>
      <c r="B193" s="102" t="s">
        <v>1876</v>
      </c>
      <c r="C193" s="224">
        <v>0.0</v>
      </c>
      <c r="D193" s="224">
        <v>0.0</v>
      </c>
      <c r="E193" s="225">
        <v>1.0</v>
      </c>
      <c r="F193" s="224">
        <v>0.0</v>
      </c>
      <c r="G193" s="225">
        <v>1.0</v>
      </c>
      <c r="H193" s="224">
        <v>0.0</v>
      </c>
      <c r="I193" s="150">
        <f t="shared" ref="I193:I212" si="17">SUM(C193:H193)</f>
        <v>2</v>
      </c>
      <c r="K193" s="226">
        <v>1.0</v>
      </c>
      <c r="L193" s="227" t="s">
        <v>1877</v>
      </c>
      <c r="M193" s="224">
        <v>0.0</v>
      </c>
      <c r="N193" s="224">
        <v>0.0</v>
      </c>
      <c r="O193" s="225">
        <v>1.0</v>
      </c>
      <c r="P193" s="225">
        <v>1.0</v>
      </c>
      <c r="Q193" s="224">
        <v>0.0</v>
      </c>
      <c r="R193" s="225">
        <v>1.0</v>
      </c>
      <c r="S193" s="150">
        <f t="shared" ref="S193:S199" si="18">SUM(M193:R193)</f>
        <v>3</v>
      </c>
    </row>
    <row r="194">
      <c r="A194" s="58"/>
      <c r="B194" s="110" t="s">
        <v>1878</v>
      </c>
      <c r="C194" s="127">
        <v>0.0</v>
      </c>
      <c r="D194" s="127">
        <v>0.0</v>
      </c>
      <c r="E194" s="127">
        <v>0.0</v>
      </c>
      <c r="F194" s="127">
        <v>0.0</v>
      </c>
      <c r="G194" s="132">
        <v>1.0</v>
      </c>
      <c r="H194" s="132">
        <v>1.0</v>
      </c>
      <c r="I194" s="61">
        <f t="shared" si="17"/>
        <v>2</v>
      </c>
      <c r="K194" s="226">
        <v>6.0</v>
      </c>
      <c r="L194" s="228" t="s">
        <v>1879</v>
      </c>
      <c r="M194" s="127">
        <v>0.0</v>
      </c>
      <c r="N194" s="127">
        <v>0.0</v>
      </c>
      <c r="O194" s="132">
        <v>1.0</v>
      </c>
      <c r="P194" s="129">
        <v>2.0</v>
      </c>
      <c r="Q194" s="127">
        <v>0.0</v>
      </c>
      <c r="R194" s="129">
        <v>2.0</v>
      </c>
      <c r="S194" s="61">
        <f t="shared" si="18"/>
        <v>5</v>
      </c>
    </row>
    <row r="195">
      <c r="A195" s="229">
        <v>5.0</v>
      </c>
      <c r="B195" s="107" t="s">
        <v>1880</v>
      </c>
      <c r="C195" s="127">
        <v>0.0</v>
      </c>
      <c r="D195" s="127">
        <v>0.0</v>
      </c>
      <c r="E195" s="132">
        <v>1.0</v>
      </c>
      <c r="F195" s="127">
        <v>0.0</v>
      </c>
      <c r="G195" s="132">
        <v>1.0</v>
      </c>
      <c r="H195" s="132">
        <v>1.0</v>
      </c>
      <c r="I195" s="61">
        <f t="shared" si="17"/>
        <v>3</v>
      </c>
      <c r="K195" s="226">
        <v>10.0</v>
      </c>
      <c r="L195" s="228" t="s">
        <v>1881</v>
      </c>
      <c r="M195" s="127">
        <v>0.0</v>
      </c>
      <c r="N195" s="127">
        <v>0.0</v>
      </c>
      <c r="O195" s="129">
        <v>2.0</v>
      </c>
      <c r="P195" s="129">
        <v>2.0</v>
      </c>
      <c r="Q195" s="132">
        <v>1.0</v>
      </c>
      <c r="R195" s="129">
        <v>2.0</v>
      </c>
      <c r="S195" s="61">
        <f t="shared" si="18"/>
        <v>7</v>
      </c>
    </row>
    <row r="196">
      <c r="A196" s="58"/>
      <c r="B196" s="107" t="s">
        <v>1882</v>
      </c>
      <c r="C196" s="127">
        <v>0.0</v>
      </c>
      <c r="D196" s="127">
        <v>0.0</v>
      </c>
      <c r="E196" s="127">
        <v>0.0</v>
      </c>
      <c r="F196" s="132">
        <v>1.0</v>
      </c>
      <c r="G196" s="132">
        <v>1.0</v>
      </c>
      <c r="H196" s="132">
        <v>1.0</v>
      </c>
      <c r="I196" s="61">
        <f t="shared" si="17"/>
        <v>3</v>
      </c>
      <c r="K196" s="226">
        <v>14.0</v>
      </c>
      <c r="L196" s="228" t="s">
        <v>1883</v>
      </c>
      <c r="M196" s="132">
        <v>1.0</v>
      </c>
      <c r="N196" s="127">
        <v>0.0</v>
      </c>
      <c r="O196" s="129">
        <v>2.0</v>
      </c>
      <c r="P196" s="129">
        <v>2.0</v>
      </c>
      <c r="Q196" s="129">
        <v>2.0</v>
      </c>
      <c r="R196" s="129">
        <v>2.0</v>
      </c>
      <c r="S196" s="61">
        <f t="shared" si="18"/>
        <v>9</v>
      </c>
    </row>
    <row r="197">
      <c r="A197" s="229">
        <v>9.0</v>
      </c>
      <c r="B197" s="110" t="s">
        <v>1884</v>
      </c>
      <c r="C197" s="127">
        <v>0.0</v>
      </c>
      <c r="D197" s="127">
        <v>0.0</v>
      </c>
      <c r="E197" s="129">
        <v>2.0</v>
      </c>
      <c r="F197" s="127">
        <v>0.0</v>
      </c>
      <c r="G197" s="129">
        <v>2.0</v>
      </c>
      <c r="H197" s="132">
        <v>1.0</v>
      </c>
      <c r="I197" s="61">
        <f t="shared" si="17"/>
        <v>5</v>
      </c>
      <c r="K197" s="226">
        <v>18.0</v>
      </c>
      <c r="L197" s="228" t="s">
        <v>1885</v>
      </c>
      <c r="M197" s="129">
        <v>2.0</v>
      </c>
      <c r="N197" s="132">
        <v>1.0</v>
      </c>
      <c r="O197" s="230">
        <v>3.0</v>
      </c>
      <c r="P197" s="129">
        <v>2.0</v>
      </c>
      <c r="Q197" s="230">
        <v>3.0</v>
      </c>
      <c r="R197" s="230">
        <v>3.0</v>
      </c>
      <c r="S197" s="61">
        <f t="shared" si="18"/>
        <v>14</v>
      </c>
    </row>
    <row r="198">
      <c r="A198" s="58"/>
      <c r="B198" s="110" t="s">
        <v>1886</v>
      </c>
      <c r="C198" s="127">
        <v>0.0</v>
      </c>
      <c r="D198" s="127">
        <v>0.0</v>
      </c>
      <c r="E198" s="132">
        <v>1.0</v>
      </c>
      <c r="F198" s="132">
        <v>1.0</v>
      </c>
      <c r="G198" s="132">
        <v>1.0</v>
      </c>
      <c r="H198" s="129">
        <v>2.0</v>
      </c>
      <c r="I198" s="61">
        <f t="shared" si="17"/>
        <v>5</v>
      </c>
      <c r="K198" s="226">
        <v>23.0</v>
      </c>
      <c r="L198" s="228" t="s">
        <v>1887</v>
      </c>
      <c r="M198" s="129">
        <v>2.0</v>
      </c>
      <c r="N198" s="129">
        <v>2.0</v>
      </c>
      <c r="O198" s="230">
        <v>3.0</v>
      </c>
      <c r="P198" s="230">
        <v>3.0</v>
      </c>
      <c r="Q198" s="230">
        <v>3.0</v>
      </c>
      <c r="R198" s="230">
        <v>3.0</v>
      </c>
      <c r="S198" s="61">
        <f t="shared" si="18"/>
        <v>16</v>
      </c>
    </row>
    <row r="199">
      <c r="A199" s="229">
        <v>12.0</v>
      </c>
      <c r="B199" s="107" t="s">
        <v>1888</v>
      </c>
      <c r="C199" s="132">
        <v>1.0</v>
      </c>
      <c r="D199" s="129">
        <v>2.0</v>
      </c>
      <c r="E199" s="129">
        <v>2.0</v>
      </c>
      <c r="F199" s="127">
        <v>0.0</v>
      </c>
      <c r="G199" s="129">
        <v>2.0</v>
      </c>
      <c r="H199" s="129">
        <v>2.0</v>
      </c>
      <c r="I199" s="61">
        <f t="shared" si="17"/>
        <v>9</v>
      </c>
      <c r="K199" s="226">
        <v>28.0</v>
      </c>
      <c r="L199" s="228" t="s">
        <v>1889</v>
      </c>
      <c r="M199" s="230">
        <v>3.0</v>
      </c>
      <c r="N199" s="230">
        <v>3.0</v>
      </c>
      <c r="O199" s="230">
        <v>3.0</v>
      </c>
      <c r="P199" s="230">
        <v>3.0</v>
      </c>
      <c r="Q199" s="230">
        <v>3.0</v>
      </c>
      <c r="R199" s="139">
        <v>4.0</v>
      </c>
      <c r="S199" s="61">
        <f t="shared" si="18"/>
        <v>19</v>
      </c>
    </row>
    <row r="200">
      <c r="A200" s="58"/>
      <c r="B200" s="107" t="s">
        <v>1890</v>
      </c>
      <c r="C200" s="129">
        <v>2.0</v>
      </c>
      <c r="D200" s="129">
        <v>2.0</v>
      </c>
      <c r="E200" s="132">
        <v>1.0</v>
      </c>
      <c r="F200" s="132">
        <v>1.0</v>
      </c>
      <c r="G200" s="132">
        <v>1.0</v>
      </c>
      <c r="H200" s="129">
        <v>2.0</v>
      </c>
      <c r="I200" s="61">
        <f t="shared" si="17"/>
        <v>9</v>
      </c>
      <c r="K200" s="80"/>
    </row>
    <row r="201">
      <c r="A201" s="229">
        <v>15.0</v>
      </c>
      <c r="B201" s="110" t="s">
        <v>1891</v>
      </c>
      <c r="C201" s="129">
        <v>2.0</v>
      </c>
      <c r="D201" s="129">
        <v>2.0</v>
      </c>
      <c r="E201" s="129">
        <v>2.0</v>
      </c>
      <c r="F201" s="132">
        <v>1.0</v>
      </c>
      <c r="G201" s="129">
        <v>2.0</v>
      </c>
      <c r="H201" s="128">
        <v>3.0</v>
      </c>
      <c r="I201" s="61">
        <f t="shared" si="17"/>
        <v>12</v>
      </c>
      <c r="K201" s="80"/>
    </row>
    <row r="202">
      <c r="A202" s="58"/>
      <c r="B202" s="214" t="s">
        <v>1892</v>
      </c>
      <c r="C202" s="128">
        <v>3.0</v>
      </c>
      <c r="D202" s="129">
        <v>2.0</v>
      </c>
      <c r="E202" s="132">
        <v>1.0</v>
      </c>
      <c r="F202" s="129">
        <v>2.0</v>
      </c>
      <c r="G202" s="129">
        <v>2.0</v>
      </c>
      <c r="H202" s="129">
        <v>2.0</v>
      </c>
      <c r="I202" s="61">
        <f t="shared" si="17"/>
        <v>12</v>
      </c>
      <c r="K202" s="80"/>
    </row>
    <row r="203">
      <c r="A203" s="229">
        <v>19.0</v>
      </c>
      <c r="B203" s="107" t="s">
        <v>1893</v>
      </c>
      <c r="C203" s="129">
        <v>2.0</v>
      </c>
      <c r="D203" s="128">
        <v>3.0</v>
      </c>
      <c r="E203" s="129">
        <v>2.0</v>
      </c>
      <c r="F203" s="129">
        <v>2.0</v>
      </c>
      <c r="G203" s="128">
        <v>3.0</v>
      </c>
      <c r="H203" s="128">
        <v>3.0</v>
      </c>
      <c r="I203" s="61">
        <f t="shared" si="17"/>
        <v>15</v>
      </c>
      <c r="K203" s="80"/>
    </row>
    <row r="204">
      <c r="A204" s="58"/>
      <c r="B204" s="107" t="s">
        <v>1894</v>
      </c>
      <c r="C204" s="128">
        <v>3.0</v>
      </c>
      <c r="D204" s="128">
        <v>3.0</v>
      </c>
      <c r="E204" s="132">
        <v>1.0</v>
      </c>
      <c r="F204" s="129">
        <v>2.0</v>
      </c>
      <c r="G204" s="128">
        <v>3.0</v>
      </c>
      <c r="H204" s="128">
        <v>3.0</v>
      </c>
      <c r="I204" s="61">
        <f t="shared" si="17"/>
        <v>15</v>
      </c>
      <c r="K204" s="80"/>
    </row>
    <row r="205">
      <c r="A205" s="229">
        <v>23.0</v>
      </c>
      <c r="B205" s="110" t="s">
        <v>1895</v>
      </c>
      <c r="C205" s="129">
        <v>2.0</v>
      </c>
      <c r="D205" s="128">
        <v>3.0</v>
      </c>
      <c r="E205" s="128">
        <v>3.0</v>
      </c>
      <c r="F205" s="129">
        <v>2.0</v>
      </c>
      <c r="G205" s="128">
        <v>3.0</v>
      </c>
      <c r="H205" s="128">
        <v>3.0</v>
      </c>
      <c r="I205" s="61">
        <f t="shared" si="17"/>
        <v>16</v>
      </c>
      <c r="K205" s="80"/>
    </row>
    <row r="206">
      <c r="A206" s="58"/>
      <c r="B206" s="105" t="s">
        <v>1896</v>
      </c>
      <c r="C206" s="201">
        <v>3.0</v>
      </c>
      <c r="D206" s="201">
        <v>3.0</v>
      </c>
      <c r="E206" s="126">
        <v>2.0</v>
      </c>
      <c r="F206" s="126">
        <v>2.0</v>
      </c>
      <c r="G206" s="201">
        <v>3.0</v>
      </c>
      <c r="H206" s="201">
        <v>3.0</v>
      </c>
      <c r="I206" s="130">
        <f t="shared" si="17"/>
        <v>16</v>
      </c>
      <c r="K206" s="80"/>
    </row>
    <row r="207">
      <c r="A207" s="231">
        <v>26.0</v>
      </c>
      <c r="B207" s="112" t="s">
        <v>1897</v>
      </c>
      <c r="C207" s="201">
        <v>3.0</v>
      </c>
      <c r="D207" s="201">
        <v>3.0</v>
      </c>
      <c r="E207" s="204">
        <v>4.0</v>
      </c>
      <c r="F207" s="126">
        <v>2.0</v>
      </c>
      <c r="G207" s="204">
        <v>4.0</v>
      </c>
      <c r="H207" s="204">
        <v>4.0</v>
      </c>
      <c r="I207" s="130">
        <f t="shared" si="17"/>
        <v>20</v>
      </c>
      <c r="K207" s="80"/>
    </row>
    <row r="208">
      <c r="A208" s="58"/>
      <c r="B208" s="112" t="s">
        <v>1898</v>
      </c>
      <c r="C208" s="204">
        <v>4.0</v>
      </c>
      <c r="D208" s="201">
        <v>3.0</v>
      </c>
      <c r="E208" s="201">
        <v>3.0</v>
      </c>
      <c r="F208" s="201">
        <v>3.0</v>
      </c>
      <c r="G208" s="201">
        <v>3.0</v>
      </c>
      <c r="H208" s="204">
        <v>4.0</v>
      </c>
      <c r="I208" s="130">
        <f t="shared" si="17"/>
        <v>20</v>
      </c>
      <c r="K208" s="80"/>
    </row>
    <row r="209">
      <c r="A209" s="231">
        <v>28.0</v>
      </c>
      <c r="B209" s="105" t="s">
        <v>1899</v>
      </c>
      <c r="C209" s="201">
        <v>3.0</v>
      </c>
      <c r="D209" s="204">
        <v>4.0</v>
      </c>
      <c r="E209" s="204">
        <v>4.0</v>
      </c>
      <c r="F209" s="126">
        <v>2.0</v>
      </c>
      <c r="G209" s="204">
        <v>4.0</v>
      </c>
      <c r="H209" s="204">
        <v>4.0</v>
      </c>
      <c r="I209" s="130">
        <f t="shared" si="17"/>
        <v>21</v>
      </c>
      <c r="K209" s="80"/>
    </row>
    <row r="210">
      <c r="A210" s="58"/>
      <c r="B210" s="105" t="s">
        <v>1900</v>
      </c>
      <c r="C210" s="204">
        <v>4.0</v>
      </c>
      <c r="D210" s="204">
        <v>4.0</v>
      </c>
      <c r="E210" s="201">
        <v>3.0</v>
      </c>
      <c r="F210" s="201">
        <v>3.0</v>
      </c>
      <c r="G210" s="201">
        <v>3.0</v>
      </c>
      <c r="H210" s="204">
        <v>4.0</v>
      </c>
      <c r="I210" s="130">
        <f t="shared" si="17"/>
        <v>21</v>
      </c>
      <c r="K210" s="80"/>
    </row>
    <row r="211">
      <c r="A211" s="231">
        <v>30.0</v>
      </c>
      <c r="B211" s="112" t="s">
        <v>1901</v>
      </c>
      <c r="C211" s="204">
        <v>4.0</v>
      </c>
      <c r="D211" s="204">
        <v>4.0</v>
      </c>
      <c r="E211" s="204">
        <v>4.0</v>
      </c>
      <c r="F211" s="126">
        <v>2.0</v>
      </c>
      <c r="G211" s="204">
        <v>4.0</v>
      </c>
      <c r="H211" s="204">
        <v>4.0</v>
      </c>
      <c r="I211" s="130">
        <f t="shared" si="17"/>
        <v>22</v>
      </c>
      <c r="K211" s="80"/>
    </row>
    <row r="212">
      <c r="A212" s="58"/>
      <c r="B212" s="112" t="s">
        <v>1902</v>
      </c>
      <c r="C212" s="179">
        <v>5.0</v>
      </c>
      <c r="D212" s="204">
        <v>4.0</v>
      </c>
      <c r="E212" s="201">
        <v>3.0</v>
      </c>
      <c r="F212" s="201">
        <v>3.0</v>
      </c>
      <c r="G212" s="201">
        <v>3.0</v>
      </c>
      <c r="H212" s="204">
        <v>4.0</v>
      </c>
      <c r="I212" s="130">
        <f t="shared" si="17"/>
        <v>22</v>
      </c>
      <c r="K212" s="80"/>
    </row>
    <row r="213">
      <c r="A213" s="180"/>
      <c r="B213" s="181"/>
      <c r="C213" s="181"/>
      <c r="D213" s="181"/>
      <c r="E213" s="181"/>
      <c r="F213" s="181"/>
      <c r="G213" s="181"/>
      <c r="H213" s="181"/>
      <c r="I213" s="181"/>
      <c r="K213" s="80"/>
    </row>
    <row r="214">
      <c r="A214" s="180"/>
      <c r="B214" s="181"/>
      <c r="C214" s="181"/>
      <c r="D214" s="181"/>
      <c r="E214" s="181"/>
      <c r="F214" s="181"/>
      <c r="G214" s="181"/>
      <c r="H214" s="181"/>
      <c r="I214" s="181"/>
      <c r="K214" s="80"/>
    </row>
    <row r="215">
      <c r="A215" s="180"/>
      <c r="B215" s="181"/>
      <c r="C215" s="181"/>
      <c r="D215" s="181"/>
      <c r="E215" s="181"/>
      <c r="F215" s="181"/>
      <c r="G215" s="181"/>
      <c r="H215" s="181"/>
      <c r="I215" s="181"/>
      <c r="K215" s="80"/>
    </row>
    <row r="216">
      <c r="A216" s="232" t="s">
        <v>1903</v>
      </c>
      <c r="B216" s="46"/>
      <c r="C216" s="46"/>
      <c r="D216" s="46"/>
      <c r="E216" s="46"/>
      <c r="F216" s="46"/>
      <c r="G216" s="46"/>
      <c r="H216" s="46"/>
      <c r="I216" s="47"/>
      <c r="K216" s="232" t="s">
        <v>1904</v>
      </c>
      <c r="L216" s="46"/>
      <c r="M216" s="46"/>
      <c r="N216" s="46"/>
      <c r="O216" s="46"/>
      <c r="P216" s="46"/>
      <c r="Q216" s="46"/>
      <c r="R216" s="46"/>
      <c r="S216" s="47"/>
    </row>
    <row r="217">
      <c r="A217" s="84" t="s">
        <v>1675</v>
      </c>
      <c r="B217" s="233" t="s">
        <v>1633</v>
      </c>
      <c r="C217" s="86" t="s">
        <v>1634</v>
      </c>
      <c r="D217" s="54"/>
      <c r="E217" s="87" t="s">
        <v>1635</v>
      </c>
      <c r="F217" s="54"/>
      <c r="G217" s="88" t="s">
        <v>1636</v>
      </c>
      <c r="H217" s="54"/>
      <c r="I217" s="122" t="s">
        <v>1637</v>
      </c>
      <c r="K217" s="234" t="s">
        <v>1675</v>
      </c>
      <c r="L217" s="233" t="s">
        <v>1633</v>
      </c>
      <c r="M217" s="86" t="s">
        <v>1634</v>
      </c>
      <c r="N217" s="54"/>
      <c r="O217" s="87" t="s">
        <v>1635</v>
      </c>
      <c r="P217" s="54"/>
      <c r="Q217" s="88" t="s">
        <v>1636</v>
      </c>
      <c r="R217" s="54"/>
      <c r="S217" s="122" t="s">
        <v>1637</v>
      </c>
    </row>
    <row r="218">
      <c r="A218" s="58"/>
      <c r="B218" s="54"/>
      <c r="C218" s="94" t="s">
        <v>1638</v>
      </c>
      <c r="D218" s="94" t="s">
        <v>1639</v>
      </c>
      <c r="E218" s="94" t="s">
        <v>1638</v>
      </c>
      <c r="F218" s="94" t="s">
        <v>1639</v>
      </c>
      <c r="G218" s="94" t="s">
        <v>1638</v>
      </c>
      <c r="H218" s="94" t="s">
        <v>1639</v>
      </c>
      <c r="I218" s="54"/>
      <c r="K218" s="58"/>
      <c r="L218" s="54"/>
      <c r="M218" s="94" t="s">
        <v>1638</v>
      </c>
      <c r="N218" s="94" t="s">
        <v>1639</v>
      </c>
      <c r="O218" s="94" t="s">
        <v>1638</v>
      </c>
      <c r="P218" s="94" t="s">
        <v>1639</v>
      </c>
      <c r="Q218" s="94" t="s">
        <v>1638</v>
      </c>
      <c r="R218" s="94" t="s">
        <v>1639</v>
      </c>
      <c r="S218" s="54"/>
    </row>
    <row r="219">
      <c r="A219" s="212">
        <v>1.0</v>
      </c>
      <c r="B219" s="105" t="s">
        <v>1905</v>
      </c>
      <c r="C219" s="98">
        <v>0.0</v>
      </c>
      <c r="D219" s="98">
        <v>0.0</v>
      </c>
      <c r="E219" s="98">
        <v>1.0</v>
      </c>
      <c r="F219" s="98">
        <v>0.0</v>
      </c>
      <c r="G219" s="98">
        <v>1.0</v>
      </c>
      <c r="H219" s="98">
        <v>0.0</v>
      </c>
      <c r="I219" s="130">
        <f t="shared" ref="I219:I235" si="19">SUM(C219:H219)</f>
        <v>2</v>
      </c>
      <c r="K219" s="96">
        <v>1.0</v>
      </c>
      <c r="L219" s="105" t="s">
        <v>1906</v>
      </c>
      <c r="M219" s="98">
        <v>0.0</v>
      </c>
      <c r="N219" s="98">
        <v>0.0</v>
      </c>
      <c r="O219" s="98">
        <v>2.0</v>
      </c>
      <c r="P219" s="98">
        <v>1.0</v>
      </c>
      <c r="Q219" s="98">
        <v>1.0</v>
      </c>
      <c r="R219" s="98">
        <v>0.0</v>
      </c>
      <c r="S219" s="130">
        <f t="shared" ref="S219:S232" si="20">SUM(M219:R219)</f>
        <v>4</v>
      </c>
    </row>
    <row r="220">
      <c r="A220" s="111">
        <v>5.0</v>
      </c>
      <c r="B220" s="112" t="s">
        <v>1907</v>
      </c>
      <c r="C220" s="98">
        <v>0.0</v>
      </c>
      <c r="D220" s="98">
        <v>0.0</v>
      </c>
      <c r="E220" s="98">
        <v>1.0</v>
      </c>
      <c r="F220" s="98">
        <v>1.0</v>
      </c>
      <c r="G220" s="98">
        <v>1.0</v>
      </c>
      <c r="H220" s="98">
        <v>0.0</v>
      </c>
      <c r="I220" s="130">
        <f t="shared" si="19"/>
        <v>3</v>
      </c>
      <c r="K220" s="58"/>
      <c r="L220" s="105" t="s">
        <v>1908</v>
      </c>
      <c r="M220" s="98">
        <v>0.0</v>
      </c>
      <c r="N220" s="98">
        <v>0.0</v>
      </c>
      <c r="O220" s="98">
        <v>1.0</v>
      </c>
      <c r="P220" s="98">
        <v>1.0</v>
      </c>
      <c r="Q220" s="98">
        <v>1.0</v>
      </c>
      <c r="R220" s="98">
        <v>1.0</v>
      </c>
      <c r="S220" s="130">
        <f t="shared" si="20"/>
        <v>4</v>
      </c>
    </row>
    <row r="221">
      <c r="A221" s="58"/>
      <c r="B221" s="112" t="s">
        <v>1909</v>
      </c>
      <c r="C221" s="98">
        <v>0.0</v>
      </c>
      <c r="D221" s="98">
        <v>0.0</v>
      </c>
      <c r="E221" s="98">
        <v>2.0</v>
      </c>
      <c r="F221" s="98">
        <v>0.0</v>
      </c>
      <c r="G221" s="98">
        <v>1.0</v>
      </c>
      <c r="H221" s="98">
        <v>0.0</v>
      </c>
      <c r="I221" s="130">
        <f t="shared" si="19"/>
        <v>3</v>
      </c>
      <c r="K221" s="235">
        <v>6.0</v>
      </c>
      <c r="L221" s="112" t="s">
        <v>1910</v>
      </c>
      <c r="M221" s="98">
        <v>0.0</v>
      </c>
      <c r="N221" s="98">
        <v>0.0</v>
      </c>
      <c r="O221" s="98">
        <v>2.0</v>
      </c>
      <c r="P221" s="98">
        <v>1.0</v>
      </c>
      <c r="Q221" s="98">
        <v>2.0</v>
      </c>
      <c r="R221" s="98">
        <v>1.0</v>
      </c>
      <c r="S221" s="130">
        <f t="shared" si="20"/>
        <v>6</v>
      </c>
    </row>
    <row r="222">
      <c r="A222" s="113">
        <v>9.0</v>
      </c>
      <c r="B222" s="105" t="s">
        <v>1911</v>
      </c>
      <c r="C222" s="98">
        <v>0.0</v>
      </c>
      <c r="D222" s="98">
        <v>0.0</v>
      </c>
      <c r="E222" s="98">
        <v>1.0</v>
      </c>
      <c r="F222" s="98">
        <v>2.0</v>
      </c>
      <c r="G222" s="98">
        <v>2.0</v>
      </c>
      <c r="H222" s="98">
        <v>0.0</v>
      </c>
      <c r="I222" s="130">
        <f t="shared" si="19"/>
        <v>5</v>
      </c>
      <c r="K222" s="58"/>
      <c r="L222" s="112" t="s">
        <v>1912</v>
      </c>
      <c r="M222" s="98">
        <v>0.0</v>
      </c>
      <c r="N222" s="98">
        <v>0.0</v>
      </c>
      <c r="O222" s="98">
        <v>1.0</v>
      </c>
      <c r="P222" s="98">
        <v>1.0</v>
      </c>
      <c r="Q222" s="98">
        <v>2.0</v>
      </c>
      <c r="R222" s="98">
        <v>2.0</v>
      </c>
      <c r="S222" s="130">
        <f t="shared" si="20"/>
        <v>6</v>
      </c>
    </row>
    <row r="223">
      <c r="A223" s="58"/>
      <c r="B223" s="105" t="s">
        <v>1913</v>
      </c>
      <c r="C223" s="98">
        <v>0.0</v>
      </c>
      <c r="D223" s="98">
        <v>0.0</v>
      </c>
      <c r="E223" s="98">
        <v>2.0</v>
      </c>
      <c r="F223" s="98">
        <v>1.0</v>
      </c>
      <c r="G223" s="98">
        <v>1.0</v>
      </c>
      <c r="H223" s="98">
        <v>1.0</v>
      </c>
      <c r="I223" s="130">
        <f t="shared" si="19"/>
        <v>5</v>
      </c>
      <c r="K223" s="96">
        <v>10.0</v>
      </c>
      <c r="L223" s="105" t="s">
        <v>1914</v>
      </c>
      <c r="M223" s="98">
        <v>0.0</v>
      </c>
      <c r="N223" s="98">
        <v>0.0</v>
      </c>
      <c r="O223" s="98">
        <v>3.0</v>
      </c>
      <c r="P223" s="98">
        <v>2.0</v>
      </c>
      <c r="Q223" s="98">
        <v>2.0</v>
      </c>
      <c r="R223" s="98">
        <v>1.0</v>
      </c>
      <c r="S223" s="130">
        <f t="shared" si="20"/>
        <v>8</v>
      </c>
    </row>
    <row r="224">
      <c r="A224" s="111">
        <v>12.0</v>
      </c>
      <c r="B224" s="112" t="s">
        <v>1915</v>
      </c>
      <c r="C224" s="98">
        <v>0.0</v>
      </c>
      <c r="D224" s="98">
        <v>1.0</v>
      </c>
      <c r="E224" s="98">
        <v>2.0</v>
      </c>
      <c r="F224" s="98">
        <v>2.0</v>
      </c>
      <c r="G224" s="98">
        <v>2.0</v>
      </c>
      <c r="H224" s="98">
        <v>1.0</v>
      </c>
      <c r="I224" s="130">
        <f t="shared" si="19"/>
        <v>8</v>
      </c>
      <c r="K224" s="58"/>
      <c r="L224" s="105" t="s">
        <v>1916</v>
      </c>
      <c r="M224" s="98">
        <v>0.0</v>
      </c>
      <c r="N224" s="98">
        <v>0.0</v>
      </c>
      <c r="O224" s="98">
        <v>2.0</v>
      </c>
      <c r="P224" s="98">
        <v>2.0</v>
      </c>
      <c r="Q224" s="98">
        <v>2.0</v>
      </c>
      <c r="R224" s="98">
        <v>2.0</v>
      </c>
      <c r="S224" s="130">
        <f t="shared" si="20"/>
        <v>8</v>
      </c>
    </row>
    <row r="225">
      <c r="A225" s="58"/>
      <c r="B225" s="107" t="s">
        <v>1917</v>
      </c>
      <c r="C225" s="98">
        <v>1.0</v>
      </c>
      <c r="D225" s="98">
        <v>1.0</v>
      </c>
      <c r="E225" s="98">
        <v>2.0</v>
      </c>
      <c r="F225" s="98">
        <v>1.0</v>
      </c>
      <c r="G225" s="98">
        <v>2.0</v>
      </c>
      <c r="H225" s="98">
        <v>1.0</v>
      </c>
      <c r="I225" s="130">
        <f t="shared" si="19"/>
        <v>8</v>
      </c>
      <c r="K225" s="235">
        <v>14.0</v>
      </c>
      <c r="L225" s="112" t="s">
        <v>1918</v>
      </c>
      <c r="M225" s="98">
        <v>0.0</v>
      </c>
      <c r="N225" s="98">
        <v>0.0</v>
      </c>
      <c r="O225" s="98">
        <v>3.0</v>
      </c>
      <c r="P225" s="98">
        <v>2.0</v>
      </c>
      <c r="Q225" s="98">
        <v>3.0</v>
      </c>
      <c r="R225" s="98">
        <v>2.0</v>
      </c>
      <c r="S225" s="130">
        <f t="shared" si="20"/>
        <v>10</v>
      </c>
    </row>
    <row r="226">
      <c r="A226" s="113">
        <v>15.0</v>
      </c>
      <c r="B226" s="105" t="s">
        <v>1919</v>
      </c>
      <c r="C226" s="98">
        <v>0.0</v>
      </c>
      <c r="D226" s="98">
        <v>1.0</v>
      </c>
      <c r="E226" s="98">
        <v>2.0</v>
      </c>
      <c r="F226" s="98">
        <v>3.0</v>
      </c>
      <c r="G226" s="98">
        <v>3.0</v>
      </c>
      <c r="H226" s="98">
        <v>2.0</v>
      </c>
      <c r="I226" s="130">
        <f t="shared" si="19"/>
        <v>11</v>
      </c>
      <c r="K226" s="58"/>
      <c r="L226" s="112" t="s">
        <v>1920</v>
      </c>
      <c r="M226" s="98">
        <v>1.0</v>
      </c>
      <c r="N226" s="98">
        <v>1.0</v>
      </c>
      <c r="O226" s="98">
        <v>2.0</v>
      </c>
      <c r="P226" s="98">
        <v>2.0</v>
      </c>
      <c r="Q226" s="98">
        <v>2.0</v>
      </c>
      <c r="R226" s="98">
        <v>2.0</v>
      </c>
      <c r="S226" s="130">
        <f t="shared" si="20"/>
        <v>10</v>
      </c>
    </row>
    <row r="227">
      <c r="A227" s="58"/>
      <c r="B227" s="105" t="s">
        <v>1921</v>
      </c>
      <c r="C227" s="98">
        <v>2.0</v>
      </c>
      <c r="D227" s="98">
        <v>1.0</v>
      </c>
      <c r="E227" s="98">
        <v>2.0</v>
      </c>
      <c r="F227" s="98">
        <v>2.0</v>
      </c>
      <c r="G227" s="98">
        <v>2.0</v>
      </c>
      <c r="H227" s="98">
        <v>2.0</v>
      </c>
      <c r="I227" s="130">
        <f t="shared" si="19"/>
        <v>11</v>
      </c>
      <c r="K227" s="96">
        <v>18.0</v>
      </c>
      <c r="L227" s="105" t="s">
        <v>1922</v>
      </c>
      <c r="M227" s="98">
        <v>0.0</v>
      </c>
      <c r="N227" s="98">
        <v>1.0</v>
      </c>
      <c r="O227" s="98">
        <v>4.0</v>
      </c>
      <c r="P227" s="98">
        <v>3.0</v>
      </c>
      <c r="Q227" s="98">
        <v>4.0</v>
      </c>
      <c r="R227" s="98">
        <v>3.0</v>
      </c>
      <c r="S227" s="130">
        <f t="shared" si="20"/>
        <v>15</v>
      </c>
    </row>
    <row r="228">
      <c r="A228" s="111">
        <v>19.0</v>
      </c>
      <c r="B228" s="112" t="s">
        <v>1923</v>
      </c>
      <c r="C228" s="98">
        <v>1.0</v>
      </c>
      <c r="D228" s="98">
        <v>2.0</v>
      </c>
      <c r="E228" s="98">
        <v>3.0</v>
      </c>
      <c r="F228" s="98">
        <v>3.0</v>
      </c>
      <c r="G228" s="98">
        <v>3.0</v>
      </c>
      <c r="H228" s="98">
        <v>2.0</v>
      </c>
      <c r="I228" s="130">
        <f t="shared" si="19"/>
        <v>14</v>
      </c>
      <c r="K228" s="58"/>
      <c r="L228" s="105" t="s">
        <v>1924</v>
      </c>
      <c r="M228" s="98">
        <v>2.0</v>
      </c>
      <c r="N228" s="98">
        <v>1.0</v>
      </c>
      <c r="O228" s="98">
        <v>3.0</v>
      </c>
      <c r="P228" s="98">
        <v>4.0</v>
      </c>
      <c r="Q228" s="98">
        <v>2.0</v>
      </c>
      <c r="R228" s="98">
        <v>3.0</v>
      </c>
      <c r="S228" s="130">
        <f t="shared" si="20"/>
        <v>15</v>
      </c>
    </row>
    <row r="229">
      <c r="A229" s="58"/>
      <c r="B229" s="112" t="s">
        <v>1925</v>
      </c>
      <c r="C229" s="98">
        <v>3.0</v>
      </c>
      <c r="D229" s="98">
        <v>2.0</v>
      </c>
      <c r="E229" s="98">
        <v>2.0</v>
      </c>
      <c r="F229" s="98">
        <v>2.0</v>
      </c>
      <c r="G229" s="98">
        <v>2.0</v>
      </c>
      <c r="H229" s="98">
        <v>3.0</v>
      </c>
      <c r="I229" s="130">
        <f t="shared" si="19"/>
        <v>14</v>
      </c>
      <c r="K229" s="235">
        <v>23.0</v>
      </c>
      <c r="L229" s="112" t="s">
        <v>1926</v>
      </c>
      <c r="M229" s="98">
        <v>0.0</v>
      </c>
      <c r="N229" s="98">
        <v>2.0</v>
      </c>
      <c r="O229" s="98">
        <v>4.0</v>
      </c>
      <c r="P229" s="98">
        <v>3.0</v>
      </c>
      <c r="Q229" s="98">
        <v>4.0</v>
      </c>
      <c r="R229" s="98">
        <v>4.0</v>
      </c>
      <c r="S229" s="130">
        <f t="shared" si="20"/>
        <v>17</v>
      </c>
    </row>
    <row r="230">
      <c r="A230" s="113">
        <v>23.0</v>
      </c>
      <c r="B230" s="105" t="s">
        <v>1927</v>
      </c>
      <c r="C230" s="98">
        <v>1.0</v>
      </c>
      <c r="D230" s="98">
        <v>3.0</v>
      </c>
      <c r="E230" s="98">
        <v>3.0</v>
      </c>
      <c r="F230" s="98">
        <v>3.0</v>
      </c>
      <c r="G230" s="98">
        <v>3.0</v>
      </c>
      <c r="H230" s="98">
        <v>3.0</v>
      </c>
      <c r="I230" s="130">
        <f t="shared" si="19"/>
        <v>16</v>
      </c>
      <c r="K230" s="58"/>
      <c r="L230" s="112" t="s">
        <v>1928</v>
      </c>
      <c r="M230" s="98">
        <v>2.0</v>
      </c>
      <c r="N230" s="98">
        <v>2.0</v>
      </c>
      <c r="O230" s="98">
        <v>3.0</v>
      </c>
      <c r="P230" s="98">
        <v>4.0</v>
      </c>
      <c r="Q230" s="98">
        <v>2.0</v>
      </c>
      <c r="R230" s="98">
        <v>4.0</v>
      </c>
      <c r="S230" s="130">
        <f t="shared" si="20"/>
        <v>17</v>
      </c>
    </row>
    <row r="231">
      <c r="A231" s="58"/>
      <c r="B231" s="105" t="s">
        <v>1929</v>
      </c>
      <c r="C231" s="98">
        <v>3.0</v>
      </c>
      <c r="D231" s="98">
        <v>3.0</v>
      </c>
      <c r="E231" s="98">
        <v>2.0</v>
      </c>
      <c r="F231" s="98">
        <v>3.0</v>
      </c>
      <c r="G231" s="98">
        <v>2.0</v>
      </c>
      <c r="H231" s="98">
        <v>3.0</v>
      </c>
      <c r="I231" s="130">
        <f t="shared" si="19"/>
        <v>16</v>
      </c>
      <c r="K231" s="96">
        <v>28.0</v>
      </c>
      <c r="L231" s="105" t="s">
        <v>1889</v>
      </c>
      <c r="M231" s="98">
        <v>1.0</v>
      </c>
      <c r="N231" s="98">
        <v>2.0</v>
      </c>
      <c r="O231" s="98">
        <v>5.0</v>
      </c>
      <c r="P231" s="98">
        <v>3.0</v>
      </c>
      <c r="Q231" s="98">
        <v>5.0</v>
      </c>
      <c r="R231" s="98">
        <v>4.0</v>
      </c>
      <c r="S231" s="130">
        <f t="shared" si="20"/>
        <v>20</v>
      </c>
    </row>
    <row r="232">
      <c r="A232" s="111">
        <v>26.0</v>
      </c>
      <c r="B232" s="112" t="s">
        <v>1897</v>
      </c>
      <c r="C232" s="98">
        <v>2.0</v>
      </c>
      <c r="D232" s="98">
        <v>3.0</v>
      </c>
      <c r="E232" s="98">
        <v>3.0</v>
      </c>
      <c r="F232" s="98">
        <v>3.0</v>
      </c>
      <c r="G232" s="98">
        <v>4.0</v>
      </c>
      <c r="H232" s="98">
        <v>4.0</v>
      </c>
      <c r="I232" s="130">
        <f t="shared" si="19"/>
        <v>19</v>
      </c>
      <c r="K232" s="58"/>
      <c r="L232" s="105" t="s">
        <v>1930</v>
      </c>
      <c r="M232" s="98">
        <v>3.0</v>
      </c>
      <c r="N232" s="98">
        <v>3.0</v>
      </c>
      <c r="O232" s="98">
        <v>4.0</v>
      </c>
      <c r="P232" s="98">
        <v>4.0</v>
      </c>
      <c r="Q232" s="98">
        <v>2.0</v>
      </c>
      <c r="R232" s="98">
        <v>4.0</v>
      </c>
      <c r="S232" s="130">
        <f t="shared" si="20"/>
        <v>20</v>
      </c>
    </row>
    <row r="233">
      <c r="A233" s="58"/>
      <c r="B233" s="112" t="s">
        <v>1931</v>
      </c>
      <c r="C233" s="98">
        <v>3.0</v>
      </c>
      <c r="D233" s="98">
        <v>4.0</v>
      </c>
      <c r="E233" s="98">
        <v>2.0</v>
      </c>
      <c r="F233" s="98">
        <v>4.0</v>
      </c>
      <c r="G233" s="98">
        <v>3.0</v>
      </c>
      <c r="H233" s="98">
        <v>3.0</v>
      </c>
      <c r="I233" s="130">
        <f t="shared" si="19"/>
        <v>19</v>
      </c>
      <c r="K233" s="80"/>
    </row>
    <row r="234">
      <c r="A234" s="113">
        <v>30.0</v>
      </c>
      <c r="B234" s="105" t="s">
        <v>1932</v>
      </c>
      <c r="C234" s="98">
        <v>3.0</v>
      </c>
      <c r="D234" s="98">
        <v>4.0</v>
      </c>
      <c r="E234" s="98">
        <v>3.0</v>
      </c>
      <c r="F234" s="98">
        <v>3.0</v>
      </c>
      <c r="G234" s="98">
        <v>4.0</v>
      </c>
      <c r="H234" s="98">
        <v>4.0</v>
      </c>
      <c r="I234" s="130">
        <f t="shared" si="19"/>
        <v>21</v>
      </c>
      <c r="K234" s="80"/>
    </row>
    <row r="235">
      <c r="A235" s="58"/>
      <c r="B235" s="105" t="s">
        <v>1933</v>
      </c>
      <c r="C235" s="98">
        <v>4.0</v>
      </c>
      <c r="D235" s="98">
        <v>4.0</v>
      </c>
      <c r="E235" s="98">
        <v>3.0</v>
      </c>
      <c r="F235" s="98">
        <v>4.0</v>
      </c>
      <c r="G235" s="98">
        <v>3.0</v>
      </c>
      <c r="H235" s="98">
        <v>3.0</v>
      </c>
      <c r="I235" s="130">
        <f t="shared" si="19"/>
        <v>21</v>
      </c>
      <c r="K235" s="80"/>
    </row>
    <row r="236">
      <c r="A236" s="180"/>
      <c r="B236" s="181"/>
      <c r="C236" s="181"/>
      <c r="D236" s="181"/>
      <c r="E236" s="181"/>
      <c r="F236" s="181"/>
      <c r="G236" s="181"/>
      <c r="H236" s="181"/>
      <c r="I236" s="181"/>
      <c r="K236" s="80"/>
    </row>
    <row r="237">
      <c r="A237" s="180"/>
      <c r="B237" s="181"/>
      <c r="C237" s="181"/>
      <c r="D237" s="181"/>
      <c r="E237" s="181"/>
      <c r="F237" s="181"/>
      <c r="G237" s="181"/>
      <c r="H237" s="181"/>
      <c r="I237" s="181"/>
      <c r="K237" s="80"/>
    </row>
    <row r="238">
      <c r="A238" s="236" t="s">
        <v>1934</v>
      </c>
      <c r="B238" s="46"/>
      <c r="C238" s="46"/>
      <c r="D238" s="46"/>
      <c r="E238" s="46"/>
      <c r="F238" s="46"/>
      <c r="G238" s="46"/>
      <c r="H238" s="46"/>
      <c r="I238" s="46"/>
      <c r="J238" s="46"/>
      <c r="K238" s="46"/>
      <c r="L238" s="46"/>
      <c r="M238" s="46"/>
      <c r="N238" s="46"/>
      <c r="O238" s="46"/>
      <c r="P238" s="46"/>
      <c r="Q238" s="46"/>
      <c r="R238" s="46"/>
      <c r="S238" s="47"/>
    </row>
    <row r="239">
      <c r="A239" s="180"/>
      <c r="B239" s="181"/>
      <c r="C239" s="181"/>
      <c r="D239" s="181"/>
      <c r="E239" s="181"/>
      <c r="F239" s="181"/>
      <c r="G239" s="181"/>
      <c r="H239" s="181"/>
      <c r="I239" s="181"/>
      <c r="K239" s="80"/>
    </row>
    <row r="240">
      <c r="A240" s="180"/>
      <c r="B240" s="181"/>
      <c r="C240" s="181"/>
      <c r="D240" s="181"/>
      <c r="E240" s="181"/>
      <c r="F240" s="181"/>
      <c r="G240" s="181"/>
      <c r="H240" s="181"/>
      <c r="I240" s="181"/>
      <c r="K240" s="80"/>
    </row>
    <row r="241">
      <c r="A241" s="236" t="s">
        <v>1935</v>
      </c>
      <c r="B241" s="46"/>
      <c r="C241" s="46"/>
      <c r="D241" s="46"/>
      <c r="E241" s="46"/>
      <c r="F241" s="46"/>
      <c r="G241" s="46"/>
      <c r="H241" s="46"/>
      <c r="I241" s="47"/>
      <c r="K241" s="236" t="s">
        <v>1936</v>
      </c>
      <c r="L241" s="46"/>
      <c r="M241" s="46"/>
      <c r="N241" s="46"/>
      <c r="O241" s="46"/>
      <c r="P241" s="46"/>
      <c r="Q241" s="46"/>
      <c r="R241" s="46"/>
      <c r="S241" s="47"/>
    </row>
    <row r="242">
      <c r="A242" s="141" t="s">
        <v>1675</v>
      </c>
      <c r="B242" s="142" t="s">
        <v>1633</v>
      </c>
      <c r="C242" s="143" t="s">
        <v>1634</v>
      </c>
      <c r="D242" s="47"/>
      <c r="E242" s="144" t="s">
        <v>1635</v>
      </c>
      <c r="F242" s="47"/>
      <c r="G242" s="145" t="s">
        <v>1636</v>
      </c>
      <c r="H242" s="47"/>
      <c r="I242" s="146" t="s">
        <v>1637</v>
      </c>
      <c r="K242" s="141" t="s">
        <v>1675</v>
      </c>
      <c r="L242" s="142" t="s">
        <v>1633</v>
      </c>
      <c r="M242" s="143" t="s">
        <v>1634</v>
      </c>
      <c r="N242" s="47"/>
      <c r="O242" s="144" t="s">
        <v>1635</v>
      </c>
      <c r="P242" s="47"/>
      <c r="Q242" s="145" t="s">
        <v>1636</v>
      </c>
      <c r="R242" s="47"/>
      <c r="S242" s="146" t="s">
        <v>1637</v>
      </c>
    </row>
    <row r="243">
      <c r="A243" s="58"/>
      <c r="B243" s="58"/>
      <c r="C243" s="147" t="s">
        <v>1638</v>
      </c>
      <c r="D243" s="147" t="s">
        <v>1639</v>
      </c>
      <c r="E243" s="147" t="s">
        <v>1638</v>
      </c>
      <c r="F243" s="147" t="s">
        <v>1639</v>
      </c>
      <c r="G243" s="147" t="s">
        <v>1638</v>
      </c>
      <c r="H243" s="147" t="s">
        <v>1639</v>
      </c>
      <c r="I243" s="58"/>
      <c r="K243" s="58"/>
      <c r="L243" s="58"/>
      <c r="M243" s="147" t="s">
        <v>1638</v>
      </c>
      <c r="N243" s="147" t="s">
        <v>1639</v>
      </c>
      <c r="O243" s="147" t="s">
        <v>1638</v>
      </c>
      <c r="P243" s="147" t="s">
        <v>1639</v>
      </c>
      <c r="Q243" s="147" t="s">
        <v>1638</v>
      </c>
      <c r="R243" s="147" t="s">
        <v>1639</v>
      </c>
      <c r="S243" s="58"/>
    </row>
    <row r="244">
      <c r="A244" s="159">
        <v>1.0</v>
      </c>
      <c r="B244" s="237" t="s">
        <v>1843</v>
      </c>
      <c r="C244" s="98">
        <v>0.0</v>
      </c>
      <c r="D244" s="98">
        <v>0.0</v>
      </c>
      <c r="E244" s="98">
        <v>0.0</v>
      </c>
      <c r="F244" s="98">
        <v>1.0</v>
      </c>
      <c r="G244" s="98">
        <v>0.0</v>
      </c>
      <c r="H244" s="98">
        <v>1.0</v>
      </c>
      <c r="I244" s="238">
        <v>2.0</v>
      </c>
      <c r="K244" s="159">
        <v>6.0</v>
      </c>
      <c r="L244" s="237" t="s">
        <v>1937</v>
      </c>
      <c r="M244" s="98">
        <v>0.0</v>
      </c>
      <c r="N244" s="98">
        <v>0.0</v>
      </c>
      <c r="O244" s="98">
        <v>2.0</v>
      </c>
      <c r="P244" s="98">
        <v>1.0</v>
      </c>
      <c r="Q244" s="98">
        <v>2.0</v>
      </c>
      <c r="R244" s="98">
        <v>1.0</v>
      </c>
      <c r="S244" s="238">
        <v>6.0</v>
      </c>
    </row>
    <row r="245">
      <c r="A245" s="162">
        <v>5.0</v>
      </c>
      <c r="B245" s="162" t="s">
        <v>1938</v>
      </c>
      <c r="C245" s="98">
        <v>0.0</v>
      </c>
      <c r="D245" s="98">
        <v>0.0</v>
      </c>
      <c r="E245" s="98">
        <v>0.0</v>
      </c>
      <c r="F245" s="98">
        <v>1.0</v>
      </c>
      <c r="G245" s="98">
        <v>1.0</v>
      </c>
      <c r="H245" s="98">
        <v>1.0</v>
      </c>
      <c r="I245" s="160">
        <f t="shared" ref="I245:I255" si="21">SUM(C245:H245)</f>
        <v>3</v>
      </c>
      <c r="K245" s="162">
        <v>10.0</v>
      </c>
      <c r="L245" s="162" t="s">
        <v>1939</v>
      </c>
      <c r="M245" s="98">
        <v>1.0</v>
      </c>
      <c r="N245" s="98">
        <v>0.0</v>
      </c>
      <c r="O245" s="98">
        <v>2.0</v>
      </c>
      <c r="P245" s="98">
        <v>2.0</v>
      </c>
      <c r="Q245" s="98">
        <v>2.0</v>
      </c>
      <c r="R245" s="98">
        <v>2.0</v>
      </c>
      <c r="S245" s="160">
        <f t="shared" ref="S245:S248" si="22">SUM(M245:R245)</f>
        <v>9</v>
      </c>
    </row>
    <row r="246">
      <c r="A246" s="159">
        <v>9.0</v>
      </c>
      <c r="B246" s="159" t="s">
        <v>1940</v>
      </c>
      <c r="C246" s="98">
        <v>2.0</v>
      </c>
      <c r="D246" s="98">
        <v>1.0</v>
      </c>
      <c r="E246" s="98">
        <v>0.0</v>
      </c>
      <c r="F246" s="98">
        <v>0.0</v>
      </c>
      <c r="G246" s="98">
        <v>0.0</v>
      </c>
      <c r="H246" s="98">
        <v>2.0</v>
      </c>
      <c r="I246" s="160">
        <f t="shared" si="21"/>
        <v>5</v>
      </c>
      <c r="K246" s="159">
        <v>17.0</v>
      </c>
      <c r="L246" s="159" t="s">
        <v>1941</v>
      </c>
      <c r="M246" s="98">
        <v>2.0</v>
      </c>
      <c r="N246" s="98">
        <v>2.0</v>
      </c>
      <c r="O246" s="98">
        <v>3.0</v>
      </c>
      <c r="P246" s="98">
        <v>2.0</v>
      </c>
      <c r="Q246" s="98">
        <v>3.0</v>
      </c>
      <c r="R246" s="98">
        <v>2.0</v>
      </c>
      <c r="S246" s="160">
        <f t="shared" si="22"/>
        <v>14</v>
      </c>
    </row>
    <row r="247">
      <c r="A247" s="162">
        <v>12.0</v>
      </c>
      <c r="B247" s="163" t="s">
        <v>1942</v>
      </c>
      <c r="C247" s="98">
        <v>3.0</v>
      </c>
      <c r="D247" s="98">
        <v>3.0</v>
      </c>
      <c r="E247" s="98">
        <v>1.0</v>
      </c>
      <c r="F247" s="98">
        <v>1.0</v>
      </c>
      <c r="G247" s="98">
        <v>1.0</v>
      </c>
      <c r="H247" s="98">
        <v>1.0</v>
      </c>
      <c r="I247" s="160">
        <f t="shared" si="21"/>
        <v>10</v>
      </c>
      <c r="K247" s="162">
        <v>23.0</v>
      </c>
      <c r="L247" s="163" t="s">
        <v>1943</v>
      </c>
      <c r="M247" s="98">
        <v>3.0</v>
      </c>
      <c r="N247" s="98">
        <v>3.0</v>
      </c>
      <c r="O247" s="98">
        <v>2.0</v>
      </c>
      <c r="P247" s="98">
        <v>4.0</v>
      </c>
      <c r="Q247" s="98">
        <v>2.0</v>
      </c>
      <c r="R247" s="98">
        <v>4.0</v>
      </c>
      <c r="S247" s="160">
        <f t="shared" si="22"/>
        <v>18</v>
      </c>
    </row>
    <row r="248">
      <c r="A248" s="159">
        <v>15.0</v>
      </c>
      <c r="B248" s="159" t="s">
        <v>1944</v>
      </c>
      <c r="C248" s="98">
        <v>4.0</v>
      </c>
      <c r="D248" s="98">
        <v>3.0</v>
      </c>
      <c r="E248" s="98">
        <v>1.0</v>
      </c>
      <c r="F248" s="98">
        <v>1.0</v>
      </c>
      <c r="G248" s="98">
        <v>2.0</v>
      </c>
      <c r="H248" s="98">
        <v>2.0</v>
      </c>
      <c r="I248" s="160">
        <f t="shared" si="21"/>
        <v>13</v>
      </c>
      <c r="K248" s="159">
        <v>28.0</v>
      </c>
      <c r="L248" s="159" t="s">
        <v>1945</v>
      </c>
      <c r="M248" s="98">
        <v>4.0</v>
      </c>
      <c r="N248" s="98">
        <v>5.0</v>
      </c>
      <c r="O248" s="98">
        <v>3.0</v>
      </c>
      <c r="P248" s="98">
        <v>3.0</v>
      </c>
      <c r="Q248" s="98">
        <v>3.0</v>
      </c>
      <c r="R248" s="98">
        <v>3.0</v>
      </c>
      <c r="S248" s="160">
        <f t="shared" si="22"/>
        <v>21</v>
      </c>
    </row>
    <row r="249">
      <c r="A249" s="162">
        <v>19.0</v>
      </c>
      <c r="B249" s="162" t="s">
        <v>1946</v>
      </c>
      <c r="C249" s="98">
        <v>4.0</v>
      </c>
      <c r="D249" s="98">
        <v>5.0</v>
      </c>
      <c r="E249" s="98">
        <v>1.0</v>
      </c>
      <c r="F249" s="98">
        <v>2.0</v>
      </c>
      <c r="G249" s="98">
        <v>2.0</v>
      </c>
      <c r="H249" s="98">
        <v>2.0</v>
      </c>
      <c r="I249" s="160">
        <f t="shared" si="21"/>
        <v>16</v>
      </c>
      <c r="K249" s="74"/>
      <c r="L249" s="74"/>
      <c r="M249" s="74"/>
      <c r="N249" s="74"/>
      <c r="O249" s="74"/>
      <c r="P249" s="74"/>
      <c r="Q249" s="74"/>
      <c r="R249" s="74"/>
      <c r="S249" s="74"/>
    </row>
    <row r="250">
      <c r="A250" s="159">
        <v>23.0</v>
      </c>
      <c r="B250" s="159" t="s">
        <v>1947</v>
      </c>
      <c r="C250" s="98">
        <v>4.0</v>
      </c>
      <c r="D250" s="98">
        <v>4.0</v>
      </c>
      <c r="E250" s="98">
        <v>2.0</v>
      </c>
      <c r="F250" s="98">
        <v>2.0</v>
      </c>
      <c r="G250" s="98">
        <v>2.0</v>
      </c>
      <c r="H250" s="98">
        <v>3.0</v>
      </c>
      <c r="I250" s="160">
        <f t="shared" si="21"/>
        <v>17</v>
      </c>
      <c r="K250" s="74"/>
      <c r="L250" s="74"/>
      <c r="M250" s="74"/>
      <c r="N250" s="74"/>
      <c r="O250" s="74"/>
      <c r="P250" s="74"/>
      <c r="Q250" s="74"/>
      <c r="R250" s="74"/>
      <c r="S250" s="74"/>
    </row>
    <row r="251">
      <c r="A251" s="162">
        <v>26.0</v>
      </c>
      <c r="B251" s="162" t="s">
        <v>1948</v>
      </c>
      <c r="C251" s="98">
        <v>5.0</v>
      </c>
      <c r="D251" s="98">
        <v>4.0</v>
      </c>
      <c r="E251" s="98">
        <v>3.0</v>
      </c>
      <c r="F251" s="98">
        <v>3.0</v>
      </c>
      <c r="G251" s="98">
        <v>2.0</v>
      </c>
      <c r="H251" s="98">
        <v>3.0</v>
      </c>
      <c r="I251" s="160">
        <f t="shared" si="21"/>
        <v>20</v>
      </c>
      <c r="K251" s="80"/>
    </row>
    <row r="252">
      <c r="A252" s="158">
        <v>28.0</v>
      </c>
      <c r="B252" s="159" t="s">
        <v>1949</v>
      </c>
      <c r="C252" s="98">
        <v>2.0</v>
      </c>
      <c r="D252" s="98">
        <v>2.0</v>
      </c>
      <c r="E252" s="98">
        <v>3.0</v>
      </c>
      <c r="F252" s="98">
        <v>5.0</v>
      </c>
      <c r="G252" s="98">
        <v>4.0</v>
      </c>
      <c r="H252" s="98">
        <v>5.0</v>
      </c>
      <c r="I252" s="160">
        <f t="shared" si="21"/>
        <v>21</v>
      </c>
      <c r="K252" s="80"/>
    </row>
    <row r="253">
      <c r="A253" s="58"/>
      <c r="B253" s="239" t="s">
        <v>1950</v>
      </c>
      <c r="C253" s="98">
        <v>5.0</v>
      </c>
      <c r="D253" s="98">
        <v>5.0</v>
      </c>
      <c r="E253" s="98">
        <v>3.0</v>
      </c>
      <c r="F253" s="98">
        <v>3.0</v>
      </c>
      <c r="G253" s="98">
        <v>2.0</v>
      </c>
      <c r="H253" s="98">
        <v>3.0</v>
      </c>
      <c r="I253" s="160">
        <f t="shared" si="21"/>
        <v>21</v>
      </c>
      <c r="K253" s="80"/>
    </row>
    <row r="254">
      <c r="A254" s="235">
        <v>30.0</v>
      </c>
      <c r="B254" s="166" t="s">
        <v>1951</v>
      </c>
      <c r="C254" s="98">
        <v>3.0</v>
      </c>
      <c r="D254" s="98">
        <v>2.0</v>
      </c>
      <c r="E254" s="98">
        <v>4.0</v>
      </c>
      <c r="F254" s="98">
        <v>5.0</v>
      </c>
      <c r="G254" s="98">
        <v>4.0</v>
      </c>
      <c r="H254" s="98">
        <v>5.0</v>
      </c>
      <c r="I254" s="160">
        <f t="shared" si="21"/>
        <v>23</v>
      </c>
      <c r="K254" s="80"/>
    </row>
    <row r="255">
      <c r="A255" s="58"/>
      <c r="B255" s="166" t="s">
        <v>1952</v>
      </c>
      <c r="C255" s="98">
        <v>6.0</v>
      </c>
      <c r="D255" s="98">
        <v>6.0</v>
      </c>
      <c r="E255" s="98">
        <v>3.0</v>
      </c>
      <c r="F255" s="98">
        <v>3.0</v>
      </c>
      <c r="G255" s="98">
        <v>3.0</v>
      </c>
      <c r="H255" s="98">
        <v>2.0</v>
      </c>
      <c r="I255" s="160">
        <f t="shared" si="21"/>
        <v>23</v>
      </c>
      <c r="K255" s="80"/>
    </row>
    <row r="256">
      <c r="A256" s="80"/>
      <c r="K256" s="80"/>
    </row>
    <row r="257">
      <c r="A257" s="80"/>
      <c r="K257" s="80"/>
    </row>
    <row r="258">
      <c r="A258" s="240" t="s">
        <v>1953</v>
      </c>
      <c r="B258" s="46"/>
      <c r="C258" s="46"/>
      <c r="D258" s="46"/>
      <c r="E258" s="46"/>
      <c r="F258" s="46"/>
      <c r="G258" s="46"/>
      <c r="H258" s="46"/>
      <c r="I258" s="46"/>
      <c r="J258" s="46"/>
      <c r="K258" s="46"/>
      <c r="L258" s="46"/>
      <c r="M258" s="46"/>
      <c r="N258" s="46"/>
      <c r="O258" s="46"/>
      <c r="P258" s="46"/>
      <c r="Q258" s="46"/>
      <c r="R258" s="46"/>
      <c r="S258" s="47"/>
    </row>
    <row r="259">
      <c r="A259" s="80"/>
      <c r="K259" s="80"/>
    </row>
    <row r="260">
      <c r="A260" s="80"/>
      <c r="K260" s="80"/>
    </row>
    <row r="261">
      <c r="A261" s="240" t="s">
        <v>1954</v>
      </c>
      <c r="B261" s="46"/>
      <c r="C261" s="46"/>
      <c r="D261" s="46"/>
      <c r="E261" s="46"/>
      <c r="F261" s="46"/>
      <c r="G261" s="46"/>
      <c r="H261" s="46"/>
      <c r="I261" s="47"/>
      <c r="K261" s="240" t="s">
        <v>1955</v>
      </c>
      <c r="L261" s="46"/>
      <c r="M261" s="46"/>
      <c r="N261" s="46"/>
      <c r="O261" s="46"/>
      <c r="P261" s="46"/>
      <c r="Q261" s="46"/>
      <c r="R261" s="46"/>
      <c r="S261" s="47"/>
    </row>
    <row r="262">
      <c r="A262" s="60" t="s">
        <v>1632</v>
      </c>
      <c r="B262" s="241" t="s">
        <v>1633</v>
      </c>
      <c r="C262" s="242" t="s">
        <v>1634</v>
      </c>
      <c r="D262" s="47"/>
      <c r="E262" s="243" t="s">
        <v>1635</v>
      </c>
      <c r="F262" s="47"/>
      <c r="G262" s="244" t="s">
        <v>1636</v>
      </c>
      <c r="H262" s="47"/>
      <c r="I262" s="245" t="s">
        <v>1637</v>
      </c>
      <c r="K262" s="141" t="s">
        <v>1675</v>
      </c>
      <c r="L262" s="142" t="s">
        <v>1633</v>
      </c>
      <c r="M262" s="143" t="s">
        <v>1634</v>
      </c>
      <c r="N262" s="47"/>
      <c r="O262" s="144" t="s">
        <v>1635</v>
      </c>
      <c r="P262" s="47"/>
      <c r="Q262" s="145" t="s">
        <v>1636</v>
      </c>
      <c r="R262" s="47"/>
      <c r="S262" s="146" t="s">
        <v>1637</v>
      </c>
    </row>
    <row r="263">
      <c r="A263" s="58"/>
      <c r="B263" s="54"/>
      <c r="C263" s="59" t="s">
        <v>1638</v>
      </c>
      <c r="D263" s="59" t="s">
        <v>1639</v>
      </c>
      <c r="E263" s="59" t="s">
        <v>1638</v>
      </c>
      <c r="F263" s="59" t="s">
        <v>1639</v>
      </c>
      <c r="G263" s="59" t="s">
        <v>1638</v>
      </c>
      <c r="H263" s="59" t="s">
        <v>1639</v>
      </c>
      <c r="I263" s="54"/>
      <c r="K263" s="58"/>
      <c r="L263" s="58"/>
      <c r="M263" s="147" t="s">
        <v>1638</v>
      </c>
      <c r="N263" s="147" t="s">
        <v>1639</v>
      </c>
      <c r="O263" s="147" t="s">
        <v>1638</v>
      </c>
      <c r="P263" s="147" t="s">
        <v>1639</v>
      </c>
      <c r="Q263" s="147" t="s">
        <v>1638</v>
      </c>
      <c r="R263" s="147" t="s">
        <v>1639</v>
      </c>
      <c r="S263" s="58"/>
    </row>
    <row r="264">
      <c r="A264" s="109">
        <v>1.0</v>
      </c>
      <c r="B264" s="110" t="s">
        <v>1956</v>
      </c>
      <c r="C264" s="98">
        <v>0.0</v>
      </c>
      <c r="D264" s="98">
        <v>0.0</v>
      </c>
      <c r="E264" s="98">
        <v>0.0</v>
      </c>
      <c r="F264" s="98">
        <v>1.0</v>
      </c>
      <c r="G264" s="98">
        <v>0.0</v>
      </c>
      <c r="H264" s="98">
        <v>2.0</v>
      </c>
      <c r="I264" s="61">
        <f t="shared" ref="I264:I282" si="23">SUM(C264:H264)</f>
        <v>3</v>
      </c>
      <c r="K264" s="101">
        <v>6.0</v>
      </c>
      <c r="L264" s="102" t="s">
        <v>1957</v>
      </c>
      <c r="M264" s="98">
        <v>0.0</v>
      </c>
      <c r="N264" s="98">
        <v>0.0</v>
      </c>
      <c r="O264" s="98">
        <v>3.0</v>
      </c>
      <c r="P264" s="98">
        <v>1.0</v>
      </c>
      <c r="Q264" s="98">
        <v>1.0</v>
      </c>
      <c r="R264" s="98">
        <v>1.0</v>
      </c>
      <c r="S264" s="103">
        <f t="shared" ref="S264:S269" si="24">SUM(M264:R264)</f>
        <v>6</v>
      </c>
      <c r="T264" s="104"/>
    </row>
    <row r="265">
      <c r="A265" s="151">
        <v>5.0</v>
      </c>
      <c r="B265" s="107" t="s">
        <v>1958</v>
      </c>
      <c r="C265" s="98">
        <v>0.0</v>
      </c>
      <c r="D265" s="98">
        <v>0.0</v>
      </c>
      <c r="E265" s="98">
        <v>1.0</v>
      </c>
      <c r="F265" s="98">
        <v>0.0</v>
      </c>
      <c r="G265" s="98">
        <v>1.0</v>
      </c>
      <c r="H265" s="98">
        <v>2.0</v>
      </c>
      <c r="I265" s="61">
        <f t="shared" si="23"/>
        <v>4</v>
      </c>
      <c r="K265" s="106">
        <v>10.0</v>
      </c>
      <c r="L265" s="107" t="s">
        <v>1959</v>
      </c>
      <c r="M265" s="98">
        <v>0.0</v>
      </c>
      <c r="N265" s="98">
        <v>0.0</v>
      </c>
      <c r="O265" s="98">
        <v>3.0</v>
      </c>
      <c r="P265" s="98">
        <v>2.0</v>
      </c>
      <c r="Q265" s="98">
        <v>2.0</v>
      </c>
      <c r="R265" s="98">
        <v>2.0</v>
      </c>
      <c r="S265" s="108">
        <f t="shared" si="24"/>
        <v>9</v>
      </c>
      <c r="T265" s="104"/>
    </row>
    <row r="266">
      <c r="A266" s="58"/>
      <c r="B266" s="107" t="s">
        <v>1960</v>
      </c>
      <c r="C266" s="98">
        <v>0.0</v>
      </c>
      <c r="D266" s="98">
        <v>0.0</v>
      </c>
      <c r="E266" s="98">
        <v>0.0</v>
      </c>
      <c r="F266" s="98">
        <v>1.0</v>
      </c>
      <c r="G266" s="98">
        <v>1.0</v>
      </c>
      <c r="H266" s="98">
        <v>2.0</v>
      </c>
      <c r="I266" s="61">
        <f t="shared" si="23"/>
        <v>4</v>
      </c>
      <c r="K266" s="109">
        <v>14.0</v>
      </c>
      <c r="L266" s="110" t="s">
        <v>1961</v>
      </c>
      <c r="M266" s="98">
        <v>0.0</v>
      </c>
      <c r="N266" s="98">
        <v>1.0</v>
      </c>
      <c r="O266" s="98">
        <v>3.0</v>
      </c>
      <c r="P266" s="98">
        <v>3.0</v>
      </c>
      <c r="Q266" s="98">
        <v>2.0</v>
      </c>
      <c r="R266" s="98">
        <v>2.0</v>
      </c>
      <c r="S266" s="108">
        <f t="shared" si="24"/>
        <v>11</v>
      </c>
      <c r="T266" s="104"/>
    </row>
    <row r="267">
      <c r="A267" s="153">
        <v>9.0</v>
      </c>
      <c r="B267" s="110" t="s">
        <v>1962</v>
      </c>
      <c r="C267" s="98">
        <v>0.0</v>
      </c>
      <c r="D267" s="98">
        <v>1.0</v>
      </c>
      <c r="E267" s="98">
        <v>1.0</v>
      </c>
      <c r="F267" s="98">
        <v>1.0</v>
      </c>
      <c r="G267" s="98">
        <v>1.0</v>
      </c>
      <c r="H267" s="98">
        <v>2.0</v>
      </c>
      <c r="I267" s="61">
        <f t="shared" si="23"/>
        <v>6</v>
      </c>
      <c r="K267" s="106">
        <v>18.0</v>
      </c>
      <c r="L267" s="107" t="s">
        <v>1963</v>
      </c>
      <c r="M267" s="98">
        <v>1.0</v>
      </c>
      <c r="N267" s="98">
        <v>2.0</v>
      </c>
      <c r="O267" s="98">
        <v>3.0</v>
      </c>
      <c r="P267" s="98">
        <v>3.0</v>
      </c>
      <c r="Q267" s="98">
        <v>3.0</v>
      </c>
      <c r="R267" s="98">
        <v>2.0</v>
      </c>
      <c r="S267" s="108">
        <f t="shared" si="24"/>
        <v>14</v>
      </c>
      <c r="T267" s="104"/>
    </row>
    <row r="268">
      <c r="A268" s="58"/>
      <c r="B268" s="110" t="s">
        <v>1964</v>
      </c>
      <c r="C268" s="98">
        <v>0.0</v>
      </c>
      <c r="D268" s="98">
        <v>0.0</v>
      </c>
      <c r="E268" s="98">
        <v>1.0</v>
      </c>
      <c r="F268" s="98">
        <v>2.0</v>
      </c>
      <c r="G268" s="98">
        <v>1.0</v>
      </c>
      <c r="H268" s="98">
        <v>2.0</v>
      </c>
      <c r="I268" s="61">
        <f t="shared" si="23"/>
        <v>6</v>
      </c>
      <c r="K268" s="109">
        <v>23.0</v>
      </c>
      <c r="L268" s="246" t="s">
        <v>1965</v>
      </c>
      <c r="M268" s="98">
        <v>1.0</v>
      </c>
      <c r="N268" s="98">
        <v>1.0</v>
      </c>
      <c r="O268" s="98">
        <v>4.0</v>
      </c>
      <c r="P268" s="98">
        <v>4.0</v>
      </c>
      <c r="Q268" s="98">
        <v>4.0</v>
      </c>
      <c r="R268" s="98">
        <v>4.0</v>
      </c>
      <c r="S268" s="108">
        <f t="shared" si="24"/>
        <v>18</v>
      </c>
      <c r="T268" s="104"/>
    </row>
    <row r="269">
      <c r="A269" s="151">
        <v>12.0</v>
      </c>
      <c r="B269" s="247" t="s">
        <v>1966</v>
      </c>
      <c r="C269" s="98">
        <v>1.0</v>
      </c>
      <c r="D269" s="98">
        <v>2.0</v>
      </c>
      <c r="E269" s="98">
        <v>1.0</v>
      </c>
      <c r="F269" s="98">
        <v>2.0</v>
      </c>
      <c r="G269" s="98">
        <v>2.0</v>
      </c>
      <c r="H269" s="98">
        <v>2.0</v>
      </c>
      <c r="I269" s="61">
        <f t="shared" si="23"/>
        <v>10</v>
      </c>
      <c r="K269" s="114">
        <v>28.0</v>
      </c>
      <c r="L269" s="112" t="s">
        <v>1967</v>
      </c>
      <c r="M269" s="98">
        <v>2.0</v>
      </c>
      <c r="N269" s="98">
        <v>2.0</v>
      </c>
      <c r="O269" s="98">
        <v>6.0</v>
      </c>
      <c r="P269" s="98">
        <v>4.0</v>
      </c>
      <c r="Q269" s="98">
        <v>3.0</v>
      </c>
      <c r="R269" s="98">
        <v>4.0</v>
      </c>
      <c r="S269" s="115">
        <f t="shared" si="24"/>
        <v>21</v>
      </c>
      <c r="T269" s="104"/>
    </row>
    <row r="270">
      <c r="A270" s="58"/>
      <c r="B270" s="107" t="s">
        <v>1968</v>
      </c>
      <c r="C270" s="98">
        <v>1.0</v>
      </c>
      <c r="D270" s="98">
        <v>1.0</v>
      </c>
      <c r="E270" s="98">
        <v>2.0</v>
      </c>
      <c r="F270" s="98">
        <v>2.0</v>
      </c>
      <c r="G270" s="98">
        <v>2.0</v>
      </c>
      <c r="H270" s="98">
        <v>2.0</v>
      </c>
      <c r="I270" s="61">
        <f t="shared" si="23"/>
        <v>10</v>
      </c>
      <c r="K270" s="80"/>
    </row>
    <row r="271">
      <c r="A271" s="153">
        <v>15.0</v>
      </c>
      <c r="B271" s="110" t="s">
        <v>1969</v>
      </c>
      <c r="C271" s="98">
        <v>3.0</v>
      </c>
      <c r="D271" s="98">
        <v>2.0</v>
      </c>
      <c r="E271" s="98">
        <v>1.0</v>
      </c>
      <c r="F271" s="98">
        <v>2.0</v>
      </c>
      <c r="G271" s="98">
        <v>2.0</v>
      </c>
      <c r="H271" s="98">
        <v>2.0</v>
      </c>
      <c r="I271" s="61">
        <f t="shared" si="23"/>
        <v>12</v>
      </c>
      <c r="K271" s="248" t="s">
        <v>1970</v>
      </c>
      <c r="M271" s="98">
        <v>4.0</v>
      </c>
      <c r="N271" s="98">
        <v>2.0</v>
      </c>
      <c r="O271" s="98">
        <v>1.0</v>
      </c>
      <c r="P271" s="98">
        <v>1.0</v>
      </c>
      <c r="Q271" s="98">
        <v>4.0</v>
      </c>
      <c r="R271" s="98">
        <v>2.0</v>
      </c>
      <c r="S271" s="220">
        <f>SUM(M271:R271)</f>
        <v>14</v>
      </c>
    </row>
    <row r="272">
      <c r="A272" s="58"/>
      <c r="B272" s="110" t="s">
        <v>1971</v>
      </c>
      <c r="C272" s="98">
        <v>1.0</v>
      </c>
      <c r="D272" s="98">
        <v>3.0</v>
      </c>
      <c r="E272" s="98">
        <v>2.0</v>
      </c>
      <c r="F272" s="98">
        <v>2.0</v>
      </c>
      <c r="G272" s="98">
        <v>2.0</v>
      </c>
      <c r="H272" s="98">
        <v>2.0</v>
      </c>
      <c r="I272" s="61">
        <f t="shared" si="23"/>
        <v>12</v>
      </c>
    </row>
    <row r="273">
      <c r="A273" s="151">
        <v>19.0</v>
      </c>
      <c r="B273" s="107" t="s">
        <v>1972</v>
      </c>
      <c r="C273" s="98">
        <v>3.0</v>
      </c>
      <c r="D273" s="98">
        <v>2.0</v>
      </c>
      <c r="E273" s="98">
        <v>2.0</v>
      </c>
      <c r="F273" s="98">
        <v>2.0</v>
      </c>
      <c r="G273" s="98">
        <v>3.0</v>
      </c>
      <c r="H273" s="98">
        <v>3.0</v>
      </c>
      <c r="I273" s="61">
        <f t="shared" si="23"/>
        <v>15</v>
      </c>
      <c r="K273" s="80"/>
    </row>
    <row r="274">
      <c r="A274" s="58"/>
      <c r="B274" s="107" t="s">
        <v>1973</v>
      </c>
      <c r="C274" s="98">
        <v>2.0</v>
      </c>
      <c r="D274" s="98">
        <v>3.0</v>
      </c>
      <c r="E274" s="98">
        <v>2.0</v>
      </c>
      <c r="F274" s="98">
        <v>3.0</v>
      </c>
      <c r="G274" s="98">
        <v>2.0</v>
      </c>
      <c r="H274" s="98">
        <v>3.0</v>
      </c>
      <c r="I274" s="61">
        <f t="shared" si="23"/>
        <v>15</v>
      </c>
      <c r="K274" s="80"/>
    </row>
    <row r="275">
      <c r="A275" s="153">
        <v>23.0</v>
      </c>
      <c r="B275" s="110" t="s">
        <v>1974</v>
      </c>
      <c r="C275" s="98">
        <v>4.0</v>
      </c>
      <c r="D275" s="98">
        <v>2.0</v>
      </c>
      <c r="E275" s="98">
        <v>2.0</v>
      </c>
      <c r="F275" s="98">
        <v>2.0</v>
      </c>
      <c r="G275" s="98">
        <v>3.0</v>
      </c>
      <c r="H275" s="98">
        <v>3.0</v>
      </c>
      <c r="I275" s="61">
        <f t="shared" si="23"/>
        <v>16</v>
      </c>
      <c r="K275" s="80"/>
    </row>
    <row r="276">
      <c r="A276" s="58"/>
      <c r="B276" s="110" t="s">
        <v>1975</v>
      </c>
      <c r="C276" s="98">
        <v>3.0</v>
      </c>
      <c r="D276" s="98">
        <v>3.0</v>
      </c>
      <c r="E276" s="98">
        <v>2.0</v>
      </c>
      <c r="F276" s="98">
        <v>3.0</v>
      </c>
      <c r="G276" s="98">
        <v>2.0</v>
      </c>
      <c r="H276" s="98">
        <v>3.0</v>
      </c>
      <c r="I276" s="61">
        <f t="shared" si="23"/>
        <v>16</v>
      </c>
      <c r="K276" s="80"/>
    </row>
    <row r="277">
      <c r="A277" s="151">
        <v>26.0</v>
      </c>
      <c r="B277" s="107" t="s">
        <v>1976</v>
      </c>
      <c r="C277" s="98">
        <v>5.0</v>
      </c>
      <c r="D277" s="98">
        <v>3.0</v>
      </c>
      <c r="E277" s="98">
        <v>3.0</v>
      </c>
      <c r="F277" s="98">
        <v>3.0</v>
      </c>
      <c r="G277" s="98">
        <v>3.0</v>
      </c>
      <c r="H277" s="98">
        <v>3.0</v>
      </c>
      <c r="I277" s="61">
        <f t="shared" si="23"/>
        <v>20</v>
      </c>
      <c r="K277" s="80"/>
    </row>
    <row r="278">
      <c r="A278" s="58"/>
      <c r="B278" s="107" t="s">
        <v>1977</v>
      </c>
      <c r="C278" s="98">
        <v>4.0</v>
      </c>
      <c r="D278" s="98">
        <v>4.0</v>
      </c>
      <c r="E278" s="98">
        <v>2.0</v>
      </c>
      <c r="F278" s="98">
        <v>4.0</v>
      </c>
      <c r="G278" s="98">
        <v>3.0</v>
      </c>
      <c r="H278" s="98">
        <v>3.0</v>
      </c>
      <c r="I278" s="61">
        <f t="shared" si="23"/>
        <v>20</v>
      </c>
      <c r="K278" s="80"/>
    </row>
    <row r="279">
      <c r="A279" s="113">
        <v>28.0</v>
      </c>
      <c r="B279" s="105" t="s">
        <v>1978</v>
      </c>
      <c r="C279" s="98">
        <v>5.0</v>
      </c>
      <c r="D279" s="98">
        <v>3.0</v>
      </c>
      <c r="E279" s="98">
        <v>3.0</v>
      </c>
      <c r="F279" s="98">
        <v>4.0</v>
      </c>
      <c r="G279" s="98">
        <v>3.0</v>
      </c>
      <c r="H279" s="98">
        <v>3.0</v>
      </c>
      <c r="I279" s="130">
        <f t="shared" si="23"/>
        <v>21</v>
      </c>
      <c r="K279" s="80"/>
    </row>
    <row r="280">
      <c r="A280" s="58"/>
      <c r="B280" s="105" t="s">
        <v>1979</v>
      </c>
      <c r="C280" s="98">
        <v>4.0</v>
      </c>
      <c r="D280" s="98">
        <v>4.0</v>
      </c>
      <c r="E280" s="98">
        <v>2.0</v>
      </c>
      <c r="F280" s="98">
        <v>4.0</v>
      </c>
      <c r="G280" s="98">
        <v>3.0</v>
      </c>
      <c r="H280" s="98">
        <v>4.0</v>
      </c>
      <c r="I280" s="130">
        <f t="shared" si="23"/>
        <v>21</v>
      </c>
      <c r="K280" s="80"/>
    </row>
    <row r="281">
      <c r="A281" s="111">
        <v>30.0</v>
      </c>
      <c r="B281" s="112" t="s">
        <v>1980</v>
      </c>
      <c r="C281" s="98">
        <v>5.0</v>
      </c>
      <c r="D281" s="98">
        <v>5.0</v>
      </c>
      <c r="E281" s="98">
        <v>2.0</v>
      </c>
      <c r="F281" s="98">
        <v>4.0</v>
      </c>
      <c r="G281" s="98">
        <v>3.0</v>
      </c>
      <c r="H281" s="98">
        <v>3.0</v>
      </c>
      <c r="I281" s="130">
        <f t="shared" si="23"/>
        <v>22</v>
      </c>
      <c r="K281" s="80"/>
    </row>
    <row r="282">
      <c r="A282" s="58"/>
      <c r="B282" s="249" t="s">
        <v>1981</v>
      </c>
      <c r="C282" s="98">
        <v>4.0</v>
      </c>
      <c r="D282" s="98">
        <v>5.0</v>
      </c>
      <c r="E282" s="98">
        <v>2.0</v>
      </c>
      <c r="F282" s="98">
        <v>4.0</v>
      </c>
      <c r="G282" s="98">
        <v>3.0</v>
      </c>
      <c r="H282" s="98">
        <v>4.0</v>
      </c>
      <c r="I282" s="99">
        <f t="shared" si="23"/>
        <v>22</v>
      </c>
      <c r="K282" s="80"/>
    </row>
    <row r="283">
      <c r="A283" s="80"/>
      <c r="K283" s="80"/>
    </row>
    <row r="284">
      <c r="A284" s="80"/>
      <c r="K284" s="80"/>
    </row>
    <row r="285">
      <c r="A285" s="250" t="s">
        <v>1982</v>
      </c>
      <c r="B285" s="46"/>
      <c r="C285" s="46"/>
      <c r="D285" s="46"/>
      <c r="E285" s="46"/>
      <c r="F285" s="46"/>
      <c r="G285" s="46"/>
      <c r="H285" s="46"/>
      <c r="I285" s="46"/>
      <c r="J285" s="46"/>
      <c r="K285" s="46"/>
      <c r="L285" s="46"/>
      <c r="M285" s="46"/>
      <c r="N285" s="46"/>
      <c r="O285" s="46"/>
      <c r="P285" s="46"/>
      <c r="Q285" s="46"/>
      <c r="R285" s="46"/>
      <c r="S285" s="47"/>
    </row>
    <row r="286">
      <c r="A286" s="80"/>
      <c r="K286" s="80"/>
    </row>
    <row r="287">
      <c r="A287" s="80"/>
      <c r="K287" s="80"/>
    </row>
    <row r="288">
      <c r="A288" s="251" t="s">
        <v>1983</v>
      </c>
      <c r="B288" s="46"/>
      <c r="C288" s="46"/>
      <c r="D288" s="46"/>
      <c r="E288" s="46"/>
      <c r="F288" s="46"/>
      <c r="G288" s="46"/>
      <c r="H288" s="46"/>
      <c r="I288" s="46"/>
      <c r="J288" s="252"/>
      <c r="K288" s="251" t="s">
        <v>1984</v>
      </c>
      <c r="L288" s="46"/>
      <c r="M288" s="46"/>
      <c r="N288" s="46"/>
      <c r="O288" s="46"/>
      <c r="P288" s="46"/>
      <c r="Q288" s="46"/>
      <c r="R288" s="46"/>
      <c r="S288" s="46"/>
      <c r="T288" s="252"/>
    </row>
    <row r="289">
      <c r="A289" s="253" t="s">
        <v>1632</v>
      </c>
      <c r="B289" s="52" t="s">
        <v>1633</v>
      </c>
      <c r="C289" s="53" t="s">
        <v>1634</v>
      </c>
      <c r="D289" s="54"/>
      <c r="E289" s="55" t="s">
        <v>1635</v>
      </c>
      <c r="F289" s="54"/>
      <c r="G289" s="92" t="s">
        <v>1636</v>
      </c>
      <c r="H289" s="54"/>
      <c r="I289" s="254" t="s">
        <v>1637</v>
      </c>
      <c r="J289" s="90"/>
      <c r="K289" s="253" t="s">
        <v>1632</v>
      </c>
      <c r="L289" s="52" t="s">
        <v>1633</v>
      </c>
      <c r="M289" s="53" t="s">
        <v>1634</v>
      </c>
      <c r="N289" s="54"/>
      <c r="O289" s="55" t="s">
        <v>1635</v>
      </c>
      <c r="P289" s="54"/>
      <c r="Q289" s="92" t="s">
        <v>1636</v>
      </c>
      <c r="R289" s="54"/>
      <c r="S289" s="254" t="s">
        <v>1637</v>
      </c>
      <c r="T289" s="90"/>
    </row>
    <row r="290">
      <c r="A290" s="58"/>
      <c r="B290" s="54"/>
      <c r="C290" s="59" t="s">
        <v>1638</v>
      </c>
      <c r="D290" s="59" t="s">
        <v>1639</v>
      </c>
      <c r="E290" s="59" t="s">
        <v>1638</v>
      </c>
      <c r="F290" s="59" t="s">
        <v>1639</v>
      </c>
      <c r="G290" s="59" t="s">
        <v>1638</v>
      </c>
      <c r="H290" s="59" t="s">
        <v>1639</v>
      </c>
      <c r="I290" s="255"/>
      <c r="J290" s="95"/>
      <c r="K290" s="58"/>
      <c r="L290" s="54"/>
      <c r="M290" s="59" t="s">
        <v>1638</v>
      </c>
      <c r="N290" s="59" t="s">
        <v>1639</v>
      </c>
      <c r="O290" s="59" t="s">
        <v>1638</v>
      </c>
      <c r="P290" s="59" t="s">
        <v>1639</v>
      </c>
      <c r="Q290" s="59" t="s">
        <v>1638</v>
      </c>
      <c r="R290" s="59" t="s">
        <v>1639</v>
      </c>
      <c r="S290" s="255"/>
      <c r="T290" s="95"/>
    </row>
    <row r="291">
      <c r="A291" s="109">
        <v>1.0</v>
      </c>
      <c r="B291" s="110" t="s">
        <v>1985</v>
      </c>
      <c r="C291" s="98">
        <v>0.0</v>
      </c>
      <c r="D291" s="98">
        <v>0.0</v>
      </c>
      <c r="E291" s="98">
        <v>2.0</v>
      </c>
      <c r="F291" s="98">
        <v>1.0</v>
      </c>
      <c r="G291" s="98">
        <v>2.0</v>
      </c>
      <c r="H291" s="98">
        <v>0.0</v>
      </c>
      <c r="I291" s="108">
        <f t="shared" ref="I291:I298" si="25">SUM(C291:H291)</f>
        <v>5</v>
      </c>
      <c r="J291" s="104"/>
      <c r="K291" s="109">
        <v>1.0</v>
      </c>
      <c r="L291" s="110" t="s">
        <v>1986</v>
      </c>
      <c r="M291" s="98">
        <v>0.0</v>
      </c>
      <c r="N291" s="98">
        <v>0.0</v>
      </c>
      <c r="O291" s="98">
        <v>3.0</v>
      </c>
      <c r="P291" s="98">
        <v>0.0</v>
      </c>
      <c r="Q291" s="98">
        <v>2.0</v>
      </c>
      <c r="R291" s="98">
        <v>0.0</v>
      </c>
      <c r="S291" s="108">
        <f t="shared" ref="S291:S297" si="26">SUM(M291:R291)</f>
        <v>5</v>
      </c>
      <c r="T291" s="104"/>
    </row>
    <row r="292">
      <c r="A292" s="106">
        <v>9.0</v>
      </c>
      <c r="B292" s="107" t="s">
        <v>1987</v>
      </c>
      <c r="C292" s="98">
        <v>0.0</v>
      </c>
      <c r="D292" s="98">
        <v>0.0</v>
      </c>
      <c r="E292" s="98">
        <v>3.0</v>
      </c>
      <c r="F292" s="98">
        <v>1.0</v>
      </c>
      <c r="G292" s="98">
        <v>2.0</v>
      </c>
      <c r="H292" s="98">
        <v>1.0</v>
      </c>
      <c r="I292" s="108">
        <f t="shared" si="25"/>
        <v>7</v>
      </c>
      <c r="J292" s="104"/>
      <c r="K292" s="106">
        <v>6.0</v>
      </c>
      <c r="L292" s="107" t="s">
        <v>1988</v>
      </c>
      <c r="M292" s="98">
        <v>0.0</v>
      </c>
      <c r="N292" s="98">
        <v>0.0</v>
      </c>
      <c r="O292" s="98">
        <v>3.0</v>
      </c>
      <c r="P292" s="98">
        <v>1.0</v>
      </c>
      <c r="Q292" s="98">
        <v>2.0</v>
      </c>
      <c r="R292" s="98">
        <v>1.0</v>
      </c>
      <c r="S292" s="108">
        <f t="shared" si="26"/>
        <v>7</v>
      </c>
      <c r="T292" s="104"/>
    </row>
    <row r="293">
      <c r="A293" s="109">
        <v>12.0</v>
      </c>
      <c r="B293" s="110" t="s">
        <v>1989</v>
      </c>
      <c r="C293" s="98">
        <v>1.0</v>
      </c>
      <c r="D293" s="98">
        <v>0.0</v>
      </c>
      <c r="E293" s="98">
        <v>3.0</v>
      </c>
      <c r="F293" s="98">
        <v>1.0</v>
      </c>
      <c r="G293" s="98">
        <v>3.0</v>
      </c>
      <c r="H293" s="98">
        <v>2.0</v>
      </c>
      <c r="I293" s="108">
        <f t="shared" si="25"/>
        <v>10</v>
      </c>
      <c r="J293" s="104"/>
      <c r="K293" s="109">
        <v>10.0</v>
      </c>
      <c r="L293" s="110" t="s">
        <v>1990</v>
      </c>
      <c r="M293" s="98">
        <v>0.0</v>
      </c>
      <c r="N293" s="98">
        <v>0.0</v>
      </c>
      <c r="O293" s="98">
        <v>4.0</v>
      </c>
      <c r="P293" s="98">
        <v>2.0</v>
      </c>
      <c r="Q293" s="98">
        <v>3.0</v>
      </c>
      <c r="R293" s="98">
        <v>1.0</v>
      </c>
      <c r="S293" s="108">
        <f t="shared" si="26"/>
        <v>10</v>
      </c>
      <c r="T293" s="104"/>
    </row>
    <row r="294">
      <c r="A294" s="106">
        <v>15.0</v>
      </c>
      <c r="B294" s="107" t="s">
        <v>1991</v>
      </c>
      <c r="C294" s="98">
        <v>1.0</v>
      </c>
      <c r="D294" s="98">
        <v>1.0</v>
      </c>
      <c r="E294" s="98">
        <v>3.0</v>
      </c>
      <c r="F294" s="98">
        <v>1.0</v>
      </c>
      <c r="G294" s="98">
        <v>3.0</v>
      </c>
      <c r="H294" s="98">
        <v>2.0</v>
      </c>
      <c r="I294" s="108">
        <f t="shared" si="25"/>
        <v>11</v>
      </c>
      <c r="J294" s="104"/>
      <c r="K294" s="106">
        <v>14.0</v>
      </c>
      <c r="L294" s="107" t="s">
        <v>1992</v>
      </c>
      <c r="M294" s="98">
        <v>0.0</v>
      </c>
      <c r="N294" s="98">
        <v>0.0</v>
      </c>
      <c r="O294" s="98">
        <v>4.0</v>
      </c>
      <c r="P294" s="98">
        <v>3.0</v>
      </c>
      <c r="Q294" s="98">
        <v>3.0</v>
      </c>
      <c r="R294" s="98">
        <v>2.0</v>
      </c>
      <c r="S294" s="108">
        <f t="shared" si="26"/>
        <v>12</v>
      </c>
      <c r="T294" s="104"/>
    </row>
    <row r="295">
      <c r="A295" s="109">
        <v>19.0</v>
      </c>
      <c r="B295" s="110" t="s">
        <v>1993</v>
      </c>
      <c r="C295" s="98">
        <v>2.0</v>
      </c>
      <c r="D295" s="98">
        <v>1.0</v>
      </c>
      <c r="E295" s="98">
        <v>3.0</v>
      </c>
      <c r="F295" s="98">
        <v>2.0</v>
      </c>
      <c r="G295" s="98">
        <v>3.0</v>
      </c>
      <c r="H295" s="98">
        <v>2.0</v>
      </c>
      <c r="I295" s="108">
        <f t="shared" si="25"/>
        <v>13</v>
      </c>
      <c r="J295" s="104"/>
      <c r="K295" s="109">
        <v>18.0</v>
      </c>
      <c r="L295" s="110" t="s">
        <v>1994</v>
      </c>
      <c r="M295" s="98">
        <v>2.0</v>
      </c>
      <c r="N295" s="98">
        <v>0.0</v>
      </c>
      <c r="O295" s="98">
        <v>4.0</v>
      </c>
      <c r="P295" s="98">
        <v>3.0</v>
      </c>
      <c r="Q295" s="98">
        <v>4.0</v>
      </c>
      <c r="R295" s="98">
        <v>3.0</v>
      </c>
      <c r="S295" s="108">
        <f t="shared" si="26"/>
        <v>16</v>
      </c>
      <c r="T295" s="104"/>
    </row>
    <row r="296">
      <c r="A296" s="106">
        <v>23.0</v>
      </c>
      <c r="B296" s="107" t="s">
        <v>1995</v>
      </c>
      <c r="C296" s="98">
        <v>2.0</v>
      </c>
      <c r="D296" s="98">
        <v>2.0</v>
      </c>
      <c r="E296" s="98">
        <v>4.0</v>
      </c>
      <c r="F296" s="98">
        <v>2.0</v>
      </c>
      <c r="G296" s="98">
        <v>3.0</v>
      </c>
      <c r="H296" s="98">
        <v>2.0</v>
      </c>
      <c r="I296" s="108">
        <f t="shared" si="25"/>
        <v>15</v>
      </c>
      <c r="J296" s="104"/>
      <c r="K296" s="106">
        <v>23.0</v>
      </c>
      <c r="L296" s="247" t="s">
        <v>1996</v>
      </c>
      <c r="M296" s="98">
        <v>2.0</v>
      </c>
      <c r="N296" s="98">
        <v>1.0</v>
      </c>
      <c r="O296" s="98">
        <v>4.0</v>
      </c>
      <c r="P296" s="98">
        <v>3.0</v>
      </c>
      <c r="Q296" s="98">
        <v>4.0</v>
      </c>
      <c r="R296" s="98">
        <v>3.0</v>
      </c>
      <c r="S296" s="108">
        <f t="shared" si="26"/>
        <v>17</v>
      </c>
      <c r="T296" s="104"/>
    </row>
    <row r="297">
      <c r="A297" s="109">
        <v>26.0</v>
      </c>
      <c r="B297" s="110" t="s">
        <v>1997</v>
      </c>
      <c r="C297" s="98">
        <v>3.0</v>
      </c>
      <c r="D297" s="98">
        <v>2.0</v>
      </c>
      <c r="E297" s="98">
        <v>4.0</v>
      </c>
      <c r="F297" s="98">
        <v>2.0</v>
      </c>
      <c r="G297" s="98">
        <v>4.0</v>
      </c>
      <c r="H297" s="98">
        <v>2.0</v>
      </c>
      <c r="I297" s="108">
        <f t="shared" si="25"/>
        <v>17</v>
      </c>
      <c r="J297" s="104"/>
      <c r="K297" s="109">
        <v>28.0</v>
      </c>
      <c r="L297" s="110" t="s">
        <v>1998</v>
      </c>
      <c r="M297" s="98">
        <v>3.0</v>
      </c>
      <c r="N297" s="98">
        <v>2.0</v>
      </c>
      <c r="O297" s="98">
        <v>5.0</v>
      </c>
      <c r="P297" s="98">
        <v>4.0</v>
      </c>
      <c r="Q297" s="98">
        <v>4.0</v>
      </c>
      <c r="R297" s="98">
        <v>3.0</v>
      </c>
      <c r="S297" s="108">
        <f t="shared" si="26"/>
        <v>21</v>
      </c>
      <c r="T297" s="104"/>
    </row>
    <row r="298">
      <c r="A298" s="106">
        <v>30.0</v>
      </c>
      <c r="B298" s="107" t="s">
        <v>1999</v>
      </c>
      <c r="C298" s="98">
        <v>4.0</v>
      </c>
      <c r="D298" s="98">
        <v>2.0</v>
      </c>
      <c r="E298" s="98">
        <v>4.0</v>
      </c>
      <c r="F298" s="98">
        <v>3.0</v>
      </c>
      <c r="G298" s="98">
        <v>4.0</v>
      </c>
      <c r="H298" s="98">
        <v>3.0</v>
      </c>
      <c r="I298" s="108">
        <f t="shared" si="25"/>
        <v>20</v>
      </c>
      <c r="J298" s="104"/>
      <c r="K298" s="80"/>
    </row>
    <row r="299">
      <c r="A299" s="256"/>
      <c r="B299" s="257"/>
      <c r="C299" s="257"/>
      <c r="D299" s="257"/>
      <c r="E299" s="257"/>
      <c r="F299" s="257"/>
      <c r="G299" s="257"/>
      <c r="H299" s="257"/>
      <c r="I299" s="257"/>
      <c r="J299" s="83"/>
      <c r="K299" s="80"/>
    </row>
    <row r="300">
      <c r="A300" s="74"/>
      <c r="B300" s="74"/>
      <c r="C300" s="74"/>
      <c r="D300" s="74"/>
      <c r="E300" s="74"/>
      <c r="F300" s="74"/>
      <c r="G300" s="74"/>
      <c r="H300" s="74"/>
      <c r="I300" s="74"/>
      <c r="K300" s="80"/>
    </row>
    <row r="301">
      <c r="A301" s="258" t="s">
        <v>2000</v>
      </c>
      <c r="B301" s="46"/>
      <c r="C301" s="46"/>
      <c r="D301" s="46"/>
      <c r="E301" s="46"/>
      <c r="F301" s="46"/>
      <c r="G301" s="46"/>
      <c r="H301" s="46"/>
      <c r="I301" s="46"/>
      <c r="J301" s="252"/>
      <c r="K301" s="80"/>
    </row>
    <row r="302">
      <c r="A302" s="253" t="s">
        <v>1632</v>
      </c>
      <c r="B302" s="52" t="s">
        <v>1633</v>
      </c>
      <c r="C302" s="53" t="s">
        <v>1634</v>
      </c>
      <c r="D302" s="54"/>
      <c r="E302" s="55" t="s">
        <v>1635</v>
      </c>
      <c r="F302" s="54"/>
      <c r="G302" s="92" t="s">
        <v>1636</v>
      </c>
      <c r="H302" s="54"/>
      <c r="I302" s="254" t="s">
        <v>1637</v>
      </c>
      <c r="J302" s="90"/>
      <c r="K302" s="80"/>
    </row>
    <row r="303">
      <c r="A303" s="58"/>
      <c r="B303" s="54"/>
      <c r="C303" s="59" t="s">
        <v>1638</v>
      </c>
      <c r="D303" s="59" t="s">
        <v>1639</v>
      </c>
      <c r="E303" s="59" t="s">
        <v>1638</v>
      </c>
      <c r="F303" s="59" t="s">
        <v>1639</v>
      </c>
      <c r="G303" s="59" t="s">
        <v>1638</v>
      </c>
      <c r="H303" s="59" t="s">
        <v>1639</v>
      </c>
      <c r="I303" s="255"/>
      <c r="J303" s="90"/>
      <c r="K303" s="80"/>
    </row>
    <row r="304">
      <c r="A304" s="109">
        <v>1.0</v>
      </c>
      <c r="B304" s="110" t="s">
        <v>1985</v>
      </c>
      <c r="C304" s="98">
        <v>0.0</v>
      </c>
      <c r="D304" s="98">
        <v>0.0</v>
      </c>
      <c r="E304" s="98">
        <v>2.0</v>
      </c>
      <c r="F304" s="98">
        <v>1.0</v>
      </c>
      <c r="G304" s="98">
        <v>2.0</v>
      </c>
      <c r="H304" s="98">
        <v>0.0</v>
      </c>
      <c r="I304" s="108">
        <f t="shared" ref="I304:I318" si="27">SUM(C304:H304)</f>
        <v>5</v>
      </c>
      <c r="J304" s="104"/>
      <c r="K304" s="80"/>
    </row>
    <row r="305">
      <c r="A305" s="151">
        <v>9.0</v>
      </c>
      <c r="B305" s="107" t="s">
        <v>2001</v>
      </c>
      <c r="C305" s="98">
        <v>0.0</v>
      </c>
      <c r="D305" s="98">
        <v>0.0</v>
      </c>
      <c r="E305" s="98">
        <v>2.0</v>
      </c>
      <c r="F305" s="98">
        <v>2.0</v>
      </c>
      <c r="G305" s="98">
        <v>2.0</v>
      </c>
      <c r="H305" s="98">
        <v>1.0</v>
      </c>
      <c r="I305" s="108">
        <f t="shared" si="27"/>
        <v>7</v>
      </c>
      <c r="J305" s="104"/>
      <c r="K305" s="80"/>
    </row>
    <row r="306">
      <c r="A306" s="58"/>
      <c r="B306" s="107" t="s">
        <v>2002</v>
      </c>
      <c r="C306" s="98">
        <v>0.0</v>
      </c>
      <c r="D306" s="98">
        <v>0.0</v>
      </c>
      <c r="E306" s="98">
        <v>3.0</v>
      </c>
      <c r="F306" s="98">
        <v>1.0</v>
      </c>
      <c r="G306" s="98">
        <v>2.0</v>
      </c>
      <c r="H306" s="98">
        <v>1.0</v>
      </c>
      <c r="I306" s="108">
        <f t="shared" si="27"/>
        <v>7</v>
      </c>
      <c r="J306" s="104"/>
      <c r="K306" s="80"/>
    </row>
    <row r="307">
      <c r="A307" s="153">
        <v>12.0</v>
      </c>
      <c r="B307" s="110" t="s">
        <v>2003</v>
      </c>
      <c r="C307" s="98">
        <v>2.0</v>
      </c>
      <c r="D307" s="98">
        <v>0.0</v>
      </c>
      <c r="E307" s="98">
        <v>3.0</v>
      </c>
      <c r="F307" s="98">
        <v>2.0</v>
      </c>
      <c r="G307" s="98">
        <v>2.0</v>
      </c>
      <c r="H307" s="98">
        <v>1.0</v>
      </c>
      <c r="I307" s="108">
        <f t="shared" si="27"/>
        <v>10</v>
      </c>
      <c r="J307" s="104"/>
      <c r="K307" s="80"/>
    </row>
    <row r="308">
      <c r="A308" s="58"/>
      <c r="B308" s="110" t="s">
        <v>2004</v>
      </c>
      <c r="C308" s="98">
        <v>0.0</v>
      </c>
      <c r="D308" s="98">
        <v>1.0</v>
      </c>
      <c r="E308" s="98">
        <v>3.0</v>
      </c>
      <c r="F308" s="98">
        <v>2.0</v>
      </c>
      <c r="G308" s="98">
        <v>2.0</v>
      </c>
      <c r="H308" s="98">
        <v>2.0</v>
      </c>
      <c r="I308" s="108">
        <f t="shared" si="27"/>
        <v>10</v>
      </c>
      <c r="J308" s="104"/>
      <c r="K308" s="80"/>
    </row>
    <row r="309">
      <c r="A309" s="151">
        <v>15.0</v>
      </c>
      <c r="B309" s="107" t="s">
        <v>2005</v>
      </c>
      <c r="C309" s="98">
        <v>2.0</v>
      </c>
      <c r="D309" s="98">
        <v>1.0</v>
      </c>
      <c r="E309" s="98">
        <v>3.0</v>
      </c>
      <c r="F309" s="98">
        <v>2.0</v>
      </c>
      <c r="G309" s="98">
        <v>2.0</v>
      </c>
      <c r="H309" s="98">
        <v>2.0</v>
      </c>
      <c r="I309" s="108">
        <f t="shared" si="27"/>
        <v>12</v>
      </c>
      <c r="J309" s="104"/>
      <c r="K309" s="80"/>
    </row>
    <row r="310">
      <c r="A310" s="58"/>
      <c r="B310" s="107" t="s">
        <v>2006</v>
      </c>
      <c r="C310" s="98">
        <v>1.0</v>
      </c>
      <c r="D310" s="98">
        <v>2.0</v>
      </c>
      <c r="E310" s="98">
        <v>3.0</v>
      </c>
      <c r="F310" s="98">
        <v>2.0</v>
      </c>
      <c r="G310" s="98">
        <v>2.0</v>
      </c>
      <c r="H310" s="98">
        <v>2.0</v>
      </c>
      <c r="I310" s="108">
        <f t="shared" si="27"/>
        <v>12</v>
      </c>
      <c r="J310" s="104"/>
      <c r="K310" s="80"/>
    </row>
    <row r="311">
      <c r="A311" s="153">
        <v>19.0</v>
      </c>
      <c r="B311" s="110" t="s">
        <v>2007</v>
      </c>
      <c r="C311" s="98">
        <v>3.0</v>
      </c>
      <c r="D311" s="98">
        <v>1.0</v>
      </c>
      <c r="E311" s="98">
        <v>3.0</v>
      </c>
      <c r="F311" s="98">
        <v>2.0</v>
      </c>
      <c r="G311" s="98">
        <v>2.0</v>
      </c>
      <c r="H311" s="98">
        <v>3.0</v>
      </c>
      <c r="I311" s="108">
        <f t="shared" si="27"/>
        <v>14</v>
      </c>
      <c r="J311" s="104"/>
      <c r="K311" s="80"/>
    </row>
    <row r="312">
      <c r="A312" s="58"/>
      <c r="B312" s="110" t="s">
        <v>2008</v>
      </c>
      <c r="C312" s="98">
        <v>2.0</v>
      </c>
      <c r="D312" s="98">
        <v>2.0</v>
      </c>
      <c r="E312" s="98">
        <v>3.0</v>
      </c>
      <c r="F312" s="98">
        <v>2.0</v>
      </c>
      <c r="G312" s="98">
        <v>3.0</v>
      </c>
      <c r="H312" s="98">
        <v>2.0</v>
      </c>
      <c r="I312" s="108">
        <f t="shared" si="27"/>
        <v>14</v>
      </c>
      <c r="J312" s="104"/>
      <c r="K312" s="80"/>
    </row>
    <row r="313">
      <c r="A313" s="151">
        <v>23.0</v>
      </c>
      <c r="B313" s="107" t="s">
        <v>2009</v>
      </c>
      <c r="C313" s="98">
        <v>3.0</v>
      </c>
      <c r="D313" s="98">
        <v>2.0</v>
      </c>
      <c r="E313" s="98">
        <v>3.0</v>
      </c>
      <c r="F313" s="98">
        <v>2.0</v>
      </c>
      <c r="G313" s="98">
        <v>3.0</v>
      </c>
      <c r="H313" s="98">
        <v>3.0</v>
      </c>
      <c r="I313" s="108">
        <f t="shared" si="27"/>
        <v>16</v>
      </c>
      <c r="J313" s="104"/>
      <c r="K313" s="80"/>
    </row>
    <row r="314">
      <c r="A314" s="58"/>
      <c r="B314" s="107" t="s">
        <v>2010</v>
      </c>
      <c r="C314" s="98">
        <v>2.0</v>
      </c>
      <c r="D314" s="98">
        <v>2.0</v>
      </c>
      <c r="E314" s="98">
        <v>4.0</v>
      </c>
      <c r="F314" s="98">
        <v>2.0</v>
      </c>
      <c r="G314" s="98">
        <v>4.0</v>
      </c>
      <c r="H314" s="98">
        <v>2.0</v>
      </c>
      <c r="I314" s="108">
        <f t="shared" si="27"/>
        <v>16</v>
      </c>
      <c r="J314" s="104"/>
      <c r="K314" s="80"/>
    </row>
    <row r="315">
      <c r="A315" s="153">
        <v>26.0</v>
      </c>
      <c r="B315" s="110" t="s">
        <v>2011</v>
      </c>
      <c r="C315" s="98">
        <v>3.0</v>
      </c>
      <c r="D315" s="98">
        <v>4.0</v>
      </c>
      <c r="E315" s="98">
        <v>3.0</v>
      </c>
      <c r="F315" s="98">
        <v>3.0</v>
      </c>
      <c r="G315" s="98">
        <v>4.0</v>
      </c>
      <c r="H315" s="98">
        <v>3.0</v>
      </c>
      <c r="I315" s="108">
        <f t="shared" si="27"/>
        <v>20</v>
      </c>
      <c r="J315" s="104"/>
      <c r="K315" s="80"/>
    </row>
    <row r="316">
      <c r="A316" s="58"/>
      <c r="B316" s="110" t="s">
        <v>2012</v>
      </c>
      <c r="C316" s="98">
        <v>4.0</v>
      </c>
      <c r="D316" s="98">
        <v>3.0</v>
      </c>
      <c r="E316" s="98">
        <v>4.0</v>
      </c>
      <c r="F316" s="98">
        <v>2.0</v>
      </c>
      <c r="G316" s="98">
        <v>4.0</v>
      </c>
      <c r="H316" s="98">
        <v>3.0</v>
      </c>
      <c r="I316" s="108">
        <f t="shared" si="27"/>
        <v>20</v>
      </c>
      <c r="J316" s="104"/>
      <c r="K316" s="80"/>
    </row>
    <row r="317">
      <c r="A317" s="151">
        <v>30.0</v>
      </c>
      <c r="B317" s="107" t="s">
        <v>2013</v>
      </c>
      <c r="C317" s="98">
        <v>5.0</v>
      </c>
      <c r="D317" s="98">
        <v>3.0</v>
      </c>
      <c r="E317" s="98">
        <v>4.0</v>
      </c>
      <c r="F317" s="98">
        <v>3.0</v>
      </c>
      <c r="G317" s="98">
        <v>4.0</v>
      </c>
      <c r="H317" s="98">
        <v>3.0</v>
      </c>
      <c r="I317" s="108">
        <f t="shared" si="27"/>
        <v>22</v>
      </c>
      <c r="J317" s="104"/>
      <c r="K317" s="80"/>
    </row>
    <row r="318">
      <c r="A318" s="58"/>
      <c r="B318" s="107" t="s">
        <v>2014</v>
      </c>
      <c r="C318" s="98">
        <v>4.0</v>
      </c>
      <c r="D318" s="98">
        <v>4.0</v>
      </c>
      <c r="E318" s="98">
        <v>4.0</v>
      </c>
      <c r="F318" s="98">
        <v>3.0</v>
      </c>
      <c r="G318" s="98">
        <v>5.0</v>
      </c>
      <c r="H318" s="98">
        <v>2.0</v>
      </c>
      <c r="I318" s="108">
        <f t="shared" si="27"/>
        <v>22</v>
      </c>
      <c r="J318" s="104"/>
      <c r="K318" s="80"/>
    </row>
    <row r="319">
      <c r="A319" s="74"/>
      <c r="B319" s="74"/>
      <c r="C319" s="74"/>
      <c r="D319" s="74"/>
      <c r="E319" s="74"/>
      <c r="F319" s="74"/>
      <c r="G319" s="74"/>
      <c r="H319" s="74"/>
      <c r="I319" s="74"/>
      <c r="K319" s="80"/>
    </row>
    <row r="320">
      <c r="A320" s="74"/>
      <c r="B320" s="74"/>
      <c r="C320" s="74"/>
      <c r="D320" s="74"/>
      <c r="E320" s="74"/>
      <c r="F320" s="74"/>
      <c r="G320" s="74"/>
      <c r="H320" s="74"/>
      <c r="I320" s="74"/>
      <c r="K320" s="80"/>
    </row>
    <row r="321">
      <c r="A321" s="259" t="s">
        <v>2015</v>
      </c>
      <c r="B321" s="46"/>
      <c r="C321" s="46"/>
      <c r="D321" s="46"/>
      <c r="E321" s="46"/>
      <c r="F321" s="46"/>
      <c r="G321" s="46"/>
      <c r="H321" s="46"/>
      <c r="I321" s="46"/>
      <c r="J321" s="46"/>
      <c r="K321" s="46"/>
      <c r="L321" s="46"/>
      <c r="M321" s="46"/>
      <c r="N321" s="46"/>
      <c r="O321" s="46"/>
      <c r="P321" s="46"/>
      <c r="Q321" s="46"/>
      <c r="R321" s="46"/>
      <c r="S321" s="47"/>
    </row>
    <row r="322">
      <c r="A322" s="74"/>
      <c r="B322" s="74"/>
      <c r="C322" s="74"/>
      <c r="D322" s="74"/>
      <c r="E322" s="74"/>
      <c r="F322" s="74"/>
      <c r="G322" s="74"/>
      <c r="H322" s="74"/>
      <c r="I322" s="74"/>
      <c r="K322" s="80"/>
    </row>
    <row r="323">
      <c r="A323" s="74"/>
      <c r="B323" s="74"/>
      <c r="C323" s="74"/>
      <c r="D323" s="74"/>
      <c r="E323" s="74"/>
      <c r="F323" s="74"/>
      <c r="G323" s="74"/>
      <c r="H323" s="74"/>
      <c r="I323" s="74"/>
      <c r="K323" s="80"/>
    </row>
    <row r="324">
      <c r="A324" s="260" t="s">
        <v>2016</v>
      </c>
      <c r="B324" s="46"/>
      <c r="C324" s="46"/>
      <c r="D324" s="46"/>
      <c r="E324" s="46"/>
      <c r="F324" s="46"/>
      <c r="G324" s="46"/>
      <c r="H324" s="46"/>
      <c r="I324" s="47"/>
      <c r="K324" s="260" t="s">
        <v>2017</v>
      </c>
      <c r="L324" s="46"/>
      <c r="M324" s="46"/>
      <c r="N324" s="46"/>
      <c r="O324" s="46"/>
      <c r="P324" s="46"/>
      <c r="Q324" s="46"/>
      <c r="R324" s="46"/>
      <c r="S324" s="47"/>
    </row>
    <row r="325">
      <c r="A325" s="141" t="s">
        <v>1675</v>
      </c>
      <c r="B325" s="142" t="s">
        <v>1633</v>
      </c>
      <c r="C325" s="143" t="s">
        <v>1634</v>
      </c>
      <c r="D325" s="47"/>
      <c r="E325" s="144" t="s">
        <v>1635</v>
      </c>
      <c r="F325" s="47"/>
      <c r="G325" s="145" t="s">
        <v>1636</v>
      </c>
      <c r="H325" s="47"/>
      <c r="I325" s="146" t="s">
        <v>1637</v>
      </c>
      <c r="K325" s="141" t="s">
        <v>1675</v>
      </c>
      <c r="L325" s="142" t="s">
        <v>1633</v>
      </c>
      <c r="M325" s="143" t="s">
        <v>1634</v>
      </c>
      <c r="N325" s="47"/>
      <c r="O325" s="144" t="s">
        <v>1635</v>
      </c>
      <c r="P325" s="47"/>
      <c r="Q325" s="145" t="s">
        <v>1636</v>
      </c>
      <c r="R325" s="47"/>
      <c r="S325" s="146" t="s">
        <v>1637</v>
      </c>
    </row>
    <row r="326">
      <c r="A326" s="58"/>
      <c r="B326" s="58"/>
      <c r="C326" s="147" t="s">
        <v>1638</v>
      </c>
      <c r="D326" s="147" t="s">
        <v>1639</v>
      </c>
      <c r="E326" s="147" t="s">
        <v>1638</v>
      </c>
      <c r="F326" s="147" t="s">
        <v>1639</v>
      </c>
      <c r="G326" s="147" t="s">
        <v>1638</v>
      </c>
      <c r="H326" s="147" t="s">
        <v>1639</v>
      </c>
      <c r="I326" s="58"/>
      <c r="K326" s="58"/>
      <c r="L326" s="58"/>
      <c r="M326" s="147" t="s">
        <v>1638</v>
      </c>
      <c r="N326" s="147" t="s">
        <v>1639</v>
      </c>
      <c r="O326" s="147" t="s">
        <v>1638</v>
      </c>
      <c r="P326" s="147" t="s">
        <v>1639</v>
      </c>
      <c r="Q326" s="147" t="s">
        <v>1638</v>
      </c>
      <c r="R326" s="147" t="s">
        <v>1639</v>
      </c>
      <c r="S326" s="58"/>
    </row>
    <row r="327">
      <c r="A327" s="159">
        <v>1.0</v>
      </c>
      <c r="B327" s="159" t="s">
        <v>2018</v>
      </c>
      <c r="C327" s="98">
        <v>0.0</v>
      </c>
      <c r="D327" s="98">
        <v>0.0</v>
      </c>
      <c r="E327" s="98">
        <v>2.0</v>
      </c>
      <c r="F327" s="98">
        <v>0.0</v>
      </c>
      <c r="G327" s="98">
        <v>2.0</v>
      </c>
      <c r="H327" s="98">
        <v>1.0</v>
      </c>
      <c r="I327" s="160">
        <f t="shared" ref="I327:I336" si="28">SUM(C327:H327)</f>
        <v>5</v>
      </c>
      <c r="K327" s="159">
        <v>6.0</v>
      </c>
      <c r="L327" s="159" t="s">
        <v>2019</v>
      </c>
      <c r="M327" s="98">
        <v>0.0</v>
      </c>
      <c r="N327" s="98">
        <v>0.0</v>
      </c>
      <c r="O327" s="98">
        <v>2.0</v>
      </c>
      <c r="P327" s="98">
        <v>2.0</v>
      </c>
      <c r="Q327" s="98">
        <v>2.0</v>
      </c>
      <c r="R327" s="98">
        <v>2.0</v>
      </c>
      <c r="S327" s="160">
        <f t="shared" ref="S327:S332" si="29">SUM(M327:R327)</f>
        <v>8</v>
      </c>
    </row>
    <row r="328">
      <c r="A328" s="162">
        <v>5.0</v>
      </c>
      <c r="B328" s="162" t="s">
        <v>2020</v>
      </c>
      <c r="C328" s="98">
        <v>0.0</v>
      </c>
      <c r="D328" s="98">
        <v>0.0</v>
      </c>
      <c r="E328" s="98">
        <v>2.0</v>
      </c>
      <c r="F328" s="98">
        <v>1.0</v>
      </c>
      <c r="G328" s="98">
        <v>2.0</v>
      </c>
      <c r="H328" s="98">
        <v>1.0</v>
      </c>
      <c r="I328" s="160">
        <f t="shared" si="28"/>
        <v>6</v>
      </c>
      <c r="K328" s="162">
        <v>10.0</v>
      </c>
      <c r="L328" s="162" t="s">
        <v>2021</v>
      </c>
      <c r="M328" s="98">
        <v>0.0</v>
      </c>
      <c r="N328" s="98">
        <v>0.0</v>
      </c>
      <c r="O328" s="98">
        <v>2.0</v>
      </c>
      <c r="P328" s="98">
        <v>3.0</v>
      </c>
      <c r="Q328" s="98">
        <v>2.0</v>
      </c>
      <c r="R328" s="98">
        <v>3.0</v>
      </c>
      <c r="S328" s="160">
        <f t="shared" si="29"/>
        <v>10</v>
      </c>
    </row>
    <row r="329">
      <c r="A329" s="159">
        <v>9.0</v>
      </c>
      <c r="B329" s="159" t="s">
        <v>2022</v>
      </c>
      <c r="C329" s="98">
        <v>0.0</v>
      </c>
      <c r="D329" s="98">
        <v>0.0</v>
      </c>
      <c r="E329" s="98">
        <v>2.0</v>
      </c>
      <c r="F329" s="98">
        <v>1.0</v>
      </c>
      <c r="G329" s="98">
        <v>2.0</v>
      </c>
      <c r="H329" s="98">
        <v>2.0</v>
      </c>
      <c r="I329" s="160">
        <f t="shared" si="28"/>
        <v>7</v>
      </c>
      <c r="K329" s="159">
        <v>14.0</v>
      </c>
      <c r="L329" s="159" t="s">
        <v>2023</v>
      </c>
      <c r="M329" s="98">
        <v>1.0</v>
      </c>
      <c r="N329" s="98">
        <v>0.0</v>
      </c>
      <c r="O329" s="98">
        <v>2.0</v>
      </c>
      <c r="P329" s="98">
        <v>3.0</v>
      </c>
      <c r="Q329" s="98">
        <v>2.0</v>
      </c>
      <c r="R329" s="98">
        <v>3.0</v>
      </c>
      <c r="S329" s="160">
        <f t="shared" si="29"/>
        <v>11</v>
      </c>
    </row>
    <row r="330">
      <c r="A330" s="162">
        <v>12.0</v>
      </c>
      <c r="B330" s="163" t="s">
        <v>2024</v>
      </c>
      <c r="C330" s="98">
        <v>0.0</v>
      </c>
      <c r="D330" s="98">
        <v>0.0</v>
      </c>
      <c r="E330" s="98">
        <v>2.0</v>
      </c>
      <c r="F330" s="98">
        <v>3.0</v>
      </c>
      <c r="G330" s="98">
        <v>2.0</v>
      </c>
      <c r="H330" s="98">
        <v>3.0</v>
      </c>
      <c r="I330" s="160">
        <f t="shared" si="28"/>
        <v>10</v>
      </c>
      <c r="K330" s="162">
        <v>18.0</v>
      </c>
      <c r="L330" s="162" t="s">
        <v>2025</v>
      </c>
      <c r="M330" s="98">
        <v>3.0</v>
      </c>
      <c r="N330" s="98">
        <v>1.0</v>
      </c>
      <c r="O330" s="98">
        <v>1.0</v>
      </c>
      <c r="P330" s="98">
        <v>3.0</v>
      </c>
      <c r="Q330" s="98">
        <v>2.0</v>
      </c>
      <c r="R330" s="98">
        <v>3.0</v>
      </c>
      <c r="S330" s="160">
        <f t="shared" si="29"/>
        <v>13</v>
      </c>
    </row>
    <row r="331">
      <c r="A331" s="159">
        <v>15.0</v>
      </c>
      <c r="B331" s="159" t="s">
        <v>2026</v>
      </c>
      <c r="C331" s="98">
        <v>1.0</v>
      </c>
      <c r="D331" s="98">
        <v>0.0</v>
      </c>
      <c r="E331" s="98">
        <v>2.0</v>
      </c>
      <c r="F331" s="98">
        <v>3.0</v>
      </c>
      <c r="G331" s="98">
        <v>2.0</v>
      </c>
      <c r="H331" s="98">
        <v>3.0</v>
      </c>
      <c r="I331" s="160">
        <f t="shared" si="28"/>
        <v>11</v>
      </c>
      <c r="K331" s="159">
        <v>23.0</v>
      </c>
      <c r="L331" s="159" t="s">
        <v>2027</v>
      </c>
      <c r="M331" s="98">
        <v>4.0</v>
      </c>
      <c r="N331" s="98">
        <v>2.0</v>
      </c>
      <c r="O331" s="98">
        <v>1.0</v>
      </c>
      <c r="P331" s="98">
        <v>3.0</v>
      </c>
      <c r="Q331" s="98">
        <v>2.0</v>
      </c>
      <c r="R331" s="98">
        <v>3.0</v>
      </c>
      <c r="S331" s="160">
        <f t="shared" si="29"/>
        <v>15</v>
      </c>
    </row>
    <row r="332">
      <c r="A332" s="162">
        <v>19.0</v>
      </c>
      <c r="B332" s="162" t="s">
        <v>2028</v>
      </c>
      <c r="C332" s="98">
        <v>2.0</v>
      </c>
      <c r="D332" s="98">
        <v>1.0</v>
      </c>
      <c r="E332" s="98">
        <v>2.0</v>
      </c>
      <c r="F332" s="98">
        <v>3.0</v>
      </c>
      <c r="G332" s="98">
        <v>2.0</v>
      </c>
      <c r="H332" s="98">
        <v>3.0</v>
      </c>
      <c r="I332" s="160">
        <f t="shared" si="28"/>
        <v>13</v>
      </c>
      <c r="K332" s="162">
        <v>28.0</v>
      </c>
      <c r="L332" s="162" t="s">
        <v>2029</v>
      </c>
      <c r="M332" s="98">
        <v>4.0</v>
      </c>
      <c r="N332" s="98">
        <v>2.0</v>
      </c>
      <c r="O332" s="98">
        <v>2.0</v>
      </c>
      <c r="P332" s="98">
        <v>4.0</v>
      </c>
      <c r="Q332" s="98">
        <v>3.0</v>
      </c>
      <c r="R332" s="98">
        <v>4.0</v>
      </c>
      <c r="S332" s="160">
        <f t="shared" si="29"/>
        <v>19</v>
      </c>
    </row>
    <row r="333">
      <c r="A333" s="159">
        <v>23.0</v>
      </c>
      <c r="B333" s="159" t="s">
        <v>2030</v>
      </c>
      <c r="C333" s="98">
        <v>4.0</v>
      </c>
      <c r="D333" s="98">
        <v>2.0</v>
      </c>
      <c r="E333" s="98">
        <v>2.0</v>
      </c>
      <c r="F333" s="98">
        <v>3.0</v>
      </c>
      <c r="G333" s="98">
        <v>2.0</v>
      </c>
      <c r="H333" s="98">
        <v>3.0</v>
      </c>
      <c r="I333" s="160">
        <f t="shared" si="28"/>
        <v>16</v>
      </c>
      <c r="K333" s="74"/>
      <c r="L333" s="74"/>
      <c r="M333" s="74"/>
      <c r="N333" s="74"/>
      <c r="O333" s="74"/>
      <c r="P333" s="74"/>
      <c r="Q333" s="74"/>
      <c r="R333" s="74"/>
      <c r="S333" s="74"/>
    </row>
    <row r="334">
      <c r="A334" s="162">
        <v>28.0</v>
      </c>
      <c r="B334" s="162" t="s">
        <v>2031</v>
      </c>
      <c r="C334" s="98">
        <v>5.0</v>
      </c>
      <c r="D334" s="98">
        <v>3.0</v>
      </c>
      <c r="E334" s="98">
        <v>2.0</v>
      </c>
      <c r="F334" s="98">
        <v>3.0</v>
      </c>
      <c r="G334" s="98">
        <v>2.0</v>
      </c>
      <c r="H334" s="98">
        <v>3.0</v>
      </c>
      <c r="I334" s="160">
        <f t="shared" si="28"/>
        <v>18</v>
      </c>
      <c r="K334" s="74"/>
      <c r="L334" s="74"/>
      <c r="N334" s="74"/>
      <c r="O334" s="74"/>
      <c r="P334" s="74"/>
      <c r="Q334" s="74"/>
      <c r="R334" s="74"/>
      <c r="S334" s="74"/>
    </row>
    <row r="335">
      <c r="A335" s="158">
        <v>30.0</v>
      </c>
      <c r="B335" s="159" t="s">
        <v>2032</v>
      </c>
      <c r="C335" s="98">
        <v>4.0</v>
      </c>
      <c r="D335" s="98">
        <v>4.0</v>
      </c>
      <c r="E335" s="98">
        <v>3.0</v>
      </c>
      <c r="F335" s="98">
        <v>4.0</v>
      </c>
      <c r="G335" s="98">
        <v>4.0</v>
      </c>
      <c r="H335" s="98">
        <v>3.0</v>
      </c>
      <c r="I335" s="160">
        <f t="shared" si="28"/>
        <v>22</v>
      </c>
      <c r="K335" s="74"/>
      <c r="L335" s="74"/>
      <c r="M335" s="74"/>
      <c r="N335" s="74"/>
      <c r="O335" s="74"/>
      <c r="P335" s="74"/>
      <c r="Q335" s="74"/>
      <c r="R335" s="74"/>
      <c r="S335" s="74"/>
    </row>
    <row r="336">
      <c r="A336" s="58"/>
      <c r="B336" s="171" t="s">
        <v>2033</v>
      </c>
      <c r="C336" s="98">
        <v>2.0</v>
      </c>
      <c r="D336" s="98">
        <v>5.0</v>
      </c>
      <c r="E336" s="98">
        <v>3.0</v>
      </c>
      <c r="F336" s="98">
        <v>4.0</v>
      </c>
      <c r="G336" s="98">
        <v>4.0</v>
      </c>
      <c r="H336" s="98">
        <v>4.0</v>
      </c>
      <c r="I336" s="160">
        <f t="shared" si="28"/>
        <v>22</v>
      </c>
      <c r="K336" s="74"/>
      <c r="L336" s="74"/>
      <c r="M336" s="74"/>
      <c r="N336" s="74"/>
      <c r="O336" s="74"/>
      <c r="P336" s="74"/>
      <c r="Q336" s="74"/>
      <c r="R336" s="74"/>
      <c r="S336" s="74"/>
    </row>
    <row r="337">
      <c r="A337" s="74"/>
      <c r="B337" s="74"/>
      <c r="C337" s="74"/>
      <c r="D337" s="74"/>
      <c r="E337" s="74"/>
      <c r="F337" s="74"/>
      <c r="G337" s="74"/>
      <c r="H337" s="74"/>
      <c r="I337" s="74"/>
      <c r="K337" s="74"/>
      <c r="L337" s="74"/>
      <c r="M337" s="74"/>
      <c r="N337" s="74"/>
      <c r="O337" s="74"/>
      <c r="P337" s="74"/>
      <c r="Q337" s="74"/>
      <c r="R337" s="74"/>
      <c r="S337" s="74"/>
    </row>
    <row r="338">
      <c r="A338" s="74"/>
      <c r="B338" s="74"/>
      <c r="C338" s="74"/>
      <c r="D338" s="74"/>
      <c r="E338" s="74"/>
      <c r="F338" s="74"/>
      <c r="G338" s="74"/>
      <c r="H338" s="74"/>
      <c r="I338" s="74"/>
      <c r="K338" s="74"/>
      <c r="L338" s="74"/>
      <c r="M338" s="74"/>
      <c r="N338" s="74"/>
      <c r="O338" s="74"/>
      <c r="P338" s="74"/>
      <c r="Q338" s="74"/>
      <c r="R338" s="74"/>
      <c r="S338" s="74"/>
    </row>
    <row r="339">
      <c r="A339" s="261" t="s">
        <v>2034</v>
      </c>
      <c r="B339" s="46"/>
      <c r="C339" s="46"/>
      <c r="D339" s="46"/>
      <c r="E339" s="46"/>
      <c r="F339" s="46"/>
      <c r="G339" s="46"/>
      <c r="H339" s="46"/>
      <c r="I339" s="47"/>
      <c r="K339" s="261" t="s">
        <v>2035</v>
      </c>
      <c r="L339" s="46"/>
      <c r="M339" s="46"/>
      <c r="N339" s="46"/>
      <c r="O339" s="46"/>
      <c r="P339" s="46"/>
      <c r="Q339" s="46"/>
      <c r="R339" s="46"/>
      <c r="S339" s="47"/>
    </row>
    <row r="340">
      <c r="A340" s="262" t="s">
        <v>1675</v>
      </c>
      <c r="B340" s="52" t="s">
        <v>1633</v>
      </c>
      <c r="C340" s="263" t="s">
        <v>1634</v>
      </c>
      <c r="D340" s="54"/>
      <c r="E340" s="263" t="s">
        <v>1635</v>
      </c>
      <c r="F340" s="54"/>
      <c r="G340" s="263" t="s">
        <v>1636</v>
      </c>
      <c r="H340" s="54"/>
      <c r="I340" s="57" t="s">
        <v>1637</v>
      </c>
      <c r="K340" s="262" t="s">
        <v>1675</v>
      </c>
      <c r="L340" s="52" t="s">
        <v>1633</v>
      </c>
      <c r="M340" s="263" t="s">
        <v>1634</v>
      </c>
      <c r="N340" s="54"/>
      <c r="O340" s="263" t="s">
        <v>1635</v>
      </c>
      <c r="P340" s="54"/>
      <c r="Q340" s="263" t="s">
        <v>1636</v>
      </c>
      <c r="R340" s="54"/>
      <c r="S340" s="57" t="s">
        <v>1637</v>
      </c>
    </row>
    <row r="341">
      <c r="A341" s="58"/>
      <c r="B341" s="54"/>
      <c r="C341" s="59" t="s">
        <v>1638</v>
      </c>
      <c r="D341" s="59" t="s">
        <v>1639</v>
      </c>
      <c r="E341" s="59" t="s">
        <v>1638</v>
      </c>
      <c r="F341" s="59" t="s">
        <v>1639</v>
      </c>
      <c r="G341" s="59" t="s">
        <v>1638</v>
      </c>
      <c r="H341" s="59" t="s">
        <v>1639</v>
      </c>
      <c r="I341" s="54"/>
      <c r="K341" s="58"/>
      <c r="L341" s="54"/>
      <c r="M341" s="59" t="s">
        <v>1638</v>
      </c>
      <c r="N341" s="59" t="s">
        <v>1639</v>
      </c>
      <c r="O341" s="59" t="s">
        <v>1638</v>
      </c>
      <c r="P341" s="59" t="s">
        <v>1639</v>
      </c>
      <c r="Q341" s="59" t="s">
        <v>1638</v>
      </c>
      <c r="R341" s="59" t="s">
        <v>1639</v>
      </c>
      <c r="S341" s="54"/>
    </row>
    <row r="342">
      <c r="A342" s="264">
        <v>1.0</v>
      </c>
      <c r="B342" s="110" t="s">
        <v>2036</v>
      </c>
      <c r="C342" s="127">
        <v>0.0</v>
      </c>
      <c r="D342" s="127">
        <v>0.0</v>
      </c>
      <c r="E342" s="129">
        <v>2.0</v>
      </c>
      <c r="F342" s="127">
        <v>0.0</v>
      </c>
      <c r="G342" s="132">
        <v>1.0</v>
      </c>
      <c r="H342" s="129">
        <v>2.0</v>
      </c>
      <c r="I342" s="61">
        <f t="shared" ref="I342:I349" si="30">SUM(C342:H342)</f>
        <v>5</v>
      </c>
      <c r="K342" s="265">
        <v>6.0</v>
      </c>
      <c r="L342" s="110" t="s">
        <v>2037</v>
      </c>
      <c r="M342" s="127">
        <v>0.0</v>
      </c>
      <c r="N342" s="127">
        <v>0.0</v>
      </c>
      <c r="O342" s="266">
        <v>3.0</v>
      </c>
      <c r="P342" s="267">
        <v>1.0</v>
      </c>
      <c r="Q342" s="268">
        <v>2.0</v>
      </c>
      <c r="R342" s="267">
        <v>1.0</v>
      </c>
      <c r="S342" s="61">
        <f t="shared" ref="S342:S347" si="31">SUM(M342:R342)</f>
        <v>7</v>
      </c>
    </row>
    <row r="343">
      <c r="A343" s="269">
        <v>9.0</v>
      </c>
      <c r="B343" s="107" t="s">
        <v>2038</v>
      </c>
      <c r="C343" s="127">
        <v>0.0</v>
      </c>
      <c r="D343" s="127">
        <v>0.0</v>
      </c>
      <c r="E343" s="129">
        <v>2.0</v>
      </c>
      <c r="F343" s="129">
        <v>2.0</v>
      </c>
      <c r="G343" s="132">
        <v>1.0</v>
      </c>
      <c r="H343" s="129">
        <v>2.0</v>
      </c>
      <c r="I343" s="61">
        <f t="shared" si="30"/>
        <v>7</v>
      </c>
      <c r="K343" s="270">
        <v>10.0</v>
      </c>
      <c r="L343" s="107" t="s">
        <v>2039</v>
      </c>
      <c r="M343" s="127">
        <v>0.0</v>
      </c>
      <c r="N343" s="127">
        <v>0.0</v>
      </c>
      <c r="O343" s="266">
        <v>3.0</v>
      </c>
      <c r="P343" s="268">
        <v>2.0</v>
      </c>
      <c r="Q343" s="268">
        <v>2.0</v>
      </c>
      <c r="R343" s="266">
        <v>3.0</v>
      </c>
      <c r="S343" s="61">
        <f t="shared" si="31"/>
        <v>10</v>
      </c>
    </row>
    <row r="344">
      <c r="A344" s="264">
        <v>12.0</v>
      </c>
      <c r="B344" s="110" t="s">
        <v>2040</v>
      </c>
      <c r="C344" s="127">
        <v>0.0</v>
      </c>
      <c r="D344" s="127">
        <v>0.0</v>
      </c>
      <c r="E344" s="128">
        <v>3.0</v>
      </c>
      <c r="F344" s="129">
        <v>2.0</v>
      </c>
      <c r="G344" s="129">
        <v>2.0</v>
      </c>
      <c r="H344" s="128">
        <v>3.0</v>
      </c>
      <c r="I344" s="61">
        <f t="shared" si="30"/>
        <v>10</v>
      </c>
      <c r="K344" s="265">
        <v>14.0</v>
      </c>
      <c r="L344" s="110" t="s">
        <v>2041</v>
      </c>
      <c r="M344" s="127">
        <v>0.0</v>
      </c>
      <c r="N344" s="127">
        <v>0.0</v>
      </c>
      <c r="O344" s="271">
        <v>4.0</v>
      </c>
      <c r="P344" s="268">
        <v>2.0</v>
      </c>
      <c r="Q344" s="266">
        <v>3.0</v>
      </c>
      <c r="R344" s="266">
        <v>3.0</v>
      </c>
      <c r="S344" s="61">
        <f t="shared" si="31"/>
        <v>12</v>
      </c>
    </row>
    <row r="345">
      <c r="A345" s="269">
        <v>15.0</v>
      </c>
      <c r="B345" s="107" t="s">
        <v>2042</v>
      </c>
      <c r="C345" s="127">
        <v>0.0</v>
      </c>
      <c r="D345" s="132">
        <v>1.0</v>
      </c>
      <c r="E345" s="128">
        <v>3.0</v>
      </c>
      <c r="F345" s="129">
        <v>2.0</v>
      </c>
      <c r="G345" s="129">
        <v>2.0</v>
      </c>
      <c r="H345" s="128">
        <v>3.0</v>
      </c>
      <c r="I345" s="61">
        <f t="shared" si="30"/>
        <v>11</v>
      </c>
      <c r="K345" s="270">
        <v>18.0</v>
      </c>
      <c r="L345" s="107" t="s">
        <v>2043</v>
      </c>
      <c r="M345" s="127">
        <v>0.0</v>
      </c>
      <c r="N345" s="267">
        <v>1.0</v>
      </c>
      <c r="O345" s="271">
        <v>4.0</v>
      </c>
      <c r="P345" s="268">
        <v>2.0</v>
      </c>
      <c r="Q345" s="266">
        <v>3.0</v>
      </c>
      <c r="R345" s="271">
        <v>4.0</v>
      </c>
      <c r="S345" s="61">
        <f t="shared" si="31"/>
        <v>14</v>
      </c>
    </row>
    <row r="346">
      <c r="A346" s="264">
        <v>19.0</v>
      </c>
      <c r="B346" s="110" t="s">
        <v>2044</v>
      </c>
      <c r="C346" s="127">
        <v>0.0</v>
      </c>
      <c r="D346" s="132">
        <v>1.0</v>
      </c>
      <c r="E346" s="138">
        <v>4.0</v>
      </c>
      <c r="F346" s="128">
        <v>3.0</v>
      </c>
      <c r="G346" s="129">
        <v>2.0</v>
      </c>
      <c r="H346" s="128">
        <v>3.0</v>
      </c>
      <c r="I346" s="61">
        <f t="shared" si="30"/>
        <v>13</v>
      </c>
      <c r="K346" s="265">
        <v>23.0</v>
      </c>
      <c r="L346" s="110" t="s">
        <v>2045</v>
      </c>
      <c r="M346" s="127">
        <v>0.0</v>
      </c>
      <c r="N346" s="268">
        <v>2.0</v>
      </c>
      <c r="O346" s="271">
        <v>4.0</v>
      </c>
      <c r="P346" s="266">
        <v>3.0</v>
      </c>
      <c r="Q346" s="266">
        <v>3.0</v>
      </c>
      <c r="R346" s="271">
        <v>4.0</v>
      </c>
      <c r="S346" s="61">
        <f t="shared" si="31"/>
        <v>16</v>
      </c>
    </row>
    <row r="347">
      <c r="A347" s="269">
        <v>23.0</v>
      </c>
      <c r="B347" s="107" t="s">
        <v>2046</v>
      </c>
      <c r="C347" s="127">
        <v>0.0</v>
      </c>
      <c r="D347" s="129">
        <v>2.0</v>
      </c>
      <c r="E347" s="138">
        <v>4.0</v>
      </c>
      <c r="F347" s="128">
        <v>3.0</v>
      </c>
      <c r="G347" s="128">
        <v>3.0</v>
      </c>
      <c r="H347" s="128">
        <v>3.0</v>
      </c>
      <c r="I347" s="61">
        <f t="shared" si="30"/>
        <v>15</v>
      </c>
      <c r="K347" s="270">
        <v>28.0</v>
      </c>
      <c r="L347" s="107" t="s">
        <v>2047</v>
      </c>
      <c r="M347" s="127">
        <v>0.0</v>
      </c>
      <c r="N347" s="266">
        <v>3.0</v>
      </c>
      <c r="O347" s="139">
        <v>5.0</v>
      </c>
      <c r="P347" s="271">
        <v>4.0</v>
      </c>
      <c r="Q347" s="266">
        <v>3.0</v>
      </c>
      <c r="R347" s="271">
        <v>4.0</v>
      </c>
      <c r="S347" s="61">
        <f t="shared" si="31"/>
        <v>19</v>
      </c>
    </row>
    <row r="348">
      <c r="A348" s="264">
        <v>26.0</v>
      </c>
      <c r="B348" s="110" t="s">
        <v>2026</v>
      </c>
      <c r="C348" s="132">
        <v>1.0</v>
      </c>
      <c r="D348" s="128">
        <v>3.0</v>
      </c>
      <c r="E348" s="138">
        <v>4.0</v>
      </c>
      <c r="F348" s="138">
        <v>4.0</v>
      </c>
      <c r="G348" s="128">
        <v>3.0</v>
      </c>
      <c r="H348" s="138">
        <v>4.0</v>
      </c>
      <c r="I348" s="61">
        <f t="shared" si="30"/>
        <v>19</v>
      </c>
      <c r="K348" s="74"/>
      <c r="L348" s="74"/>
      <c r="M348" s="74"/>
      <c r="N348" s="74"/>
      <c r="O348" s="74"/>
      <c r="P348" s="74"/>
      <c r="Q348" s="74"/>
      <c r="R348" s="74"/>
      <c r="S348" s="74"/>
    </row>
    <row r="349">
      <c r="A349" s="269">
        <v>30.0</v>
      </c>
      <c r="B349" s="107" t="s">
        <v>2048</v>
      </c>
      <c r="C349" s="129">
        <v>2.0</v>
      </c>
      <c r="D349" s="128">
        <v>3.0</v>
      </c>
      <c r="E349" s="139">
        <v>5.0</v>
      </c>
      <c r="F349" s="138">
        <v>4.0</v>
      </c>
      <c r="G349" s="128">
        <v>3.0</v>
      </c>
      <c r="H349" s="138">
        <v>4.0</v>
      </c>
      <c r="I349" s="61">
        <f t="shared" si="30"/>
        <v>21</v>
      </c>
      <c r="K349" s="74"/>
      <c r="L349" s="74"/>
      <c r="M349" s="74"/>
      <c r="N349" s="74"/>
      <c r="O349" s="74"/>
      <c r="P349" s="74"/>
      <c r="Q349" s="74"/>
      <c r="R349" s="74"/>
      <c r="S349" s="74"/>
    </row>
    <row r="350">
      <c r="A350" s="74"/>
      <c r="B350" s="74"/>
      <c r="C350" s="74"/>
      <c r="D350" s="74"/>
      <c r="E350" s="74"/>
      <c r="F350" s="74"/>
      <c r="G350" s="74"/>
      <c r="H350" s="74"/>
      <c r="I350" s="74"/>
      <c r="K350" s="74"/>
      <c r="L350" s="74"/>
      <c r="M350" s="74"/>
      <c r="N350" s="74"/>
      <c r="O350" s="74"/>
      <c r="P350" s="74"/>
      <c r="Q350" s="74"/>
      <c r="R350" s="74"/>
      <c r="S350" s="74"/>
    </row>
    <row r="351">
      <c r="A351" s="74"/>
      <c r="B351" s="74"/>
      <c r="C351" s="74"/>
      <c r="D351" s="74"/>
      <c r="E351" s="74"/>
      <c r="F351" s="74"/>
      <c r="G351" s="74"/>
      <c r="H351" s="74"/>
      <c r="I351" s="74"/>
      <c r="K351" s="74"/>
      <c r="L351" s="74"/>
      <c r="M351" s="74"/>
      <c r="N351" s="74"/>
      <c r="O351" s="74"/>
      <c r="P351" s="74"/>
      <c r="Q351" s="74"/>
      <c r="R351" s="74"/>
      <c r="S351" s="74"/>
    </row>
    <row r="352">
      <c r="A352" s="272" t="s">
        <v>2049</v>
      </c>
      <c r="B352" s="46"/>
      <c r="C352" s="46"/>
      <c r="D352" s="46"/>
      <c r="E352" s="46"/>
      <c r="F352" s="46"/>
      <c r="G352" s="46"/>
      <c r="H352" s="46"/>
      <c r="I352" s="46"/>
      <c r="J352" s="46"/>
      <c r="K352" s="46"/>
      <c r="L352" s="46"/>
      <c r="M352" s="46"/>
      <c r="N352" s="46"/>
      <c r="O352" s="46"/>
      <c r="P352" s="46"/>
      <c r="Q352" s="46"/>
      <c r="R352" s="46"/>
      <c r="S352" s="47"/>
    </row>
    <row r="353">
      <c r="A353" s="80"/>
      <c r="K353" s="80"/>
    </row>
    <row r="354">
      <c r="A354" s="80"/>
      <c r="K354" s="80"/>
    </row>
    <row r="355">
      <c r="A355" s="273" t="s">
        <v>2050</v>
      </c>
      <c r="B355" s="46"/>
      <c r="C355" s="46"/>
      <c r="D355" s="46"/>
      <c r="E355" s="46"/>
      <c r="F355" s="46"/>
      <c r="G355" s="46"/>
      <c r="H355" s="46"/>
      <c r="I355" s="47"/>
      <c r="K355" s="273" t="s">
        <v>2051</v>
      </c>
      <c r="L355" s="46"/>
      <c r="M355" s="46"/>
      <c r="N355" s="46"/>
      <c r="O355" s="46"/>
      <c r="P355" s="46"/>
      <c r="Q355" s="46"/>
      <c r="R355" s="46"/>
      <c r="S355" s="47"/>
    </row>
    <row r="356">
      <c r="A356" s="141" t="s">
        <v>1675</v>
      </c>
      <c r="B356" s="142" t="s">
        <v>1633</v>
      </c>
      <c r="C356" s="143" t="s">
        <v>1634</v>
      </c>
      <c r="D356" s="47"/>
      <c r="E356" s="144" t="s">
        <v>1635</v>
      </c>
      <c r="F356" s="47"/>
      <c r="G356" s="145" t="s">
        <v>1636</v>
      </c>
      <c r="H356" s="47"/>
      <c r="I356" s="146" t="s">
        <v>1637</v>
      </c>
      <c r="K356" s="141" t="s">
        <v>1675</v>
      </c>
      <c r="L356" s="142" t="s">
        <v>1633</v>
      </c>
      <c r="M356" s="143" t="s">
        <v>1634</v>
      </c>
      <c r="N356" s="47"/>
      <c r="O356" s="144" t="s">
        <v>1635</v>
      </c>
      <c r="P356" s="47"/>
      <c r="Q356" s="145" t="s">
        <v>1636</v>
      </c>
      <c r="R356" s="47"/>
      <c r="S356" s="146" t="s">
        <v>1637</v>
      </c>
    </row>
    <row r="357">
      <c r="A357" s="58"/>
      <c r="B357" s="58"/>
      <c r="C357" s="147" t="s">
        <v>1638</v>
      </c>
      <c r="D357" s="147" t="s">
        <v>1639</v>
      </c>
      <c r="E357" s="147" t="s">
        <v>1638</v>
      </c>
      <c r="F357" s="147" t="s">
        <v>1639</v>
      </c>
      <c r="G357" s="147" t="s">
        <v>1638</v>
      </c>
      <c r="H357" s="147" t="s">
        <v>1639</v>
      </c>
      <c r="I357" s="58"/>
      <c r="K357" s="58"/>
      <c r="L357" s="58"/>
      <c r="M357" s="147" t="s">
        <v>1638</v>
      </c>
      <c r="N357" s="147" t="s">
        <v>1639</v>
      </c>
      <c r="O357" s="147" t="s">
        <v>1638</v>
      </c>
      <c r="P357" s="147" t="s">
        <v>1639</v>
      </c>
      <c r="Q357" s="147" t="s">
        <v>1638</v>
      </c>
      <c r="R357" s="147" t="s">
        <v>1639</v>
      </c>
      <c r="S357" s="58"/>
    </row>
    <row r="358">
      <c r="A358" s="159">
        <v>1.0</v>
      </c>
      <c r="B358" s="159" t="s">
        <v>2052</v>
      </c>
      <c r="C358" s="98">
        <v>0.0</v>
      </c>
      <c r="D358" s="98">
        <v>0.0</v>
      </c>
      <c r="E358" s="98">
        <v>3.0</v>
      </c>
      <c r="F358" s="98">
        <v>0.0</v>
      </c>
      <c r="G358" s="98">
        <v>2.0</v>
      </c>
      <c r="H358" s="98">
        <v>0.0</v>
      </c>
      <c r="I358" s="160">
        <f t="shared" ref="I358:I367" si="32">SUM(C358:H358)</f>
        <v>5</v>
      </c>
      <c r="K358" s="159">
        <v>1.0</v>
      </c>
      <c r="L358" s="159" t="s">
        <v>2053</v>
      </c>
      <c r="M358" s="98">
        <v>0.0</v>
      </c>
      <c r="N358" s="98">
        <v>0.0</v>
      </c>
      <c r="O358" s="98">
        <v>2.0</v>
      </c>
      <c r="P358" s="98">
        <v>0.0</v>
      </c>
      <c r="Q358" s="98">
        <v>3.0</v>
      </c>
      <c r="R358" s="98">
        <v>0.0</v>
      </c>
      <c r="S358" s="160">
        <f t="shared" ref="S358:S361" si="33">SUM(M358:R358)</f>
        <v>5</v>
      </c>
    </row>
    <row r="359">
      <c r="A359" s="162">
        <v>9.0</v>
      </c>
      <c r="B359" s="162" t="s">
        <v>2054</v>
      </c>
      <c r="C359" s="98">
        <v>0.0</v>
      </c>
      <c r="D359" s="98">
        <v>0.0</v>
      </c>
      <c r="E359" s="98">
        <v>4.0</v>
      </c>
      <c r="F359" s="98">
        <v>0.0</v>
      </c>
      <c r="G359" s="98">
        <v>3.0</v>
      </c>
      <c r="H359" s="98">
        <v>0.0</v>
      </c>
      <c r="I359" s="160">
        <f t="shared" si="32"/>
        <v>7</v>
      </c>
      <c r="K359" s="162">
        <v>10.0</v>
      </c>
      <c r="L359" s="162" t="s">
        <v>2055</v>
      </c>
      <c r="M359" s="98">
        <v>0.0</v>
      </c>
      <c r="N359" s="98">
        <v>0.0</v>
      </c>
      <c r="O359" s="98">
        <v>4.0</v>
      </c>
      <c r="P359" s="98">
        <v>2.0</v>
      </c>
      <c r="Q359" s="98">
        <v>3.0</v>
      </c>
      <c r="R359" s="98">
        <v>1.0</v>
      </c>
      <c r="S359" s="160">
        <f t="shared" si="33"/>
        <v>10</v>
      </c>
    </row>
    <row r="360">
      <c r="A360" s="158">
        <v>12.0</v>
      </c>
      <c r="B360" s="159" t="s">
        <v>2056</v>
      </c>
      <c r="C360" s="98">
        <v>0.0</v>
      </c>
      <c r="D360" s="98">
        <v>0.0</v>
      </c>
      <c r="E360" s="98">
        <v>3.0</v>
      </c>
      <c r="F360" s="98">
        <v>2.0</v>
      </c>
      <c r="G360" s="98">
        <v>3.0</v>
      </c>
      <c r="H360" s="98">
        <v>2.0</v>
      </c>
      <c r="I360" s="160">
        <f t="shared" si="32"/>
        <v>10</v>
      </c>
      <c r="K360" s="159">
        <v>18.0</v>
      </c>
      <c r="L360" s="159" t="s">
        <v>2057</v>
      </c>
      <c r="M360" s="98">
        <v>0.0</v>
      </c>
      <c r="N360" s="98">
        <v>0.0</v>
      </c>
      <c r="O360" s="98">
        <v>6.0</v>
      </c>
      <c r="P360" s="98">
        <v>4.0</v>
      </c>
      <c r="Q360" s="98">
        <v>4.0</v>
      </c>
      <c r="R360" s="98">
        <v>4.0</v>
      </c>
      <c r="S360" s="160">
        <f t="shared" si="33"/>
        <v>18</v>
      </c>
    </row>
    <row r="361">
      <c r="A361" s="58"/>
      <c r="B361" s="164" t="s">
        <v>2058</v>
      </c>
      <c r="C361" s="98">
        <v>0.0</v>
      </c>
      <c r="D361" s="98">
        <v>0.0</v>
      </c>
      <c r="E361" s="98">
        <v>4.0</v>
      </c>
      <c r="F361" s="98">
        <v>2.0</v>
      </c>
      <c r="G361" s="98">
        <v>4.0</v>
      </c>
      <c r="H361" s="98">
        <v>0.0</v>
      </c>
      <c r="I361" s="160">
        <f t="shared" si="32"/>
        <v>10</v>
      </c>
      <c r="K361" s="162">
        <v>28.0</v>
      </c>
      <c r="L361" s="162" t="s">
        <v>2059</v>
      </c>
      <c r="M361" s="98">
        <v>1.0</v>
      </c>
      <c r="N361" s="98">
        <v>0.0</v>
      </c>
      <c r="O361" s="98">
        <v>6.0</v>
      </c>
      <c r="P361" s="98">
        <v>4.0</v>
      </c>
      <c r="Q361" s="98">
        <v>6.0</v>
      </c>
      <c r="R361" s="98">
        <v>4.0</v>
      </c>
      <c r="S361" s="160">
        <f t="shared" si="33"/>
        <v>21</v>
      </c>
    </row>
    <row r="362">
      <c r="A362" s="162">
        <v>18.0</v>
      </c>
      <c r="B362" s="162" t="s">
        <v>2060</v>
      </c>
      <c r="C362" s="98">
        <v>4.0</v>
      </c>
      <c r="D362" s="98">
        <v>2.0</v>
      </c>
      <c r="E362" s="98">
        <v>2.0</v>
      </c>
      <c r="F362" s="98">
        <v>2.0</v>
      </c>
      <c r="G362" s="98">
        <v>3.0</v>
      </c>
      <c r="H362" s="98">
        <v>2.0</v>
      </c>
      <c r="I362" s="160">
        <f t="shared" si="32"/>
        <v>15</v>
      </c>
      <c r="K362" s="74"/>
      <c r="L362" s="74"/>
      <c r="M362" s="74"/>
      <c r="N362" s="74"/>
      <c r="O362" s="74"/>
      <c r="P362" s="74"/>
      <c r="Q362" s="74"/>
      <c r="R362" s="74"/>
      <c r="S362" s="74"/>
    </row>
    <row r="363">
      <c r="A363" s="158">
        <v>23.0</v>
      </c>
      <c r="B363" s="159" t="s">
        <v>2061</v>
      </c>
      <c r="C363" s="98">
        <v>1.0</v>
      </c>
      <c r="D363" s="98">
        <v>0.0</v>
      </c>
      <c r="E363" s="98">
        <v>5.0</v>
      </c>
      <c r="F363" s="98">
        <v>3.0</v>
      </c>
      <c r="G363" s="98">
        <v>5.0</v>
      </c>
      <c r="H363" s="98">
        <v>2.0</v>
      </c>
      <c r="I363" s="160">
        <f t="shared" si="32"/>
        <v>16</v>
      </c>
      <c r="K363" s="74"/>
      <c r="L363" s="74"/>
      <c r="M363" s="74"/>
      <c r="N363" s="74"/>
      <c r="O363" s="74"/>
      <c r="P363" s="74"/>
      <c r="Q363" s="74"/>
      <c r="R363" s="74"/>
      <c r="S363" s="74"/>
    </row>
    <row r="364">
      <c r="A364" s="58"/>
      <c r="B364" s="159" t="s">
        <v>2062</v>
      </c>
      <c r="C364" s="98">
        <v>3.0</v>
      </c>
      <c r="D364" s="98">
        <v>2.0</v>
      </c>
      <c r="E364" s="98">
        <v>3.0</v>
      </c>
      <c r="F364" s="98">
        <v>3.0</v>
      </c>
      <c r="G364" s="98">
        <v>3.0</v>
      </c>
      <c r="H364" s="98">
        <v>2.0</v>
      </c>
      <c r="I364" s="160">
        <f t="shared" si="32"/>
        <v>16</v>
      </c>
      <c r="K364" s="80"/>
    </row>
    <row r="365">
      <c r="A365" s="162">
        <v>26.0</v>
      </c>
      <c r="B365" s="162" t="s">
        <v>2063</v>
      </c>
      <c r="C365" s="98">
        <v>4.0</v>
      </c>
      <c r="D365" s="98">
        <v>3.0</v>
      </c>
      <c r="E365" s="98">
        <v>4.0</v>
      </c>
      <c r="F365" s="98">
        <v>3.0</v>
      </c>
      <c r="G365" s="98">
        <v>4.0</v>
      </c>
      <c r="H365" s="98">
        <v>2.0</v>
      </c>
      <c r="I365" s="160">
        <f t="shared" si="32"/>
        <v>20</v>
      </c>
      <c r="K365" s="80"/>
    </row>
    <row r="366">
      <c r="A366" s="159">
        <v>28.0</v>
      </c>
      <c r="B366" s="159" t="s">
        <v>2064</v>
      </c>
      <c r="C366" s="98">
        <v>5.0</v>
      </c>
      <c r="D366" s="98">
        <v>3.0</v>
      </c>
      <c r="E366" s="98">
        <v>4.0</v>
      </c>
      <c r="F366" s="98">
        <v>3.0</v>
      </c>
      <c r="G366" s="98">
        <v>4.0</v>
      </c>
      <c r="H366" s="98">
        <v>2.0</v>
      </c>
      <c r="I366" s="160">
        <f t="shared" si="32"/>
        <v>21</v>
      </c>
      <c r="K366" s="80"/>
    </row>
    <row r="367">
      <c r="A367" s="218">
        <v>30.0</v>
      </c>
      <c r="B367" s="274" t="s">
        <v>2065</v>
      </c>
      <c r="C367" s="98">
        <v>5.0</v>
      </c>
      <c r="D367" s="98">
        <v>3.0</v>
      </c>
      <c r="E367" s="98">
        <v>4.0</v>
      </c>
      <c r="F367" s="98">
        <v>3.0</v>
      </c>
      <c r="G367" s="98">
        <v>4.0</v>
      </c>
      <c r="H367" s="98">
        <v>3.0</v>
      </c>
      <c r="I367" s="160">
        <f t="shared" si="32"/>
        <v>22</v>
      </c>
      <c r="K367" s="80"/>
    </row>
    <row r="368">
      <c r="A368" s="80"/>
      <c r="K368" s="80"/>
    </row>
    <row r="369">
      <c r="A369" s="80"/>
      <c r="K369" s="80"/>
    </row>
    <row r="370">
      <c r="A370" s="275" t="s">
        <v>2066</v>
      </c>
      <c r="B370" s="46"/>
      <c r="C370" s="46"/>
      <c r="D370" s="46"/>
      <c r="E370" s="46"/>
      <c r="F370" s="46"/>
      <c r="G370" s="46"/>
      <c r="H370" s="46"/>
      <c r="I370" s="47"/>
      <c r="K370" s="74"/>
      <c r="L370" s="74"/>
      <c r="M370" s="74"/>
      <c r="N370" s="74"/>
      <c r="O370" s="74"/>
      <c r="P370" s="74"/>
      <c r="Q370" s="74"/>
      <c r="R370" s="74"/>
      <c r="S370" s="74"/>
    </row>
    <row r="371">
      <c r="A371" s="141" t="s">
        <v>1675</v>
      </c>
      <c r="B371" s="142" t="s">
        <v>1633</v>
      </c>
      <c r="C371" s="143" t="s">
        <v>1634</v>
      </c>
      <c r="D371" s="47"/>
      <c r="E371" s="144" t="s">
        <v>1635</v>
      </c>
      <c r="F371" s="47"/>
      <c r="G371" s="145" t="s">
        <v>1636</v>
      </c>
      <c r="H371" s="47"/>
      <c r="I371" s="146" t="s">
        <v>1637</v>
      </c>
      <c r="K371" s="80"/>
    </row>
    <row r="372">
      <c r="A372" s="58"/>
      <c r="B372" s="58"/>
      <c r="C372" s="147" t="s">
        <v>1638</v>
      </c>
      <c r="D372" s="147" t="s">
        <v>1639</v>
      </c>
      <c r="E372" s="147" t="s">
        <v>1638</v>
      </c>
      <c r="F372" s="147" t="s">
        <v>1639</v>
      </c>
      <c r="G372" s="147" t="s">
        <v>1638</v>
      </c>
      <c r="H372" s="147" t="s">
        <v>1639</v>
      </c>
      <c r="I372" s="58"/>
      <c r="K372" s="80"/>
    </row>
    <row r="373">
      <c r="A373" s="159">
        <v>1.0</v>
      </c>
      <c r="B373" s="159" t="s">
        <v>2067</v>
      </c>
      <c r="C373" s="98">
        <v>0.0</v>
      </c>
      <c r="D373" s="98">
        <v>0.0</v>
      </c>
      <c r="E373" s="98">
        <v>3.0</v>
      </c>
      <c r="F373" s="98">
        <v>0.0</v>
      </c>
      <c r="G373" s="98">
        <v>2.0</v>
      </c>
      <c r="H373" s="98">
        <v>0.0</v>
      </c>
      <c r="I373" s="160">
        <f t="shared" ref="I373:I380" si="34">SUM(C373:H373)</f>
        <v>5</v>
      </c>
      <c r="K373" s="80"/>
    </row>
    <row r="374">
      <c r="A374" s="162">
        <v>9.0</v>
      </c>
      <c r="B374" s="162" t="s">
        <v>2068</v>
      </c>
      <c r="C374" s="98">
        <v>0.0</v>
      </c>
      <c r="D374" s="98">
        <v>0.0</v>
      </c>
      <c r="E374" s="98">
        <v>4.0</v>
      </c>
      <c r="F374" s="98">
        <v>0.0</v>
      </c>
      <c r="G374" s="98">
        <v>2.0</v>
      </c>
      <c r="H374" s="98">
        <v>1.0</v>
      </c>
      <c r="I374" s="160">
        <f t="shared" si="34"/>
        <v>7</v>
      </c>
      <c r="K374" s="80"/>
    </row>
    <row r="375">
      <c r="A375" s="159">
        <v>12.0</v>
      </c>
      <c r="B375" s="159" t="s">
        <v>2069</v>
      </c>
      <c r="C375" s="98">
        <v>0.0</v>
      </c>
      <c r="D375" s="98">
        <v>0.0</v>
      </c>
      <c r="E375" s="98">
        <v>5.0</v>
      </c>
      <c r="F375" s="98">
        <v>1.0</v>
      </c>
      <c r="G375" s="98">
        <v>3.0</v>
      </c>
      <c r="H375" s="98">
        <v>1.0</v>
      </c>
      <c r="I375" s="160">
        <f t="shared" si="34"/>
        <v>10</v>
      </c>
      <c r="K375" s="80"/>
    </row>
    <row r="376">
      <c r="A376" s="162">
        <v>18.0</v>
      </c>
      <c r="B376" s="163" t="s">
        <v>2070</v>
      </c>
      <c r="C376" s="98">
        <v>0.0</v>
      </c>
      <c r="D376" s="98">
        <v>1.0</v>
      </c>
      <c r="E376" s="98">
        <v>6.0</v>
      </c>
      <c r="F376" s="98">
        <v>2.0</v>
      </c>
      <c r="G376" s="98">
        <v>4.0</v>
      </c>
      <c r="H376" s="98">
        <v>2.0</v>
      </c>
      <c r="I376" s="160">
        <f t="shared" si="34"/>
        <v>15</v>
      </c>
      <c r="K376" s="80"/>
    </row>
    <row r="377">
      <c r="A377" s="159">
        <v>23.0</v>
      </c>
      <c r="B377" s="159" t="s">
        <v>2071</v>
      </c>
      <c r="C377" s="98">
        <v>0.0</v>
      </c>
      <c r="D377" s="98">
        <v>2.0</v>
      </c>
      <c r="E377" s="98">
        <v>6.0</v>
      </c>
      <c r="F377" s="98">
        <v>2.0</v>
      </c>
      <c r="G377" s="98">
        <v>4.0</v>
      </c>
      <c r="H377" s="98">
        <v>2.0</v>
      </c>
      <c r="I377" s="160">
        <f t="shared" si="34"/>
        <v>16</v>
      </c>
      <c r="K377" s="80"/>
    </row>
    <row r="378">
      <c r="A378" s="162">
        <v>26.0</v>
      </c>
      <c r="B378" s="162" t="s">
        <v>2072</v>
      </c>
      <c r="C378" s="98">
        <v>0.0</v>
      </c>
      <c r="D378" s="98">
        <v>4.0</v>
      </c>
      <c r="E378" s="98">
        <v>6.0</v>
      </c>
      <c r="F378" s="98">
        <v>2.0</v>
      </c>
      <c r="G378" s="98">
        <v>4.0</v>
      </c>
      <c r="H378" s="98">
        <v>4.0</v>
      </c>
      <c r="I378" s="160">
        <f t="shared" si="34"/>
        <v>20</v>
      </c>
      <c r="K378" s="80"/>
    </row>
    <row r="379">
      <c r="A379" s="159">
        <v>28.0</v>
      </c>
      <c r="B379" s="159" t="s">
        <v>2073</v>
      </c>
      <c r="C379" s="98">
        <v>0.0</v>
      </c>
      <c r="D379" s="98">
        <v>4.0</v>
      </c>
      <c r="E379" s="98">
        <v>6.0</v>
      </c>
      <c r="F379" s="98">
        <v>2.0</v>
      </c>
      <c r="G379" s="98">
        <v>5.0</v>
      </c>
      <c r="H379" s="98">
        <v>4.0</v>
      </c>
      <c r="I379" s="160">
        <f t="shared" si="34"/>
        <v>21</v>
      </c>
      <c r="K379" s="80"/>
    </row>
    <row r="380">
      <c r="A380" s="162">
        <v>30.0</v>
      </c>
      <c r="B380" s="162" t="s">
        <v>2074</v>
      </c>
      <c r="C380" s="98">
        <v>0.0</v>
      </c>
      <c r="D380" s="98">
        <v>4.0</v>
      </c>
      <c r="E380" s="98">
        <v>6.0</v>
      </c>
      <c r="F380" s="98">
        <v>2.0</v>
      </c>
      <c r="G380" s="98">
        <v>6.0</v>
      </c>
      <c r="H380" s="98">
        <v>4.0</v>
      </c>
      <c r="I380" s="220">
        <f t="shared" si="34"/>
        <v>22</v>
      </c>
      <c r="K380" s="80"/>
    </row>
    <row r="381">
      <c r="A381" s="74" t="s">
        <v>2075</v>
      </c>
      <c r="K381" s="80"/>
    </row>
    <row r="382">
      <c r="A382" s="74"/>
      <c r="B382" s="276"/>
      <c r="C382" s="276"/>
      <c r="D382" s="276"/>
      <c r="E382" s="276"/>
      <c r="F382" s="276"/>
      <c r="G382" s="276"/>
      <c r="H382" s="276"/>
      <c r="I382" s="276"/>
      <c r="K382" s="80"/>
    </row>
    <row r="383">
      <c r="A383" s="277" t="s">
        <v>2076</v>
      </c>
      <c r="B383" s="46"/>
      <c r="C383" s="46"/>
      <c r="D383" s="46"/>
      <c r="E383" s="46"/>
      <c r="F383" s="46"/>
      <c r="G383" s="46"/>
      <c r="H383" s="46"/>
      <c r="I383" s="47"/>
      <c r="K383" s="278" t="s">
        <v>2077</v>
      </c>
      <c r="L383" s="46"/>
      <c r="M383" s="46"/>
      <c r="N383" s="46"/>
      <c r="O383" s="46"/>
      <c r="P383" s="46"/>
      <c r="Q383" s="46"/>
      <c r="R383" s="46"/>
      <c r="S383" s="46"/>
    </row>
    <row r="384">
      <c r="A384" s="91" t="s">
        <v>1632</v>
      </c>
      <c r="B384" s="52" t="s">
        <v>1633</v>
      </c>
      <c r="C384" s="53" t="s">
        <v>1634</v>
      </c>
      <c r="D384" s="54"/>
      <c r="E384" s="55" t="s">
        <v>1635</v>
      </c>
      <c r="F384" s="54"/>
      <c r="G384" s="92" t="s">
        <v>1636</v>
      </c>
      <c r="H384" s="54"/>
      <c r="I384" s="57" t="s">
        <v>1637</v>
      </c>
      <c r="K384" s="84" t="s">
        <v>1675</v>
      </c>
      <c r="L384" s="85" t="s">
        <v>1633</v>
      </c>
      <c r="M384" s="86" t="s">
        <v>1634</v>
      </c>
      <c r="N384" s="54"/>
      <c r="O384" s="87" t="s">
        <v>1635</v>
      </c>
      <c r="P384" s="54"/>
      <c r="Q384" s="88" t="s">
        <v>1636</v>
      </c>
      <c r="R384" s="54"/>
      <c r="S384" s="122" t="s">
        <v>1637</v>
      </c>
    </row>
    <row r="385">
      <c r="A385" s="58"/>
      <c r="B385" s="54"/>
      <c r="C385" s="59" t="s">
        <v>1638</v>
      </c>
      <c r="D385" s="59" t="s">
        <v>1639</v>
      </c>
      <c r="E385" s="59" t="s">
        <v>1638</v>
      </c>
      <c r="F385" s="59" t="s">
        <v>1639</v>
      </c>
      <c r="G385" s="59" t="s">
        <v>1638</v>
      </c>
      <c r="H385" s="59" t="s">
        <v>1639</v>
      </c>
      <c r="I385" s="54"/>
      <c r="K385" s="58"/>
      <c r="L385" s="54"/>
      <c r="M385" s="94" t="s">
        <v>1638</v>
      </c>
      <c r="N385" s="94" t="s">
        <v>1639</v>
      </c>
      <c r="O385" s="94" t="s">
        <v>1638</v>
      </c>
      <c r="P385" s="94" t="s">
        <v>1639</v>
      </c>
      <c r="Q385" s="94" t="s">
        <v>1638</v>
      </c>
      <c r="R385" s="94" t="s">
        <v>1639</v>
      </c>
      <c r="S385" s="54"/>
    </row>
    <row r="386">
      <c r="A386" s="109">
        <v>1.0</v>
      </c>
      <c r="B386" s="110" t="s">
        <v>2078</v>
      </c>
      <c r="C386" s="98">
        <v>0.0</v>
      </c>
      <c r="D386" s="98">
        <v>0.0</v>
      </c>
      <c r="E386" s="98">
        <v>2.0</v>
      </c>
      <c r="F386" s="98">
        <v>1.0</v>
      </c>
      <c r="G386" s="98">
        <v>2.0</v>
      </c>
      <c r="H386" s="98">
        <v>0.0</v>
      </c>
      <c r="I386" s="61">
        <f t="shared" ref="I386:I400" si="35">SUM(C386:H386)</f>
        <v>5</v>
      </c>
      <c r="K386" s="212">
        <v>1.0</v>
      </c>
      <c r="L386" s="105" t="s">
        <v>2079</v>
      </c>
      <c r="M386" s="98">
        <v>0.0</v>
      </c>
      <c r="N386" s="98">
        <v>0.0</v>
      </c>
      <c r="O386" s="98">
        <v>3.0</v>
      </c>
      <c r="P386" s="98">
        <v>0.0</v>
      </c>
      <c r="Q386" s="98">
        <v>2.0</v>
      </c>
      <c r="R386" s="98">
        <v>0.0</v>
      </c>
      <c r="S386" s="279">
        <f t="shared" ref="S386:S391" si="36">SUM(M386:R386)</f>
        <v>5</v>
      </c>
    </row>
    <row r="387">
      <c r="A387" s="151">
        <v>9.0</v>
      </c>
      <c r="B387" s="107" t="s">
        <v>2080</v>
      </c>
      <c r="C387" s="98">
        <v>0.0</v>
      </c>
      <c r="D387" s="98">
        <v>0.0</v>
      </c>
      <c r="E387" s="98">
        <v>3.0</v>
      </c>
      <c r="F387" s="98">
        <v>1.0</v>
      </c>
      <c r="G387" s="98">
        <v>3.0</v>
      </c>
      <c r="H387" s="98">
        <v>0.0</v>
      </c>
      <c r="I387" s="61">
        <f t="shared" si="35"/>
        <v>7</v>
      </c>
      <c r="K387" s="114">
        <v>10.0</v>
      </c>
      <c r="L387" s="112" t="s">
        <v>2081</v>
      </c>
      <c r="M387" s="98">
        <v>0.0</v>
      </c>
      <c r="N387" s="98">
        <v>0.0</v>
      </c>
      <c r="O387" s="98">
        <v>4.0</v>
      </c>
      <c r="P387" s="98">
        <v>2.0</v>
      </c>
      <c r="Q387" s="98">
        <v>3.0</v>
      </c>
      <c r="R387" s="98">
        <v>1.0</v>
      </c>
      <c r="S387" s="130">
        <f t="shared" si="36"/>
        <v>10</v>
      </c>
    </row>
    <row r="388">
      <c r="A388" s="58"/>
      <c r="B388" s="107" t="s">
        <v>2082</v>
      </c>
      <c r="C388" s="98">
        <v>0.0</v>
      </c>
      <c r="D388" s="98">
        <v>0.0</v>
      </c>
      <c r="E388" s="98">
        <v>3.0</v>
      </c>
      <c r="F388" s="98">
        <v>1.0</v>
      </c>
      <c r="G388" s="98">
        <v>2.0</v>
      </c>
      <c r="H388" s="98">
        <v>1.0</v>
      </c>
      <c r="I388" s="61">
        <f t="shared" si="35"/>
        <v>7</v>
      </c>
      <c r="K388" s="212">
        <v>14.0</v>
      </c>
      <c r="L388" s="105" t="s">
        <v>2083</v>
      </c>
      <c r="M388" s="98">
        <v>0.0</v>
      </c>
      <c r="N388" s="98">
        <v>1.0</v>
      </c>
      <c r="O388" s="98">
        <v>4.0</v>
      </c>
      <c r="P388" s="98">
        <v>3.0</v>
      </c>
      <c r="Q388" s="98">
        <v>4.0</v>
      </c>
      <c r="R388" s="98">
        <v>3.0</v>
      </c>
      <c r="S388" s="130">
        <f t="shared" si="36"/>
        <v>15</v>
      </c>
    </row>
    <row r="389">
      <c r="A389" s="153">
        <v>12.0</v>
      </c>
      <c r="B389" s="110" t="s">
        <v>2084</v>
      </c>
      <c r="C389" s="98">
        <v>0.0</v>
      </c>
      <c r="D389" s="98">
        <v>0.0</v>
      </c>
      <c r="E389" s="98">
        <v>4.0</v>
      </c>
      <c r="F389" s="98">
        <v>2.0</v>
      </c>
      <c r="G389" s="98">
        <v>3.0</v>
      </c>
      <c r="H389" s="98">
        <v>1.0</v>
      </c>
      <c r="I389" s="61">
        <f t="shared" si="35"/>
        <v>10</v>
      </c>
      <c r="K389" s="114">
        <v>18.0</v>
      </c>
      <c r="L389" s="112" t="s">
        <v>2085</v>
      </c>
      <c r="M389" s="98">
        <v>0.0</v>
      </c>
      <c r="N389" s="98">
        <v>2.0</v>
      </c>
      <c r="O389" s="98">
        <v>5.0</v>
      </c>
      <c r="P389" s="98">
        <v>3.0</v>
      </c>
      <c r="Q389" s="98">
        <v>4.0</v>
      </c>
      <c r="R389" s="98">
        <v>3.0</v>
      </c>
      <c r="S389" s="130">
        <f t="shared" si="36"/>
        <v>17</v>
      </c>
    </row>
    <row r="390">
      <c r="A390" s="58"/>
      <c r="B390" s="110" t="s">
        <v>2086</v>
      </c>
      <c r="C390" s="98">
        <v>1.0</v>
      </c>
      <c r="D390" s="98">
        <v>0.0</v>
      </c>
      <c r="E390" s="98">
        <v>3.0</v>
      </c>
      <c r="F390" s="98">
        <v>1.0</v>
      </c>
      <c r="G390" s="98">
        <v>3.0</v>
      </c>
      <c r="H390" s="98">
        <v>2.0</v>
      </c>
      <c r="I390" s="61">
        <f t="shared" si="35"/>
        <v>10</v>
      </c>
      <c r="K390" s="212">
        <v>23.0</v>
      </c>
      <c r="L390" s="280" t="s">
        <v>2087</v>
      </c>
      <c r="M390" s="98">
        <v>0.0</v>
      </c>
      <c r="N390" s="98">
        <v>2.0</v>
      </c>
      <c r="O390" s="98">
        <v>5.0</v>
      </c>
      <c r="P390" s="98">
        <v>4.0</v>
      </c>
      <c r="Q390" s="98">
        <v>4.0</v>
      </c>
      <c r="R390" s="98">
        <v>3.0</v>
      </c>
      <c r="S390" s="130">
        <f t="shared" si="36"/>
        <v>18</v>
      </c>
    </row>
    <row r="391">
      <c r="A391" s="151">
        <v>15.0</v>
      </c>
      <c r="B391" s="107" t="s">
        <v>2088</v>
      </c>
      <c r="C391" s="98">
        <v>0.0</v>
      </c>
      <c r="D391" s="98">
        <v>0.0</v>
      </c>
      <c r="E391" s="98">
        <v>4.0</v>
      </c>
      <c r="F391" s="98">
        <v>2.0</v>
      </c>
      <c r="G391" s="98">
        <v>4.0</v>
      </c>
      <c r="H391" s="98">
        <v>2.0</v>
      </c>
      <c r="I391" s="61">
        <f t="shared" si="35"/>
        <v>12</v>
      </c>
      <c r="K391" s="114">
        <v>28.0</v>
      </c>
      <c r="L391" s="112" t="s">
        <v>2089</v>
      </c>
      <c r="M391" s="98">
        <v>0.0</v>
      </c>
      <c r="N391" s="98">
        <v>2.0</v>
      </c>
      <c r="O391" s="98">
        <v>6.0</v>
      </c>
      <c r="P391" s="98">
        <v>5.0</v>
      </c>
      <c r="Q391" s="98">
        <v>4.0</v>
      </c>
      <c r="R391" s="98">
        <v>4.0</v>
      </c>
      <c r="S391" s="130">
        <f t="shared" si="36"/>
        <v>21</v>
      </c>
    </row>
    <row r="392">
      <c r="A392" s="58"/>
      <c r="B392" s="107" t="s">
        <v>2090</v>
      </c>
      <c r="C392" s="98">
        <v>2.0</v>
      </c>
      <c r="D392" s="98">
        <v>1.0</v>
      </c>
      <c r="E392" s="98">
        <v>3.0</v>
      </c>
      <c r="F392" s="98">
        <v>1.0</v>
      </c>
      <c r="G392" s="98">
        <v>3.0</v>
      </c>
      <c r="H392" s="98">
        <v>2.0</v>
      </c>
      <c r="I392" s="61">
        <f t="shared" si="35"/>
        <v>12</v>
      </c>
      <c r="K392" s="80"/>
    </row>
    <row r="393">
      <c r="A393" s="153">
        <v>19.0</v>
      </c>
      <c r="B393" s="110" t="s">
        <v>2061</v>
      </c>
      <c r="C393" s="98">
        <v>1.0</v>
      </c>
      <c r="D393" s="98">
        <v>1.0</v>
      </c>
      <c r="E393" s="98">
        <v>4.0</v>
      </c>
      <c r="F393" s="98">
        <v>2.0</v>
      </c>
      <c r="G393" s="98">
        <v>4.0</v>
      </c>
      <c r="H393" s="98">
        <v>3.0</v>
      </c>
      <c r="I393" s="61">
        <f t="shared" si="35"/>
        <v>15</v>
      </c>
      <c r="K393" s="80"/>
    </row>
    <row r="394">
      <c r="A394" s="58"/>
      <c r="B394" s="110" t="s">
        <v>2060</v>
      </c>
      <c r="C394" s="98">
        <v>2.0</v>
      </c>
      <c r="D394" s="98">
        <v>2.0</v>
      </c>
      <c r="E394" s="98">
        <v>3.0</v>
      </c>
      <c r="F394" s="98">
        <v>2.0</v>
      </c>
      <c r="G394" s="98">
        <v>4.0</v>
      </c>
      <c r="H394" s="98">
        <v>2.0</v>
      </c>
      <c r="I394" s="61">
        <f t="shared" si="35"/>
        <v>15</v>
      </c>
      <c r="K394" s="80"/>
    </row>
    <row r="395">
      <c r="A395" s="151">
        <v>23.0</v>
      </c>
      <c r="B395" s="107" t="s">
        <v>2091</v>
      </c>
      <c r="C395" s="98">
        <v>2.0</v>
      </c>
      <c r="D395" s="98">
        <v>1.0</v>
      </c>
      <c r="E395" s="98">
        <v>4.0</v>
      </c>
      <c r="F395" s="98">
        <v>2.0</v>
      </c>
      <c r="G395" s="98">
        <v>4.0</v>
      </c>
      <c r="H395" s="98">
        <v>3.0</v>
      </c>
      <c r="I395" s="61">
        <f t="shared" si="35"/>
        <v>16</v>
      </c>
      <c r="K395" s="80"/>
    </row>
    <row r="396">
      <c r="A396" s="58"/>
      <c r="B396" s="107" t="s">
        <v>2092</v>
      </c>
      <c r="C396" s="98">
        <v>3.0</v>
      </c>
      <c r="D396" s="98">
        <v>2.0</v>
      </c>
      <c r="E396" s="98">
        <v>3.0</v>
      </c>
      <c r="F396" s="98">
        <v>2.0</v>
      </c>
      <c r="G396" s="98">
        <v>4.0</v>
      </c>
      <c r="H396" s="98">
        <v>2.0</v>
      </c>
      <c r="I396" s="61">
        <f t="shared" si="35"/>
        <v>16</v>
      </c>
      <c r="K396" s="80"/>
    </row>
    <row r="397">
      <c r="A397" s="153">
        <v>26.0</v>
      </c>
      <c r="B397" s="110" t="s">
        <v>2093</v>
      </c>
      <c r="C397" s="98">
        <v>2.0</v>
      </c>
      <c r="D397" s="98">
        <v>1.0</v>
      </c>
      <c r="E397" s="98">
        <v>5.0</v>
      </c>
      <c r="F397" s="98">
        <v>3.0</v>
      </c>
      <c r="G397" s="98">
        <v>5.0</v>
      </c>
      <c r="H397" s="98">
        <v>3.0</v>
      </c>
      <c r="I397" s="61">
        <f t="shared" si="35"/>
        <v>19</v>
      </c>
      <c r="K397" s="80"/>
    </row>
    <row r="398">
      <c r="A398" s="58"/>
      <c r="B398" s="110" t="s">
        <v>2094</v>
      </c>
      <c r="C398" s="98">
        <v>4.0</v>
      </c>
      <c r="D398" s="98">
        <v>2.0</v>
      </c>
      <c r="E398" s="98">
        <v>4.0</v>
      </c>
      <c r="F398" s="98">
        <v>3.0</v>
      </c>
      <c r="G398" s="98">
        <v>4.0</v>
      </c>
      <c r="H398" s="98">
        <v>2.0</v>
      </c>
      <c r="I398" s="61">
        <f t="shared" si="35"/>
        <v>19</v>
      </c>
      <c r="K398" s="80"/>
    </row>
    <row r="399">
      <c r="A399" s="151">
        <v>30.0</v>
      </c>
      <c r="B399" s="107" t="s">
        <v>2095</v>
      </c>
      <c r="C399" s="98">
        <v>3.0</v>
      </c>
      <c r="D399" s="98">
        <v>2.0</v>
      </c>
      <c r="E399" s="98">
        <v>5.0</v>
      </c>
      <c r="F399" s="98">
        <v>3.0</v>
      </c>
      <c r="G399" s="98">
        <v>5.0</v>
      </c>
      <c r="H399" s="98">
        <v>3.0</v>
      </c>
      <c r="I399" s="61">
        <f t="shared" si="35"/>
        <v>21</v>
      </c>
      <c r="K399" s="80"/>
    </row>
    <row r="400">
      <c r="A400" s="58"/>
      <c r="B400" s="107" t="s">
        <v>2096</v>
      </c>
      <c r="C400" s="98">
        <v>4.0</v>
      </c>
      <c r="D400" s="98">
        <v>3.0</v>
      </c>
      <c r="E400" s="98">
        <v>4.0</v>
      </c>
      <c r="F400" s="98">
        <v>3.0</v>
      </c>
      <c r="G400" s="98">
        <v>4.0</v>
      </c>
      <c r="H400" s="98">
        <v>3.0</v>
      </c>
      <c r="I400" s="61">
        <f t="shared" si="35"/>
        <v>21</v>
      </c>
      <c r="K400" s="80"/>
    </row>
    <row r="401">
      <c r="A401" s="80"/>
      <c r="K401" s="80"/>
    </row>
    <row r="402">
      <c r="A402" s="80"/>
      <c r="K402" s="80"/>
    </row>
    <row r="403">
      <c r="A403" s="281" t="s">
        <v>2097</v>
      </c>
      <c r="B403" s="46"/>
      <c r="C403" s="46"/>
      <c r="D403" s="46"/>
      <c r="E403" s="46"/>
      <c r="F403" s="46"/>
      <c r="G403" s="46"/>
      <c r="H403" s="46"/>
      <c r="I403" s="47"/>
      <c r="K403" s="281" t="s">
        <v>2098</v>
      </c>
      <c r="L403" s="46"/>
      <c r="M403" s="46"/>
      <c r="N403" s="46"/>
      <c r="O403" s="46"/>
      <c r="P403" s="46"/>
      <c r="Q403" s="46"/>
      <c r="R403" s="46"/>
      <c r="S403" s="47"/>
    </row>
    <row r="404">
      <c r="A404" s="84" t="s">
        <v>1675</v>
      </c>
      <c r="B404" s="210" t="s">
        <v>1633</v>
      </c>
      <c r="C404" s="86" t="s">
        <v>1634</v>
      </c>
      <c r="D404" s="54"/>
      <c r="E404" s="87" t="s">
        <v>1635</v>
      </c>
      <c r="F404" s="54"/>
      <c r="G404" s="88" t="s">
        <v>1636</v>
      </c>
      <c r="H404" s="54"/>
      <c r="I404" s="211" t="s">
        <v>1637</v>
      </c>
      <c r="K404" s="84" t="s">
        <v>1675</v>
      </c>
      <c r="L404" s="210" t="s">
        <v>1633</v>
      </c>
      <c r="M404" s="86" t="s">
        <v>1634</v>
      </c>
      <c r="N404" s="54"/>
      <c r="O404" s="87" t="s">
        <v>1635</v>
      </c>
      <c r="P404" s="54"/>
      <c r="Q404" s="88" t="s">
        <v>1636</v>
      </c>
      <c r="R404" s="54"/>
      <c r="S404" s="211" t="s">
        <v>1637</v>
      </c>
    </row>
    <row r="405">
      <c r="A405" s="58"/>
      <c r="B405" s="54"/>
      <c r="C405" s="94" t="s">
        <v>1638</v>
      </c>
      <c r="D405" s="94" t="s">
        <v>1639</v>
      </c>
      <c r="E405" s="94" t="s">
        <v>1638</v>
      </c>
      <c r="F405" s="94" t="s">
        <v>1639</v>
      </c>
      <c r="G405" s="94" t="s">
        <v>1638</v>
      </c>
      <c r="H405" s="94" t="s">
        <v>1639</v>
      </c>
      <c r="I405" s="54"/>
      <c r="K405" s="58"/>
      <c r="L405" s="54"/>
      <c r="M405" s="94" t="s">
        <v>1638</v>
      </c>
      <c r="N405" s="94" t="s">
        <v>1639</v>
      </c>
      <c r="O405" s="94" t="s">
        <v>1638</v>
      </c>
      <c r="P405" s="94" t="s">
        <v>1639</v>
      </c>
      <c r="Q405" s="94" t="s">
        <v>1638</v>
      </c>
      <c r="R405" s="94" t="s">
        <v>1639</v>
      </c>
      <c r="S405" s="54"/>
    </row>
    <row r="406">
      <c r="A406" s="212">
        <v>1.0</v>
      </c>
      <c r="B406" s="170" t="s">
        <v>2099</v>
      </c>
      <c r="C406" s="98">
        <v>0.0</v>
      </c>
      <c r="D406" s="98">
        <v>0.0</v>
      </c>
      <c r="E406" s="98">
        <v>4.0</v>
      </c>
      <c r="F406" s="98">
        <v>0.0</v>
      </c>
      <c r="G406" s="98">
        <v>1.0</v>
      </c>
      <c r="H406" s="98">
        <v>0.0</v>
      </c>
      <c r="I406" s="160">
        <f t="shared" ref="I406:I414" si="37">SUM(C406:H406)</f>
        <v>5</v>
      </c>
      <c r="K406" s="221">
        <v>1.0</v>
      </c>
      <c r="L406" s="171" t="s">
        <v>2100</v>
      </c>
      <c r="M406" s="98">
        <v>0.0</v>
      </c>
      <c r="N406" s="98">
        <v>0.0</v>
      </c>
      <c r="O406" s="98">
        <v>2.0</v>
      </c>
      <c r="P406" s="98">
        <v>0.0</v>
      </c>
      <c r="Q406" s="98">
        <v>2.0</v>
      </c>
      <c r="R406" s="98">
        <v>1.0</v>
      </c>
      <c r="S406" s="220">
        <f t="shared" ref="S406:S409" si="38">SUM(M406:R406)</f>
        <v>5</v>
      </c>
    </row>
    <row r="407">
      <c r="A407" s="215">
        <v>9.0</v>
      </c>
      <c r="B407" s="167" t="s">
        <v>2101</v>
      </c>
      <c r="C407" s="98">
        <v>0.0</v>
      </c>
      <c r="D407" s="98">
        <v>0.0</v>
      </c>
      <c r="E407" s="98">
        <v>5.0</v>
      </c>
      <c r="F407" s="98">
        <v>0.0</v>
      </c>
      <c r="G407" s="98">
        <v>2.0</v>
      </c>
      <c r="H407" s="98">
        <v>0.0</v>
      </c>
      <c r="I407" s="160">
        <f t="shared" si="37"/>
        <v>7</v>
      </c>
      <c r="K407" s="215">
        <v>10.0</v>
      </c>
      <c r="L407" s="217" t="s">
        <v>2102</v>
      </c>
      <c r="M407" s="98">
        <v>0.0</v>
      </c>
      <c r="N407" s="98">
        <v>0.0</v>
      </c>
      <c r="O407" s="98">
        <v>5.0</v>
      </c>
      <c r="P407" s="98">
        <v>1.0</v>
      </c>
      <c r="Q407" s="98">
        <v>3.0</v>
      </c>
      <c r="R407" s="98">
        <v>1.0</v>
      </c>
      <c r="S407" s="160">
        <f t="shared" si="38"/>
        <v>10</v>
      </c>
    </row>
    <row r="408">
      <c r="A408" s="168">
        <v>12.0</v>
      </c>
      <c r="B408" s="170" t="s">
        <v>2103</v>
      </c>
      <c r="C408" s="98">
        <v>0.0</v>
      </c>
      <c r="D408" s="98">
        <v>0.0</v>
      </c>
      <c r="E408" s="98">
        <v>5.0</v>
      </c>
      <c r="F408" s="98">
        <v>0.0</v>
      </c>
      <c r="G408" s="98">
        <v>3.0</v>
      </c>
      <c r="H408" s="98">
        <v>2.0</v>
      </c>
      <c r="I408" s="160">
        <f t="shared" si="37"/>
        <v>10</v>
      </c>
      <c r="K408" s="213">
        <v>18.0</v>
      </c>
      <c r="L408" s="170" t="s">
        <v>2104</v>
      </c>
      <c r="M408" s="98">
        <v>1.0</v>
      </c>
      <c r="N408" s="98">
        <v>0.0</v>
      </c>
      <c r="O408" s="98">
        <v>6.0</v>
      </c>
      <c r="P408" s="98">
        <v>4.0</v>
      </c>
      <c r="Q408" s="98">
        <v>4.0</v>
      </c>
      <c r="R408" s="98">
        <v>3.0</v>
      </c>
      <c r="S408" s="160">
        <f t="shared" si="38"/>
        <v>18</v>
      </c>
    </row>
    <row r="409">
      <c r="A409" s="58"/>
      <c r="B409" s="169" t="s">
        <v>2105</v>
      </c>
      <c r="C409" s="98">
        <v>0.0</v>
      </c>
      <c r="D409" s="98">
        <v>0.0</v>
      </c>
      <c r="E409" s="98">
        <v>6.0</v>
      </c>
      <c r="F409" s="98">
        <v>1.0</v>
      </c>
      <c r="G409" s="98">
        <v>3.0</v>
      </c>
      <c r="H409" s="98">
        <v>0.0</v>
      </c>
      <c r="I409" s="160">
        <f t="shared" si="37"/>
        <v>10</v>
      </c>
      <c r="K409" s="218">
        <v>28.0</v>
      </c>
      <c r="L409" s="274" t="s">
        <v>2106</v>
      </c>
      <c r="M409" s="98">
        <v>2.0</v>
      </c>
      <c r="N409" s="98">
        <v>0.0</v>
      </c>
      <c r="O409" s="98">
        <v>6.0</v>
      </c>
      <c r="P409" s="98">
        <v>4.0</v>
      </c>
      <c r="Q409" s="98">
        <v>5.0</v>
      </c>
      <c r="R409" s="98">
        <v>4.0</v>
      </c>
      <c r="S409" s="220">
        <f t="shared" si="38"/>
        <v>21</v>
      </c>
    </row>
    <row r="410">
      <c r="A410" s="215">
        <v>18.0</v>
      </c>
      <c r="B410" s="167" t="s">
        <v>2107</v>
      </c>
      <c r="C410" s="98">
        <v>1.0</v>
      </c>
      <c r="D410" s="98">
        <v>1.0</v>
      </c>
      <c r="E410" s="98">
        <v>6.0</v>
      </c>
      <c r="F410" s="98">
        <v>2.0</v>
      </c>
      <c r="G410" s="98">
        <v>3.0</v>
      </c>
      <c r="H410" s="98">
        <v>2.0</v>
      </c>
      <c r="I410" s="160">
        <f t="shared" si="37"/>
        <v>15</v>
      </c>
      <c r="K410" s="80"/>
    </row>
    <row r="411">
      <c r="A411" s="213">
        <v>23.0</v>
      </c>
      <c r="B411" s="170" t="s">
        <v>2108</v>
      </c>
      <c r="C411" s="98">
        <v>1.0</v>
      </c>
      <c r="D411" s="98">
        <v>1.0</v>
      </c>
      <c r="E411" s="98">
        <v>6.0</v>
      </c>
      <c r="F411" s="98">
        <v>2.0</v>
      </c>
      <c r="G411" s="98">
        <v>4.0</v>
      </c>
      <c r="H411" s="98">
        <v>2.0</v>
      </c>
      <c r="I411" s="160">
        <f t="shared" si="37"/>
        <v>16</v>
      </c>
      <c r="K411" s="80"/>
    </row>
    <row r="412">
      <c r="A412" s="218">
        <v>26.0</v>
      </c>
      <c r="B412" s="274" t="s">
        <v>2109</v>
      </c>
      <c r="C412" s="98">
        <v>3.0</v>
      </c>
      <c r="D412" s="98">
        <v>2.0</v>
      </c>
      <c r="E412" s="98">
        <v>6.0</v>
      </c>
      <c r="F412" s="98">
        <v>2.0</v>
      </c>
      <c r="G412" s="98">
        <v>4.0</v>
      </c>
      <c r="H412" s="98">
        <v>3.0</v>
      </c>
      <c r="I412" s="220">
        <f t="shared" si="37"/>
        <v>20</v>
      </c>
      <c r="K412" s="282" t="s">
        <v>2110</v>
      </c>
    </row>
    <row r="413">
      <c r="A413" s="213">
        <v>28.0</v>
      </c>
      <c r="B413" s="170" t="s">
        <v>2111</v>
      </c>
      <c r="C413" s="98">
        <v>3.0</v>
      </c>
      <c r="D413" s="98">
        <v>3.0</v>
      </c>
      <c r="E413" s="98">
        <v>6.0</v>
      </c>
      <c r="F413" s="98">
        <v>2.0</v>
      </c>
      <c r="G413" s="98">
        <v>4.0</v>
      </c>
      <c r="H413" s="98">
        <v>3.0</v>
      </c>
      <c r="I413" s="160">
        <f t="shared" si="37"/>
        <v>21</v>
      </c>
      <c r="K413" s="80"/>
    </row>
    <row r="414">
      <c r="A414" s="165">
        <v>30.0</v>
      </c>
      <c r="B414" s="283" t="s">
        <v>2112</v>
      </c>
      <c r="C414" s="98">
        <v>4.0</v>
      </c>
      <c r="D414" s="98">
        <v>3.0</v>
      </c>
      <c r="E414" s="98">
        <v>6.0</v>
      </c>
      <c r="F414" s="98">
        <v>2.0</v>
      </c>
      <c r="G414" s="98">
        <v>4.0</v>
      </c>
      <c r="H414" s="98">
        <v>3.0</v>
      </c>
      <c r="I414" s="284">
        <f t="shared" si="37"/>
        <v>22</v>
      </c>
      <c r="K414" s="80"/>
    </row>
    <row r="415">
      <c r="A415" s="285"/>
      <c r="B415" s="286"/>
      <c r="C415" s="286"/>
      <c r="D415" s="286"/>
      <c r="E415" s="286"/>
      <c r="F415" s="286"/>
      <c r="G415" s="286"/>
      <c r="H415" s="286"/>
      <c r="I415" s="286"/>
      <c r="K415" s="80"/>
    </row>
    <row r="416">
      <c r="A416" s="206"/>
      <c r="B416" s="78"/>
      <c r="C416" s="78"/>
      <c r="D416" s="78"/>
      <c r="E416" s="78"/>
      <c r="F416" s="78"/>
      <c r="G416" s="78"/>
      <c r="H416" s="78"/>
      <c r="I416" s="78"/>
      <c r="K416" s="80"/>
    </row>
    <row r="417">
      <c r="A417" s="287" t="s">
        <v>2113</v>
      </c>
      <c r="B417" s="46"/>
      <c r="C417" s="46"/>
      <c r="D417" s="46"/>
      <c r="E417" s="46"/>
      <c r="F417" s="46"/>
      <c r="G417" s="46"/>
      <c r="H417" s="46"/>
      <c r="I417" s="47"/>
      <c r="K417" s="287" t="s">
        <v>2114</v>
      </c>
      <c r="L417" s="46"/>
      <c r="M417" s="46"/>
      <c r="N417" s="46"/>
      <c r="O417" s="46"/>
      <c r="P417" s="46"/>
      <c r="Q417" s="46"/>
      <c r="R417" s="46"/>
      <c r="S417" s="47"/>
    </row>
    <row r="418">
      <c r="A418" s="84" t="s">
        <v>1675</v>
      </c>
      <c r="B418" s="210" t="s">
        <v>1633</v>
      </c>
      <c r="C418" s="86" t="s">
        <v>1634</v>
      </c>
      <c r="D418" s="54"/>
      <c r="E418" s="87" t="s">
        <v>1635</v>
      </c>
      <c r="F418" s="54"/>
      <c r="G418" s="88" t="s">
        <v>1636</v>
      </c>
      <c r="H418" s="54"/>
      <c r="I418" s="211" t="s">
        <v>1637</v>
      </c>
      <c r="K418" s="84" t="s">
        <v>1675</v>
      </c>
      <c r="L418" s="210" t="s">
        <v>1633</v>
      </c>
      <c r="M418" s="86" t="s">
        <v>1634</v>
      </c>
      <c r="N418" s="54"/>
      <c r="O418" s="87" t="s">
        <v>1635</v>
      </c>
      <c r="P418" s="54"/>
      <c r="Q418" s="88" t="s">
        <v>1636</v>
      </c>
      <c r="R418" s="54"/>
      <c r="S418" s="211" t="s">
        <v>1637</v>
      </c>
    </row>
    <row r="419">
      <c r="A419" s="58"/>
      <c r="B419" s="54"/>
      <c r="C419" s="94" t="s">
        <v>1638</v>
      </c>
      <c r="D419" s="94" t="s">
        <v>1639</v>
      </c>
      <c r="E419" s="94" t="s">
        <v>1638</v>
      </c>
      <c r="F419" s="94" t="s">
        <v>1639</v>
      </c>
      <c r="G419" s="94" t="s">
        <v>1638</v>
      </c>
      <c r="H419" s="94" t="s">
        <v>1639</v>
      </c>
      <c r="I419" s="54"/>
      <c r="K419" s="58"/>
      <c r="L419" s="54"/>
      <c r="M419" s="94" t="s">
        <v>1638</v>
      </c>
      <c r="N419" s="94" t="s">
        <v>1639</v>
      </c>
      <c r="O419" s="94" t="s">
        <v>1638</v>
      </c>
      <c r="P419" s="94" t="s">
        <v>1639</v>
      </c>
      <c r="Q419" s="94" t="s">
        <v>1638</v>
      </c>
      <c r="R419" s="94" t="s">
        <v>1639</v>
      </c>
      <c r="S419" s="54"/>
    </row>
    <row r="420">
      <c r="A420" s="213">
        <v>5.0</v>
      </c>
      <c r="B420" s="170" t="s">
        <v>2115</v>
      </c>
      <c r="C420" s="98">
        <v>0.0</v>
      </c>
      <c r="D420" s="98">
        <v>0.0</v>
      </c>
      <c r="E420" s="98">
        <v>2.0</v>
      </c>
      <c r="F420" s="98">
        <v>0.0</v>
      </c>
      <c r="G420" s="98">
        <v>0.0</v>
      </c>
      <c r="H420" s="98">
        <v>2.0</v>
      </c>
      <c r="I420" s="160">
        <f t="shared" ref="I420:I427" si="39">SUM(C420:H420)</f>
        <v>4</v>
      </c>
      <c r="K420" s="221">
        <v>1.0</v>
      </c>
      <c r="L420" s="171" t="s">
        <v>2116</v>
      </c>
      <c r="M420" s="98">
        <v>0.0</v>
      </c>
      <c r="N420" s="98">
        <v>0.0</v>
      </c>
      <c r="O420" s="98">
        <v>3.0</v>
      </c>
      <c r="P420" s="98">
        <v>0.0</v>
      </c>
      <c r="Q420" s="98">
        <v>0.0</v>
      </c>
      <c r="R420" s="98">
        <v>0.0</v>
      </c>
      <c r="S420" s="220">
        <f t="shared" ref="S420:S425" si="40">SUM(M420:R420)</f>
        <v>3</v>
      </c>
    </row>
    <row r="421">
      <c r="A421" s="215">
        <v>9.0</v>
      </c>
      <c r="B421" s="167" t="s">
        <v>2117</v>
      </c>
      <c r="C421" s="98">
        <v>0.0</v>
      </c>
      <c r="D421" s="98">
        <v>0.0</v>
      </c>
      <c r="E421" s="98">
        <v>2.0</v>
      </c>
      <c r="F421" s="98">
        <v>1.0</v>
      </c>
      <c r="G421" s="98">
        <v>1.0</v>
      </c>
      <c r="H421" s="98">
        <v>2.0</v>
      </c>
      <c r="I421" s="160">
        <f t="shared" si="39"/>
        <v>6</v>
      </c>
      <c r="K421" s="215">
        <v>10.0</v>
      </c>
      <c r="L421" s="217" t="s">
        <v>2118</v>
      </c>
      <c r="M421" s="98">
        <v>0.0</v>
      </c>
      <c r="N421" s="98">
        <v>0.0</v>
      </c>
      <c r="O421" s="98">
        <v>4.0</v>
      </c>
      <c r="P421" s="98">
        <v>1.0</v>
      </c>
      <c r="Q421" s="98">
        <v>2.0</v>
      </c>
      <c r="R421" s="98">
        <v>0.0</v>
      </c>
      <c r="S421" s="160">
        <f t="shared" si="40"/>
        <v>7</v>
      </c>
    </row>
    <row r="422">
      <c r="A422" s="213">
        <v>12.0</v>
      </c>
      <c r="B422" s="170" t="s">
        <v>2119</v>
      </c>
      <c r="C422" s="98">
        <v>1.0</v>
      </c>
      <c r="D422" s="98">
        <v>0.0</v>
      </c>
      <c r="E422" s="98">
        <v>3.0</v>
      </c>
      <c r="F422" s="98">
        <v>1.0</v>
      </c>
      <c r="G422" s="98">
        <v>2.0</v>
      </c>
      <c r="H422" s="98">
        <v>2.0</v>
      </c>
      <c r="I422" s="160">
        <f t="shared" si="39"/>
        <v>9</v>
      </c>
      <c r="K422" s="213">
        <v>14.0</v>
      </c>
      <c r="L422" s="170" t="s">
        <v>2120</v>
      </c>
      <c r="M422" s="98">
        <v>1.0</v>
      </c>
      <c r="N422" s="98">
        <v>0.0</v>
      </c>
      <c r="O422" s="98">
        <v>4.0</v>
      </c>
      <c r="P422" s="98">
        <v>1.0</v>
      </c>
      <c r="Q422" s="98">
        <v>3.0</v>
      </c>
      <c r="R422" s="98">
        <v>0.0</v>
      </c>
      <c r="S422" s="160">
        <f t="shared" si="40"/>
        <v>9</v>
      </c>
    </row>
    <row r="423">
      <c r="A423" s="215">
        <v>15.0</v>
      </c>
      <c r="B423" s="167" t="s">
        <v>2121</v>
      </c>
      <c r="C423" s="98">
        <v>1.0</v>
      </c>
      <c r="D423" s="98">
        <v>1.0</v>
      </c>
      <c r="E423" s="98">
        <v>3.0</v>
      </c>
      <c r="F423" s="98">
        <v>2.0</v>
      </c>
      <c r="G423" s="98">
        <v>2.0</v>
      </c>
      <c r="H423" s="98">
        <v>3.0</v>
      </c>
      <c r="I423" s="160">
        <f t="shared" si="39"/>
        <v>12</v>
      </c>
      <c r="K423" s="215">
        <v>18.0</v>
      </c>
      <c r="L423" s="217" t="s">
        <v>2122</v>
      </c>
      <c r="M423" s="98">
        <v>1.0</v>
      </c>
      <c r="N423" s="98">
        <v>1.0</v>
      </c>
      <c r="O423" s="98">
        <v>5.0</v>
      </c>
      <c r="P423" s="98">
        <v>2.0</v>
      </c>
      <c r="Q423" s="98">
        <v>3.0</v>
      </c>
      <c r="R423" s="98">
        <v>2.0</v>
      </c>
      <c r="S423" s="160">
        <f t="shared" si="40"/>
        <v>14</v>
      </c>
    </row>
    <row r="424">
      <c r="A424" s="213">
        <v>19.0</v>
      </c>
      <c r="B424" s="170" t="s">
        <v>2123</v>
      </c>
      <c r="C424" s="98">
        <v>2.0</v>
      </c>
      <c r="D424" s="98">
        <v>2.0</v>
      </c>
      <c r="E424" s="98">
        <v>3.0</v>
      </c>
      <c r="F424" s="98">
        <v>3.0</v>
      </c>
      <c r="G424" s="98">
        <v>3.0</v>
      </c>
      <c r="H424" s="98">
        <v>2.0</v>
      </c>
      <c r="I424" s="160">
        <f t="shared" si="39"/>
        <v>15</v>
      </c>
      <c r="K424" s="213">
        <v>23.0</v>
      </c>
      <c r="L424" s="170" t="s">
        <v>2124</v>
      </c>
      <c r="M424" s="98">
        <v>1.0</v>
      </c>
      <c r="N424" s="98">
        <v>2.0</v>
      </c>
      <c r="O424" s="98">
        <v>5.0</v>
      </c>
      <c r="P424" s="98">
        <v>3.0</v>
      </c>
      <c r="Q424" s="98">
        <v>4.0</v>
      </c>
      <c r="R424" s="98">
        <v>2.0</v>
      </c>
      <c r="S424" s="160">
        <f t="shared" si="40"/>
        <v>17</v>
      </c>
    </row>
    <row r="425">
      <c r="A425" s="218">
        <v>23.0</v>
      </c>
      <c r="B425" s="274" t="s">
        <v>2125</v>
      </c>
      <c r="C425" s="98">
        <v>2.0</v>
      </c>
      <c r="D425" s="98">
        <v>2.0</v>
      </c>
      <c r="E425" s="98">
        <v>3.0</v>
      </c>
      <c r="F425" s="98">
        <v>3.0</v>
      </c>
      <c r="G425" s="98">
        <v>3.0</v>
      </c>
      <c r="H425" s="98">
        <v>3.0</v>
      </c>
      <c r="I425" s="220">
        <f t="shared" si="39"/>
        <v>16</v>
      </c>
      <c r="K425" s="215">
        <v>28.0</v>
      </c>
      <c r="L425" s="217" t="s">
        <v>2126</v>
      </c>
      <c r="M425" s="98">
        <v>2.0</v>
      </c>
      <c r="N425" s="98">
        <v>3.0</v>
      </c>
      <c r="O425" s="98">
        <v>5.0</v>
      </c>
      <c r="P425" s="98">
        <v>3.0</v>
      </c>
      <c r="Q425" s="98">
        <v>4.0</v>
      </c>
      <c r="R425" s="98">
        <v>3.0</v>
      </c>
      <c r="S425" s="160">
        <f t="shared" si="40"/>
        <v>20</v>
      </c>
    </row>
    <row r="426">
      <c r="A426" s="213">
        <v>26.0</v>
      </c>
      <c r="B426" s="170" t="s">
        <v>2127</v>
      </c>
      <c r="C426" s="98">
        <v>3.0</v>
      </c>
      <c r="D426" s="98">
        <v>3.0</v>
      </c>
      <c r="E426" s="98">
        <v>3.0</v>
      </c>
      <c r="F426" s="98">
        <v>4.0</v>
      </c>
      <c r="G426" s="98">
        <v>4.0</v>
      </c>
      <c r="H426" s="98">
        <v>3.0</v>
      </c>
      <c r="I426" s="160">
        <f t="shared" si="39"/>
        <v>20</v>
      </c>
      <c r="K426" s="80"/>
    </row>
    <row r="427">
      <c r="A427" s="218">
        <v>30.0</v>
      </c>
      <c r="B427" s="274" t="s">
        <v>2128</v>
      </c>
      <c r="C427" s="98">
        <v>3.0</v>
      </c>
      <c r="D427" s="98">
        <v>3.0</v>
      </c>
      <c r="E427" s="98">
        <v>4.0</v>
      </c>
      <c r="F427" s="98">
        <v>4.0</v>
      </c>
      <c r="G427" s="98">
        <v>4.0</v>
      </c>
      <c r="H427" s="98">
        <v>4.0</v>
      </c>
      <c r="I427" s="220">
        <f t="shared" si="39"/>
        <v>22</v>
      </c>
      <c r="K427" s="80"/>
    </row>
    <row r="428">
      <c r="A428" s="206"/>
      <c r="B428" s="78"/>
      <c r="C428" s="78"/>
      <c r="D428" s="78"/>
      <c r="E428" s="78"/>
      <c r="F428" s="78"/>
      <c r="G428" s="78"/>
      <c r="H428" s="78"/>
      <c r="I428" s="78"/>
      <c r="K428" s="80"/>
    </row>
    <row r="429">
      <c r="A429" s="206"/>
      <c r="B429" s="78"/>
      <c r="C429" s="78"/>
      <c r="D429" s="78"/>
      <c r="E429" s="78"/>
      <c r="F429" s="78"/>
      <c r="G429" s="78"/>
      <c r="H429" s="78"/>
      <c r="I429" s="78"/>
      <c r="K429" s="80"/>
    </row>
    <row r="430">
      <c r="A430" s="288" t="s">
        <v>2129</v>
      </c>
      <c r="B430" s="46"/>
      <c r="C430" s="46"/>
      <c r="D430" s="46"/>
      <c r="E430" s="46"/>
      <c r="F430" s="46"/>
      <c r="G430" s="46"/>
      <c r="H430" s="46"/>
      <c r="I430" s="46"/>
      <c r="J430" s="46"/>
      <c r="K430" s="46"/>
      <c r="L430" s="46"/>
      <c r="M430" s="46"/>
      <c r="N430" s="46"/>
      <c r="O430" s="46"/>
      <c r="P430" s="46"/>
      <c r="Q430" s="46"/>
      <c r="R430" s="46"/>
      <c r="S430" s="47"/>
    </row>
    <row r="431">
      <c r="A431" s="206"/>
      <c r="B431" s="78"/>
      <c r="C431" s="78"/>
      <c r="D431" s="78"/>
      <c r="E431" s="78"/>
      <c r="F431" s="78"/>
      <c r="G431" s="78"/>
      <c r="H431" s="78"/>
      <c r="I431" s="78"/>
      <c r="K431" s="80"/>
    </row>
    <row r="432">
      <c r="A432" s="206"/>
      <c r="B432" s="78"/>
      <c r="C432" s="78"/>
      <c r="D432" s="78"/>
      <c r="E432" s="78"/>
      <c r="F432" s="78"/>
      <c r="G432" s="78"/>
      <c r="H432" s="78"/>
      <c r="I432" s="78"/>
      <c r="K432" s="80"/>
    </row>
    <row r="433">
      <c r="A433" s="222" t="s">
        <v>2130</v>
      </c>
      <c r="B433" s="46"/>
      <c r="C433" s="46"/>
      <c r="D433" s="46"/>
      <c r="E433" s="46"/>
      <c r="F433" s="46"/>
      <c r="G433" s="46"/>
      <c r="H433" s="46"/>
      <c r="I433" s="47"/>
      <c r="K433" s="222" t="s">
        <v>2131</v>
      </c>
      <c r="L433" s="46"/>
      <c r="M433" s="46"/>
      <c r="N433" s="46"/>
      <c r="O433" s="46"/>
      <c r="P433" s="46"/>
      <c r="Q433" s="46"/>
      <c r="R433" s="46"/>
      <c r="S433" s="47"/>
    </row>
    <row r="434">
      <c r="A434" s="141" t="s">
        <v>1675</v>
      </c>
      <c r="B434" s="142" t="s">
        <v>1633</v>
      </c>
      <c r="C434" s="143" t="s">
        <v>1634</v>
      </c>
      <c r="D434" s="47"/>
      <c r="E434" s="144" t="s">
        <v>1635</v>
      </c>
      <c r="F434" s="47"/>
      <c r="G434" s="145" t="s">
        <v>1636</v>
      </c>
      <c r="H434" s="47"/>
      <c r="I434" s="146" t="s">
        <v>1637</v>
      </c>
      <c r="K434" s="141" t="s">
        <v>1675</v>
      </c>
      <c r="L434" s="142" t="s">
        <v>1633</v>
      </c>
      <c r="M434" s="143" t="s">
        <v>1634</v>
      </c>
      <c r="N434" s="47"/>
      <c r="O434" s="144" t="s">
        <v>1635</v>
      </c>
      <c r="P434" s="47"/>
      <c r="Q434" s="145" t="s">
        <v>1636</v>
      </c>
      <c r="R434" s="47"/>
      <c r="S434" s="146" t="s">
        <v>1637</v>
      </c>
    </row>
    <row r="435">
      <c r="A435" s="58"/>
      <c r="B435" s="58"/>
      <c r="C435" s="147" t="s">
        <v>1638</v>
      </c>
      <c r="D435" s="147" t="s">
        <v>1639</v>
      </c>
      <c r="E435" s="147" t="s">
        <v>1638</v>
      </c>
      <c r="F435" s="147" t="s">
        <v>1639</v>
      </c>
      <c r="G435" s="147" t="s">
        <v>1638</v>
      </c>
      <c r="H435" s="147" t="s">
        <v>1639</v>
      </c>
      <c r="I435" s="58"/>
      <c r="K435" s="58"/>
      <c r="L435" s="58"/>
      <c r="M435" s="147" t="s">
        <v>1638</v>
      </c>
      <c r="N435" s="147" t="s">
        <v>1639</v>
      </c>
      <c r="O435" s="147" t="s">
        <v>1638</v>
      </c>
      <c r="P435" s="147" t="s">
        <v>1639</v>
      </c>
      <c r="Q435" s="147" t="s">
        <v>1638</v>
      </c>
      <c r="R435" s="147" t="s">
        <v>1639</v>
      </c>
      <c r="S435" s="58"/>
    </row>
    <row r="436">
      <c r="A436" s="159">
        <v>1.0</v>
      </c>
      <c r="B436" s="159" t="s">
        <v>2132</v>
      </c>
      <c r="C436" s="98">
        <v>0.0</v>
      </c>
      <c r="D436" s="98">
        <v>0.0</v>
      </c>
      <c r="E436" s="98">
        <v>0.0</v>
      </c>
      <c r="F436" s="98">
        <v>0.0</v>
      </c>
      <c r="G436" s="98">
        <v>1.0</v>
      </c>
      <c r="H436" s="98">
        <v>1.0</v>
      </c>
      <c r="I436" s="160">
        <f t="shared" ref="I436:I450" si="41">SUM(C436:H436)</f>
        <v>2</v>
      </c>
      <c r="K436" s="159">
        <v>1.0</v>
      </c>
      <c r="L436" s="159" t="s">
        <v>2133</v>
      </c>
      <c r="M436" s="98">
        <v>0.0</v>
      </c>
      <c r="N436" s="98">
        <v>0.0</v>
      </c>
      <c r="O436" s="98">
        <v>1.0</v>
      </c>
      <c r="P436" s="98">
        <v>0.0</v>
      </c>
      <c r="Q436" s="98">
        <v>1.0</v>
      </c>
      <c r="R436" s="98">
        <v>1.0</v>
      </c>
      <c r="S436" s="160">
        <f t="shared" ref="S436:S442" si="42">SUM(M436:R436)</f>
        <v>3</v>
      </c>
    </row>
    <row r="437">
      <c r="A437" s="161">
        <v>5.0</v>
      </c>
      <c r="B437" s="162" t="s">
        <v>2134</v>
      </c>
      <c r="C437" s="98">
        <v>0.0</v>
      </c>
      <c r="D437" s="98">
        <v>0.0</v>
      </c>
      <c r="E437" s="98">
        <v>1.0</v>
      </c>
      <c r="F437" s="98">
        <v>0.0</v>
      </c>
      <c r="G437" s="98">
        <v>1.0</v>
      </c>
      <c r="H437" s="98">
        <v>1.0</v>
      </c>
      <c r="I437" s="160">
        <f t="shared" si="41"/>
        <v>3</v>
      </c>
      <c r="K437" s="162">
        <v>10.0</v>
      </c>
      <c r="L437" s="162" t="s">
        <v>2135</v>
      </c>
      <c r="M437" s="98">
        <v>1.0</v>
      </c>
      <c r="N437" s="98">
        <v>0.0</v>
      </c>
      <c r="O437" s="98">
        <v>2.0</v>
      </c>
      <c r="P437" s="98">
        <v>1.0</v>
      </c>
      <c r="Q437" s="98">
        <v>2.0</v>
      </c>
      <c r="R437" s="98">
        <v>2.0</v>
      </c>
      <c r="S437" s="160">
        <f t="shared" si="42"/>
        <v>8</v>
      </c>
    </row>
    <row r="438">
      <c r="A438" s="58"/>
      <c r="B438" s="162" t="s">
        <v>2136</v>
      </c>
      <c r="C438" s="98">
        <v>0.0</v>
      </c>
      <c r="D438" s="98">
        <v>0.0</v>
      </c>
      <c r="E438" s="98">
        <v>0.0</v>
      </c>
      <c r="F438" s="98">
        <v>1.0</v>
      </c>
      <c r="G438" s="98">
        <v>1.0</v>
      </c>
      <c r="H438" s="98">
        <v>1.0</v>
      </c>
      <c r="I438" s="160">
        <f t="shared" si="41"/>
        <v>3</v>
      </c>
      <c r="K438" s="159">
        <v>14.0</v>
      </c>
      <c r="L438" s="159" t="s">
        <v>2137</v>
      </c>
      <c r="M438" s="98">
        <v>1.0</v>
      </c>
      <c r="N438" s="98">
        <v>0.0</v>
      </c>
      <c r="O438" s="98">
        <v>3.0</v>
      </c>
      <c r="P438" s="98">
        <v>2.0</v>
      </c>
      <c r="Q438" s="98">
        <v>2.0</v>
      </c>
      <c r="R438" s="98">
        <v>2.0</v>
      </c>
      <c r="S438" s="160">
        <f t="shared" si="42"/>
        <v>10</v>
      </c>
    </row>
    <row r="439">
      <c r="A439" s="158">
        <v>9.0</v>
      </c>
      <c r="B439" s="164" t="s">
        <v>2138</v>
      </c>
      <c r="C439" s="98">
        <v>0.0</v>
      </c>
      <c r="D439" s="98">
        <v>0.0</v>
      </c>
      <c r="E439" s="98">
        <v>2.0</v>
      </c>
      <c r="F439" s="98">
        <v>1.0</v>
      </c>
      <c r="G439" s="98">
        <v>1.0</v>
      </c>
      <c r="H439" s="98">
        <v>1.0</v>
      </c>
      <c r="I439" s="160">
        <f t="shared" si="41"/>
        <v>5</v>
      </c>
      <c r="K439" s="162">
        <v>18.0</v>
      </c>
      <c r="L439" s="162" t="s">
        <v>2139</v>
      </c>
      <c r="M439" s="98">
        <v>1.0</v>
      </c>
      <c r="N439" s="98">
        <v>1.0</v>
      </c>
      <c r="O439" s="98">
        <v>4.0</v>
      </c>
      <c r="P439" s="98">
        <v>3.0</v>
      </c>
      <c r="Q439" s="98">
        <v>3.0</v>
      </c>
      <c r="R439" s="98">
        <v>3.0</v>
      </c>
      <c r="S439" s="160">
        <f t="shared" si="42"/>
        <v>15</v>
      </c>
    </row>
    <row r="440">
      <c r="A440" s="58"/>
      <c r="B440" s="159" t="s">
        <v>2140</v>
      </c>
      <c r="C440" s="98">
        <v>0.0</v>
      </c>
      <c r="D440" s="98">
        <v>0.0</v>
      </c>
      <c r="E440" s="98">
        <v>1.0</v>
      </c>
      <c r="F440" s="98">
        <v>1.0</v>
      </c>
      <c r="G440" s="98">
        <v>1.0</v>
      </c>
      <c r="H440" s="98">
        <v>2.0</v>
      </c>
      <c r="I440" s="160">
        <f t="shared" si="41"/>
        <v>5</v>
      </c>
      <c r="K440" s="159">
        <v>23.0</v>
      </c>
      <c r="L440" s="159" t="s">
        <v>2141</v>
      </c>
      <c r="M440" s="98">
        <v>1.0</v>
      </c>
      <c r="N440" s="98">
        <v>1.0</v>
      </c>
      <c r="O440" s="98">
        <v>4.0</v>
      </c>
      <c r="P440" s="98">
        <v>4.0</v>
      </c>
      <c r="Q440" s="98">
        <v>4.0</v>
      </c>
      <c r="R440" s="98">
        <v>4.0</v>
      </c>
      <c r="S440" s="160">
        <f t="shared" si="42"/>
        <v>18</v>
      </c>
    </row>
    <row r="441">
      <c r="A441" s="162">
        <v>12.0</v>
      </c>
      <c r="B441" s="162" t="s">
        <v>2142</v>
      </c>
      <c r="C441" s="98">
        <v>1.0</v>
      </c>
      <c r="D441" s="98">
        <v>2.0</v>
      </c>
      <c r="E441" s="98">
        <v>1.0</v>
      </c>
      <c r="F441" s="98">
        <v>2.0</v>
      </c>
      <c r="G441" s="98">
        <v>2.0</v>
      </c>
      <c r="H441" s="98">
        <v>2.0</v>
      </c>
      <c r="I441" s="160">
        <f t="shared" si="41"/>
        <v>10</v>
      </c>
      <c r="K441" s="162">
        <v>26.0</v>
      </c>
      <c r="L441" s="162" t="s">
        <v>2143</v>
      </c>
      <c r="M441" s="98">
        <v>2.0</v>
      </c>
      <c r="N441" s="98">
        <v>1.0</v>
      </c>
      <c r="O441" s="98">
        <v>5.0</v>
      </c>
      <c r="P441" s="98">
        <v>4.0</v>
      </c>
      <c r="Q441" s="98">
        <v>3.0</v>
      </c>
      <c r="R441" s="98">
        <v>4.0</v>
      </c>
      <c r="S441" s="160">
        <f t="shared" si="42"/>
        <v>19</v>
      </c>
    </row>
    <row r="442">
      <c r="A442" s="159">
        <v>15.0</v>
      </c>
      <c r="B442" s="159" t="s">
        <v>2144</v>
      </c>
      <c r="C442" s="98">
        <v>2.0</v>
      </c>
      <c r="D442" s="98">
        <v>2.0</v>
      </c>
      <c r="E442" s="98">
        <v>2.0</v>
      </c>
      <c r="F442" s="98">
        <v>1.0</v>
      </c>
      <c r="G442" s="98">
        <v>3.0</v>
      </c>
      <c r="H442" s="98">
        <v>2.0</v>
      </c>
      <c r="I442" s="160">
        <f t="shared" si="41"/>
        <v>12</v>
      </c>
      <c r="K442" s="159">
        <v>28.0</v>
      </c>
      <c r="L442" s="159" t="s">
        <v>2145</v>
      </c>
      <c r="M442" s="98">
        <v>1.0</v>
      </c>
      <c r="N442" s="98">
        <v>2.0</v>
      </c>
      <c r="O442" s="98">
        <v>5.0</v>
      </c>
      <c r="P442" s="98">
        <v>4.0</v>
      </c>
      <c r="Q442" s="98">
        <v>4.0</v>
      </c>
      <c r="R442" s="98">
        <v>5.0</v>
      </c>
      <c r="S442" s="160">
        <f t="shared" si="42"/>
        <v>21</v>
      </c>
    </row>
    <row r="443">
      <c r="A443" s="162">
        <v>19.0</v>
      </c>
      <c r="B443" s="162" t="s">
        <v>2146</v>
      </c>
      <c r="C443" s="98">
        <v>2.0</v>
      </c>
      <c r="D443" s="98">
        <v>2.0</v>
      </c>
      <c r="E443" s="98">
        <v>2.0</v>
      </c>
      <c r="F443" s="98">
        <v>3.0</v>
      </c>
      <c r="G443" s="98">
        <v>3.0</v>
      </c>
      <c r="H443" s="98">
        <v>3.0</v>
      </c>
      <c r="I443" s="160">
        <f t="shared" si="41"/>
        <v>15</v>
      </c>
      <c r="K443" s="74"/>
      <c r="L443" s="74"/>
      <c r="M443" s="74"/>
      <c r="N443" s="74"/>
      <c r="O443" s="74"/>
      <c r="P443" s="74"/>
      <c r="Q443" s="74"/>
      <c r="R443" s="74"/>
      <c r="S443" s="74"/>
    </row>
    <row r="444">
      <c r="A444" s="159">
        <v>23.0</v>
      </c>
      <c r="B444" s="159" t="s">
        <v>1947</v>
      </c>
      <c r="C444" s="98">
        <v>3.0</v>
      </c>
      <c r="D444" s="98">
        <v>3.0</v>
      </c>
      <c r="E444" s="98">
        <v>2.0</v>
      </c>
      <c r="F444" s="98">
        <v>2.0</v>
      </c>
      <c r="G444" s="98">
        <v>3.0</v>
      </c>
      <c r="H444" s="98">
        <v>3.0</v>
      </c>
      <c r="I444" s="160">
        <f t="shared" si="41"/>
        <v>16</v>
      </c>
      <c r="K444" s="74"/>
      <c r="L444" s="74"/>
      <c r="M444" s="74"/>
      <c r="N444" s="74"/>
      <c r="O444" s="74"/>
      <c r="P444" s="74"/>
      <c r="Q444" s="74"/>
      <c r="R444" s="74"/>
      <c r="S444" s="74"/>
    </row>
    <row r="445">
      <c r="A445" s="165">
        <v>26.0</v>
      </c>
      <c r="B445" s="274" t="s">
        <v>2147</v>
      </c>
      <c r="C445" s="98">
        <v>3.0</v>
      </c>
      <c r="D445" s="98">
        <v>3.0</v>
      </c>
      <c r="E445" s="98">
        <v>3.0</v>
      </c>
      <c r="F445" s="98">
        <v>3.0</v>
      </c>
      <c r="G445" s="98">
        <v>4.0</v>
      </c>
      <c r="H445" s="98">
        <v>4.0</v>
      </c>
      <c r="I445" s="160">
        <f t="shared" si="41"/>
        <v>20</v>
      </c>
      <c r="K445" s="74"/>
      <c r="L445" s="74"/>
      <c r="M445" s="74"/>
      <c r="N445" s="74"/>
      <c r="O445" s="74"/>
      <c r="P445" s="74"/>
      <c r="Q445" s="74"/>
      <c r="R445" s="74"/>
      <c r="S445" s="74"/>
    </row>
    <row r="446">
      <c r="A446" s="67"/>
      <c r="B446" s="162" t="s">
        <v>2148</v>
      </c>
      <c r="C446" s="98">
        <v>3.0</v>
      </c>
      <c r="D446" s="98">
        <v>4.0</v>
      </c>
      <c r="E446" s="98">
        <v>3.0</v>
      </c>
      <c r="F446" s="98">
        <v>3.0</v>
      </c>
      <c r="G446" s="98">
        <v>4.0</v>
      </c>
      <c r="H446" s="98">
        <v>3.0</v>
      </c>
      <c r="I446" s="160">
        <f t="shared" si="41"/>
        <v>20</v>
      </c>
      <c r="K446" s="74"/>
      <c r="L446" s="74"/>
      <c r="M446" s="74"/>
      <c r="N446" s="74"/>
      <c r="O446" s="74"/>
      <c r="P446" s="74"/>
      <c r="Q446" s="74"/>
      <c r="R446" s="74"/>
      <c r="S446" s="74"/>
    </row>
    <row r="447">
      <c r="A447" s="58"/>
      <c r="B447" s="163" t="s">
        <v>2149</v>
      </c>
      <c r="C447" s="98">
        <v>4.0</v>
      </c>
      <c r="D447" s="98">
        <v>3.0</v>
      </c>
      <c r="E447" s="98">
        <v>3.0</v>
      </c>
      <c r="F447" s="98">
        <v>3.0</v>
      </c>
      <c r="G447" s="98">
        <v>3.0</v>
      </c>
      <c r="H447" s="98">
        <v>4.0</v>
      </c>
      <c r="I447" s="160">
        <f t="shared" si="41"/>
        <v>20</v>
      </c>
      <c r="K447" s="74"/>
      <c r="L447" s="74"/>
      <c r="M447" s="74"/>
      <c r="N447" s="74"/>
      <c r="O447" s="74"/>
      <c r="P447" s="74"/>
      <c r="Q447" s="74"/>
      <c r="R447" s="74"/>
      <c r="S447" s="74"/>
    </row>
    <row r="448">
      <c r="A448" s="159">
        <v>28.0</v>
      </c>
      <c r="B448" s="159" t="s">
        <v>2150</v>
      </c>
      <c r="C448" s="98">
        <v>4.0</v>
      </c>
      <c r="D448" s="98">
        <v>3.0</v>
      </c>
      <c r="E448" s="98">
        <v>3.0</v>
      </c>
      <c r="F448" s="98">
        <v>3.0</v>
      </c>
      <c r="G448" s="98">
        <v>4.0</v>
      </c>
      <c r="H448" s="98">
        <v>4.0</v>
      </c>
      <c r="I448" s="160">
        <f t="shared" si="41"/>
        <v>21</v>
      </c>
      <c r="K448" s="80"/>
    </row>
    <row r="449">
      <c r="A449" s="161">
        <v>30.0</v>
      </c>
      <c r="B449" s="162" t="s">
        <v>2151</v>
      </c>
      <c r="C449" s="98">
        <v>4.0</v>
      </c>
      <c r="D449" s="98">
        <v>4.0</v>
      </c>
      <c r="E449" s="98">
        <v>3.0</v>
      </c>
      <c r="F449" s="98">
        <v>3.0</v>
      </c>
      <c r="G449" s="98">
        <v>4.0</v>
      </c>
      <c r="H449" s="98">
        <v>4.0</v>
      </c>
      <c r="I449" s="160">
        <f t="shared" si="41"/>
        <v>22</v>
      </c>
      <c r="K449" s="80"/>
    </row>
    <row r="450">
      <c r="A450" s="58"/>
      <c r="B450" s="162" t="s">
        <v>2152</v>
      </c>
      <c r="C450" s="98">
        <v>4.0</v>
      </c>
      <c r="D450" s="98">
        <v>4.0</v>
      </c>
      <c r="E450" s="98">
        <v>4.0</v>
      </c>
      <c r="F450" s="98">
        <v>3.0</v>
      </c>
      <c r="G450" s="98">
        <v>3.0</v>
      </c>
      <c r="H450" s="98">
        <v>4.0</v>
      </c>
      <c r="I450" s="160">
        <f t="shared" si="41"/>
        <v>22</v>
      </c>
      <c r="K450" s="80"/>
    </row>
    <row r="451">
      <c r="A451" s="74"/>
      <c r="B451" s="74"/>
      <c r="C451" s="74"/>
      <c r="D451" s="74"/>
      <c r="E451" s="74"/>
      <c r="F451" s="74"/>
      <c r="G451" s="74"/>
      <c r="H451" s="74"/>
      <c r="I451" s="74"/>
      <c r="K451" s="80"/>
    </row>
    <row r="452">
      <c r="A452" s="74"/>
      <c r="B452" s="74"/>
      <c r="C452" s="74"/>
      <c r="D452" s="74"/>
      <c r="E452" s="74"/>
      <c r="F452" s="74"/>
      <c r="G452" s="74"/>
      <c r="H452" s="74"/>
      <c r="I452" s="74"/>
      <c r="K452" s="80"/>
    </row>
    <row r="453">
      <c r="A453" s="289" t="s">
        <v>2153</v>
      </c>
      <c r="B453" s="46"/>
      <c r="C453" s="46"/>
      <c r="D453" s="46"/>
      <c r="E453" s="46"/>
      <c r="F453" s="46"/>
      <c r="G453" s="46"/>
      <c r="H453" s="46"/>
      <c r="I453" s="47"/>
      <c r="K453" s="289" t="s">
        <v>2154</v>
      </c>
      <c r="L453" s="46"/>
      <c r="M453" s="46"/>
      <c r="N453" s="46"/>
      <c r="O453" s="46"/>
      <c r="P453" s="46"/>
      <c r="Q453" s="46"/>
      <c r="R453" s="46"/>
      <c r="S453" s="47"/>
    </row>
    <row r="454">
      <c r="A454" s="141" t="s">
        <v>1675</v>
      </c>
      <c r="B454" s="142" t="s">
        <v>1633</v>
      </c>
      <c r="C454" s="143" t="s">
        <v>1634</v>
      </c>
      <c r="D454" s="47"/>
      <c r="E454" s="144" t="s">
        <v>1635</v>
      </c>
      <c r="F454" s="47"/>
      <c r="G454" s="145" t="s">
        <v>1636</v>
      </c>
      <c r="H454" s="47"/>
      <c r="I454" s="146" t="s">
        <v>1637</v>
      </c>
      <c r="K454" s="141" t="s">
        <v>1675</v>
      </c>
      <c r="L454" s="142" t="s">
        <v>1633</v>
      </c>
      <c r="M454" s="143" t="s">
        <v>1634</v>
      </c>
      <c r="N454" s="47"/>
      <c r="O454" s="144" t="s">
        <v>1635</v>
      </c>
      <c r="P454" s="47"/>
      <c r="Q454" s="145" t="s">
        <v>1636</v>
      </c>
      <c r="R454" s="47"/>
      <c r="S454" s="290" t="s">
        <v>1637</v>
      </c>
      <c r="T454" s="291"/>
    </row>
    <row r="455">
      <c r="A455" s="58"/>
      <c r="B455" s="58"/>
      <c r="C455" s="147" t="s">
        <v>1638</v>
      </c>
      <c r="D455" s="147" t="s">
        <v>1639</v>
      </c>
      <c r="E455" s="147" t="s">
        <v>1638</v>
      </c>
      <c r="F455" s="147" t="s">
        <v>1639</v>
      </c>
      <c r="G455" s="147" t="s">
        <v>1638</v>
      </c>
      <c r="H455" s="147" t="s">
        <v>1639</v>
      </c>
      <c r="I455" s="58"/>
      <c r="K455" s="58"/>
      <c r="L455" s="58"/>
      <c r="M455" s="147" t="s">
        <v>1638</v>
      </c>
      <c r="N455" s="147" t="s">
        <v>1639</v>
      </c>
      <c r="O455" s="147" t="s">
        <v>1638</v>
      </c>
      <c r="P455" s="147" t="s">
        <v>1639</v>
      </c>
      <c r="Q455" s="147" t="s">
        <v>1638</v>
      </c>
      <c r="R455" s="147" t="s">
        <v>1639</v>
      </c>
      <c r="S455" s="292"/>
      <c r="T455" s="291"/>
    </row>
    <row r="456">
      <c r="A456" s="293">
        <v>1.0</v>
      </c>
      <c r="B456" s="110" t="s">
        <v>2155</v>
      </c>
      <c r="C456" s="61">
        <v>0.0</v>
      </c>
      <c r="D456" s="61">
        <v>0.0</v>
      </c>
      <c r="E456" s="61">
        <v>0.0</v>
      </c>
      <c r="F456" s="61">
        <v>1.0</v>
      </c>
      <c r="G456" s="61">
        <v>0.0</v>
      </c>
      <c r="H456" s="61">
        <v>2.0</v>
      </c>
      <c r="I456" s="61">
        <f t="shared" ref="I456:I475" si="43">SUM(C456:H456)</f>
        <v>3</v>
      </c>
      <c r="K456" s="294">
        <v>1.0</v>
      </c>
      <c r="L456" s="102" t="s">
        <v>2156</v>
      </c>
      <c r="M456" s="150">
        <v>0.0</v>
      </c>
      <c r="N456" s="150">
        <v>0.0</v>
      </c>
      <c r="O456" s="150">
        <v>1.0</v>
      </c>
      <c r="P456" s="150">
        <v>0.0</v>
      </c>
      <c r="Q456" s="150">
        <v>2.0</v>
      </c>
      <c r="R456" s="150">
        <v>0.0</v>
      </c>
      <c r="S456" s="150">
        <f t="shared" ref="S456:S465" si="44">SUM(M456:R456)</f>
        <v>3</v>
      </c>
    </row>
    <row r="457">
      <c r="A457" s="293">
        <v>1.0</v>
      </c>
      <c r="B457" s="110" t="s">
        <v>2157</v>
      </c>
      <c r="C457" s="61">
        <v>0.0</v>
      </c>
      <c r="D457" s="61">
        <v>0.0</v>
      </c>
      <c r="E457" s="61">
        <v>0.0</v>
      </c>
      <c r="F457" s="61">
        <v>1.0</v>
      </c>
      <c r="G457" s="61">
        <v>1.0</v>
      </c>
      <c r="H457" s="61">
        <v>1.0</v>
      </c>
      <c r="I457" s="61">
        <f t="shared" si="43"/>
        <v>3</v>
      </c>
      <c r="K457" s="293">
        <v>1.0</v>
      </c>
      <c r="L457" s="110" t="s">
        <v>2158</v>
      </c>
      <c r="M457" s="61">
        <v>0.0</v>
      </c>
      <c r="N457" s="61">
        <v>0.0</v>
      </c>
      <c r="O457" s="61">
        <v>2.0</v>
      </c>
      <c r="P457" s="61">
        <v>0.0</v>
      </c>
      <c r="Q457" s="61">
        <v>1.0</v>
      </c>
      <c r="R457" s="61">
        <v>0.0</v>
      </c>
      <c r="S457" s="61">
        <f t="shared" si="44"/>
        <v>3</v>
      </c>
    </row>
    <row r="458">
      <c r="A458" s="295">
        <v>5.0</v>
      </c>
      <c r="B458" s="296" t="s">
        <v>2159</v>
      </c>
      <c r="C458" s="61">
        <v>0.0</v>
      </c>
      <c r="D458" s="61">
        <v>0.0</v>
      </c>
      <c r="E458" s="61">
        <v>0.0</v>
      </c>
      <c r="F458" s="61">
        <v>1.0</v>
      </c>
      <c r="G458" s="61">
        <v>1.0</v>
      </c>
      <c r="H458" s="61">
        <v>2.0</v>
      </c>
      <c r="I458" s="61">
        <f t="shared" si="43"/>
        <v>4</v>
      </c>
      <c r="K458" s="297">
        <v>6.0</v>
      </c>
      <c r="L458" s="107" t="s">
        <v>2160</v>
      </c>
      <c r="M458" s="61">
        <v>0.0</v>
      </c>
      <c r="N458" s="61">
        <v>0.0</v>
      </c>
      <c r="O458" s="61">
        <v>2.0</v>
      </c>
      <c r="P458" s="61">
        <v>1.0</v>
      </c>
      <c r="Q458" s="61">
        <v>2.0</v>
      </c>
      <c r="R458" s="61">
        <v>1.0</v>
      </c>
      <c r="S458" s="61">
        <f t="shared" si="44"/>
        <v>6</v>
      </c>
    </row>
    <row r="459">
      <c r="A459" s="295">
        <v>5.0</v>
      </c>
      <c r="B459" s="298" t="s">
        <v>2161</v>
      </c>
      <c r="C459" s="61">
        <v>0.0</v>
      </c>
      <c r="D459" s="61">
        <v>0.0</v>
      </c>
      <c r="E459" s="61">
        <v>1.0</v>
      </c>
      <c r="F459" s="61">
        <v>1.0</v>
      </c>
      <c r="G459" s="61">
        <v>1.0</v>
      </c>
      <c r="H459" s="61">
        <v>1.0</v>
      </c>
      <c r="I459" s="61">
        <f t="shared" si="43"/>
        <v>4</v>
      </c>
      <c r="K459" s="293">
        <v>10.0</v>
      </c>
      <c r="L459" s="110" t="s">
        <v>2162</v>
      </c>
      <c r="M459" s="61">
        <v>1.0</v>
      </c>
      <c r="N459" s="61">
        <v>0.0</v>
      </c>
      <c r="O459" s="61">
        <v>3.0</v>
      </c>
      <c r="P459" s="61">
        <v>2.0</v>
      </c>
      <c r="Q459" s="61">
        <v>2.0</v>
      </c>
      <c r="R459" s="61">
        <v>1.0</v>
      </c>
      <c r="S459" s="61">
        <f t="shared" si="44"/>
        <v>9</v>
      </c>
    </row>
    <row r="460">
      <c r="A460" s="293">
        <v>9.0</v>
      </c>
      <c r="B460" s="110" t="s">
        <v>2163</v>
      </c>
      <c r="C460" s="61">
        <v>0.0</v>
      </c>
      <c r="D460" s="61">
        <v>0.0</v>
      </c>
      <c r="E460" s="61">
        <v>1.0</v>
      </c>
      <c r="F460" s="61">
        <v>2.0</v>
      </c>
      <c r="G460" s="61">
        <v>1.0</v>
      </c>
      <c r="H460" s="61">
        <v>2.0</v>
      </c>
      <c r="I460" s="61">
        <f t="shared" si="43"/>
        <v>6</v>
      </c>
      <c r="K460" s="293">
        <v>10.0</v>
      </c>
      <c r="L460" s="110" t="s">
        <v>2164</v>
      </c>
      <c r="M460" s="61">
        <v>0.0</v>
      </c>
      <c r="N460" s="61">
        <v>0.0</v>
      </c>
      <c r="O460" s="61">
        <v>2.0</v>
      </c>
      <c r="P460" s="61">
        <v>2.0</v>
      </c>
      <c r="Q460" s="61">
        <v>3.0</v>
      </c>
      <c r="R460" s="61">
        <v>2.0</v>
      </c>
      <c r="S460" s="61">
        <f t="shared" si="44"/>
        <v>9</v>
      </c>
    </row>
    <row r="461">
      <c r="A461" s="293">
        <v>9.0</v>
      </c>
      <c r="B461" s="110" t="s">
        <v>2165</v>
      </c>
      <c r="C461" s="61">
        <v>0.0</v>
      </c>
      <c r="D461" s="61">
        <v>0.0</v>
      </c>
      <c r="E461" s="61">
        <v>2.0</v>
      </c>
      <c r="F461" s="61">
        <v>1.0</v>
      </c>
      <c r="G461" s="61">
        <v>2.0</v>
      </c>
      <c r="H461" s="61">
        <v>1.0</v>
      </c>
      <c r="I461" s="61">
        <f t="shared" si="43"/>
        <v>6</v>
      </c>
      <c r="K461" s="297">
        <v>14.0</v>
      </c>
      <c r="L461" s="107" t="s">
        <v>2166</v>
      </c>
      <c r="M461" s="61">
        <v>1.0</v>
      </c>
      <c r="N461" s="61">
        <v>0.0</v>
      </c>
      <c r="O461" s="61">
        <v>3.0</v>
      </c>
      <c r="P461" s="61">
        <v>2.0</v>
      </c>
      <c r="Q461" s="61">
        <v>3.0</v>
      </c>
      <c r="R461" s="61">
        <v>2.0</v>
      </c>
      <c r="S461" s="61">
        <f t="shared" si="44"/>
        <v>11</v>
      </c>
    </row>
    <row r="462">
      <c r="A462" s="297">
        <v>12.0</v>
      </c>
      <c r="B462" s="107" t="s">
        <v>2167</v>
      </c>
      <c r="C462" s="61">
        <v>0.0</v>
      </c>
      <c r="D462" s="61">
        <v>1.0</v>
      </c>
      <c r="E462" s="61">
        <v>1.0</v>
      </c>
      <c r="F462" s="61">
        <v>3.0</v>
      </c>
      <c r="G462" s="61">
        <v>1.0</v>
      </c>
      <c r="H462" s="61">
        <v>3.0</v>
      </c>
      <c r="I462" s="61">
        <f t="shared" si="43"/>
        <v>9</v>
      </c>
      <c r="K462" s="293">
        <v>18.0</v>
      </c>
      <c r="L462" s="110" t="s">
        <v>2168</v>
      </c>
      <c r="M462" s="61">
        <v>1.0</v>
      </c>
      <c r="N462" s="61">
        <v>2.0</v>
      </c>
      <c r="O462" s="61">
        <v>3.0</v>
      </c>
      <c r="P462" s="61">
        <v>3.0</v>
      </c>
      <c r="Q462" s="61">
        <v>3.0</v>
      </c>
      <c r="R462" s="61">
        <v>3.0</v>
      </c>
      <c r="S462" s="61">
        <f t="shared" si="44"/>
        <v>15</v>
      </c>
    </row>
    <row r="463">
      <c r="A463" s="297">
        <v>12.0</v>
      </c>
      <c r="B463" s="107" t="s">
        <v>2169</v>
      </c>
      <c r="C463" s="61">
        <v>0.0</v>
      </c>
      <c r="D463" s="61">
        <v>1.0</v>
      </c>
      <c r="E463" s="61">
        <v>3.0</v>
      </c>
      <c r="F463" s="61">
        <v>1.0</v>
      </c>
      <c r="G463" s="61">
        <v>2.0</v>
      </c>
      <c r="H463" s="61">
        <v>2.0</v>
      </c>
      <c r="I463" s="61">
        <f t="shared" si="43"/>
        <v>9</v>
      </c>
      <c r="K463" s="297">
        <v>23.0</v>
      </c>
      <c r="L463" s="107" t="s">
        <v>2170</v>
      </c>
      <c r="M463" s="61">
        <v>2.0</v>
      </c>
      <c r="N463" s="61">
        <v>2.0</v>
      </c>
      <c r="O463" s="61">
        <v>3.0</v>
      </c>
      <c r="P463" s="61">
        <v>4.0</v>
      </c>
      <c r="Q463" s="61">
        <v>3.0</v>
      </c>
      <c r="R463" s="61">
        <v>3.0</v>
      </c>
      <c r="S463" s="61">
        <f t="shared" si="44"/>
        <v>17</v>
      </c>
    </row>
    <row r="464">
      <c r="A464" s="293">
        <v>15.0</v>
      </c>
      <c r="B464" s="110" t="s">
        <v>2171</v>
      </c>
      <c r="C464" s="61">
        <v>1.0</v>
      </c>
      <c r="D464" s="61">
        <v>2.0</v>
      </c>
      <c r="E464" s="61">
        <v>1.0</v>
      </c>
      <c r="F464" s="61">
        <v>3.0</v>
      </c>
      <c r="G464" s="61">
        <v>2.0</v>
      </c>
      <c r="H464" s="61">
        <v>3.0</v>
      </c>
      <c r="I464" s="61">
        <f t="shared" si="43"/>
        <v>12</v>
      </c>
      <c r="K464" s="299">
        <v>26.0</v>
      </c>
      <c r="L464" s="105" t="s">
        <v>2172</v>
      </c>
      <c r="M464" s="130">
        <v>3.0</v>
      </c>
      <c r="N464" s="130">
        <v>2.0</v>
      </c>
      <c r="O464" s="130">
        <v>3.0</v>
      </c>
      <c r="P464" s="130">
        <v>4.0</v>
      </c>
      <c r="Q464" s="130">
        <v>3.0</v>
      </c>
      <c r="R464" s="130">
        <v>3.0</v>
      </c>
      <c r="S464" s="130">
        <f t="shared" si="44"/>
        <v>18</v>
      </c>
    </row>
    <row r="465">
      <c r="A465" s="293">
        <v>15.0</v>
      </c>
      <c r="B465" s="110" t="s">
        <v>2173</v>
      </c>
      <c r="C465" s="61">
        <v>1.0</v>
      </c>
      <c r="D465" s="61">
        <v>1.0</v>
      </c>
      <c r="E465" s="61">
        <v>3.0</v>
      </c>
      <c r="F465" s="61">
        <v>2.0</v>
      </c>
      <c r="G465" s="61">
        <v>2.0</v>
      </c>
      <c r="H465" s="61">
        <v>3.0</v>
      </c>
      <c r="I465" s="61">
        <f t="shared" si="43"/>
        <v>12</v>
      </c>
      <c r="K465" s="300">
        <v>28.0</v>
      </c>
      <c r="L465" s="112" t="s">
        <v>2174</v>
      </c>
      <c r="M465" s="130">
        <v>4.0</v>
      </c>
      <c r="N465" s="130">
        <v>2.0</v>
      </c>
      <c r="O465" s="130">
        <v>4.0</v>
      </c>
      <c r="P465" s="130">
        <v>3.0</v>
      </c>
      <c r="Q465" s="130">
        <v>3.0</v>
      </c>
      <c r="R465" s="130">
        <v>4.0</v>
      </c>
      <c r="S465" s="130">
        <f t="shared" si="44"/>
        <v>20</v>
      </c>
    </row>
    <row r="466">
      <c r="A466" s="297">
        <v>19.0</v>
      </c>
      <c r="B466" s="107" t="s">
        <v>2175</v>
      </c>
      <c r="C466" s="61">
        <v>2.0</v>
      </c>
      <c r="D466" s="61">
        <v>2.0</v>
      </c>
      <c r="E466" s="61">
        <v>3.0</v>
      </c>
      <c r="F466" s="61">
        <v>2.0</v>
      </c>
      <c r="G466" s="61">
        <v>2.0</v>
      </c>
      <c r="H466" s="61">
        <v>3.0</v>
      </c>
      <c r="I466" s="61">
        <f t="shared" si="43"/>
        <v>14</v>
      </c>
      <c r="K466" s="80"/>
    </row>
    <row r="467">
      <c r="A467" s="297">
        <v>19.0</v>
      </c>
      <c r="B467" s="107" t="s">
        <v>2176</v>
      </c>
      <c r="C467" s="61">
        <v>2.0</v>
      </c>
      <c r="D467" s="61">
        <v>3.0</v>
      </c>
      <c r="E467" s="61">
        <v>1.0</v>
      </c>
      <c r="F467" s="61">
        <v>3.0</v>
      </c>
      <c r="G467" s="61">
        <v>2.0</v>
      </c>
      <c r="H467" s="61">
        <v>3.0</v>
      </c>
      <c r="I467" s="61">
        <f t="shared" si="43"/>
        <v>14</v>
      </c>
      <c r="K467" s="80"/>
    </row>
    <row r="468">
      <c r="A468" s="293">
        <v>23.0</v>
      </c>
      <c r="B468" s="110" t="s">
        <v>2177</v>
      </c>
      <c r="C468" s="61">
        <v>2.0</v>
      </c>
      <c r="D468" s="61">
        <v>2.0</v>
      </c>
      <c r="E468" s="61">
        <v>2.0</v>
      </c>
      <c r="F468" s="61">
        <v>3.0</v>
      </c>
      <c r="G468" s="61">
        <v>4.0</v>
      </c>
      <c r="H468" s="61">
        <v>3.0</v>
      </c>
      <c r="I468" s="61">
        <f t="shared" si="43"/>
        <v>16</v>
      </c>
      <c r="K468" s="80"/>
    </row>
    <row r="469">
      <c r="A469" s="293">
        <v>23.0</v>
      </c>
      <c r="B469" s="110" t="s">
        <v>2178</v>
      </c>
      <c r="C469" s="61">
        <v>1.0</v>
      </c>
      <c r="D469" s="61">
        <v>3.0</v>
      </c>
      <c r="E469" s="61">
        <v>3.0</v>
      </c>
      <c r="F469" s="61">
        <v>4.0</v>
      </c>
      <c r="G469" s="61">
        <v>2.0</v>
      </c>
      <c r="H469" s="61">
        <v>3.0</v>
      </c>
      <c r="I469" s="61">
        <f t="shared" si="43"/>
        <v>16</v>
      </c>
      <c r="K469" s="80"/>
    </row>
    <row r="470">
      <c r="A470" s="297">
        <v>26.0</v>
      </c>
      <c r="B470" s="107" t="s">
        <v>2179</v>
      </c>
      <c r="C470" s="61">
        <v>2.0</v>
      </c>
      <c r="D470" s="61">
        <v>4.0</v>
      </c>
      <c r="E470" s="61">
        <v>3.0</v>
      </c>
      <c r="F470" s="61">
        <v>3.0</v>
      </c>
      <c r="G470" s="61">
        <v>3.0</v>
      </c>
      <c r="H470" s="61">
        <v>3.0</v>
      </c>
      <c r="I470" s="61">
        <f t="shared" si="43"/>
        <v>18</v>
      </c>
      <c r="K470" s="80"/>
    </row>
    <row r="471">
      <c r="A471" s="297">
        <v>26.0</v>
      </c>
      <c r="B471" s="107" t="s">
        <v>2180</v>
      </c>
      <c r="C471" s="61">
        <v>3.0</v>
      </c>
      <c r="D471" s="61">
        <v>3.0</v>
      </c>
      <c r="E471" s="61">
        <v>2.0</v>
      </c>
      <c r="F471" s="61">
        <v>4.0</v>
      </c>
      <c r="G471" s="61">
        <v>2.0</v>
      </c>
      <c r="H471" s="61">
        <v>4.0</v>
      </c>
      <c r="I471" s="61">
        <f t="shared" si="43"/>
        <v>18</v>
      </c>
      <c r="K471" s="80"/>
    </row>
    <row r="472">
      <c r="A472" s="301">
        <v>28.0</v>
      </c>
      <c r="B472" s="110" t="s">
        <v>2181</v>
      </c>
      <c r="C472" s="61">
        <v>3.0</v>
      </c>
      <c r="D472" s="61">
        <v>4.0</v>
      </c>
      <c r="E472" s="61">
        <v>3.0</v>
      </c>
      <c r="F472" s="61">
        <v>3.0</v>
      </c>
      <c r="G472" s="61">
        <v>4.0</v>
      </c>
      <c r="H472" s="61">
        <v>3.0</v>
      </c>
      <c r="I472" s="61">
        <f t="shared" si="43"/>
        <v>20</v>
      </c>
      <c r="K472" s="80"/>
    </row>
    <row r="473">
      <c r="A473" s="301">
        <v>28.0</v>
      </c>
      <c r="B473" s="110" t="s">
        <v>2182</v>
      </c>
      <c r="C473" s="61">
        <v>3.0</v>
      </c>
      <c r="D473" s="61">
        <v>3.0</v>
      </c>
      <c r="E473" s="61">
        <v>3.0</v>
      </c>
      <c r="F473" s="61">
        <v>4.0</v>
      </c>
      <c r="G473" s="61">
        <v>3.0</v>
      </c>
      <c r="H473" s="61">
        <v>4.0</v>
      </c>
      <c r="I473" s="61">
        <f t="shared" si="43"/>
        <v>20</v>
      </c>
      <c r="K473" s="80"/>
    </row>
    <row r="474">
      <c r="A474" s="297">
        <v>30.0</v>
      </c>
      <c r="B474" s="107" t="s">
        <v>2183</v>
      </c>
      <c r="C474" s="61">
        <v>4.0</v>
      </c>
      <c r="D474" s="61">
        <v>4.0</v>
      </c>
      <c r="E474" s="61">
        <v>3.0</v>
      </c>
      <c r="F474" s="61">
        <v>4.0</v>
      </c>
      <c r="G474" s="61">
        <v>4.0</v>
      </c>
      <c r="H474" s="61">
        <v>3.0</v>
      </c>
      <c r="I474" s="61">
        <f t="shared" si="43"/>
        <v>22</v>
      </c>
      <c r="K474" s="80"/>
    </row>
    <row r="475">
      <c r="A475" s="297">
        <v>30.0</v>
      </c>
      <c r="B475" s="107" t="s">
        <v>2184</v>
      </c>
      <c r="C475" s="61">
        <v>4.0</v>
      </c>
      <c r="D475" s="61">
        <v>3.0</v>
      </c>
      <c r="E475" s="61">
        <v>4.0</v>
      </c>
      <c r="F475" s="61">
        <v>4.0</v>
      </c>
      <c r="G475" s="61">
        <v>3.0</v>
      </c>
      <c r="H475" s="61">
        <v>4.0</v>
      </c>
      <c r="I475" s="61">
        <f t="shared" si="43"/>
        <v>22</v>
      </c>
      <c r="K475" s="80"/>
    </row>
    <row r="476">
      <c r="A476" s="206"/>
      <c r="B476" s="78"/>
      <c r="C476" s="74"/>
      <c r="D476" s="74"/>
      <c r="E476" s="74"/>
      <c r="F476" s="74"/>
      <c r="G476" s="74"/>
      <c r="H476" s="74"/>
      <c r="I476" s="78"/>
      <c r="K476" s="80"/>
    </row>
    <row r="477">
      <c r="A477" s="206"/>
      <c r="B477" s="78"/>
      <c r="C477" s="74"/>
      <c r="D477" s="74"/>
      <c r="E477" s="74"/>
      <c r="F477" s="74"/>
      <c r="G477" s="74"/>
      <c r="H477" s="74"/>
      <c r="I477" s="78"/>
      <c r="K477" s="80"/>
    </row>
    <row r="478">
      <c r="A478" s="272" t="s">
        <v>2185</v>
      </c>
      <c r="B478" s="46"/>
      <c r="C478" s="46"/>
      <c r="D478" s="46"/>
      <c r="E478" s="46"/>
      <c r="F478" s="46"/>
      <c r="G478" s="46"/>
      <c r="H478" s="46"/>
      <c r="I478" s="47"/>
      <c r="K478" s="275" t="s">
        <v>2186</v>
      </c>
      <c r="L478" s="46"/>
      <c r="M478" s="46"/>
      <c r="N478" s="46"/>
      <c r="O478" s="46"/>
      <c r="P478" s="46"/>
      <c r="Q478" s="46"/>
      <c r="R478" s="46"/>
      <c r="S478" s="47"/>
    </row>
    <row r="479">
      <c r="A479" s="141" t="s">
        <v>1675</v>
      </c>
      <c r="B479" s="142" t="s">
        <v>1633</v>
      </c>
      <c r="C479" s="143" t="s">
        <v>1634</v>
      </c>
      <c r="D479" s="47"/>
      <c r="E479" s="144" t="s">
        <v>1635</v>
      </c>
      <c r="F479" s="47"/>
      <c r="G479" s="145" t="s">
        <v>1636</v>
      </c>
      <c r="H479" s="47"/>
      <c r="I479" s="146" t="s">
        <v>1637</v>
      </c>
      <c r="K479" s="141" t="s">
        <v>1675</v>
      </c>
      <c r="L479" s="142" t="s">
        <v>1633</v>
      </c>
      <c r="M479" s="143" t="s">
        <v>1634</v>
      </c>
      <c r="N479" s="47"/>
      <c r="O479" s="144" t="s">
        <v>1635</v>
      </c>
      <c r="P479" s="47"/>
      <c r="Q479" s="145" t="s">
        <v>1636</v>
      </c>
      <c r="R479" s="47"/>
      <c r="S479" s="146" t="s">
        <v>1637</v>
      </c>
    </row>
    <row r="480">
      <c r="A480" s="58"/>
      <c r="B480" s="58"/>
      <c r="C480" s="147" t="s">
        <v>1638</v>
      </c>
      <c r="D480" s="147" t="s">
        <v>1639</v>
      </c>
      <c r="E480" s="147" t="s">
        <v>1638</v>
      </c>
      <c r="F480" s="147" t="s">
        <v>1639</v>
      </c>
      <c r="G480" s="147" t="s">
        <v>1638</v>
      </c>
      <c r="H480" s="147" t="s">
        <v>1639</v>
      </c>
      <c r="I480" s="58"/>
      <c r="K480" s="58"/>
      <c r="L480" s="58"/>
      <c r="M480" s="147" t="s">
        <v>1638</v>
      </c>
      <c r="N480" s="147" t="s">
        <v>1639</v>
      </c>
      <c r="O480" s="147" t="s">
        <v>1638</v>
      </c>
      <c r="P480" s="147" t="s">
        <v>1639</v>
      </c>
      <c r="Q480" s="147" t="s">
        <v>1638</v>
      </c>
      <c r="R480" s="147" t="s">
        <v>1639</v>
      </c>
      <c r="S480" s="58"/>
    </row>
    <row r="481">
      <c r="A481" s="158">
        <v>1.0</v>
      </c>
      <c r="B481" s="159" t="s">
        <v>2187</v>
      </c>
      <c r="C481" s="98">
        <v>0.0</v>
      </c>
      <c r="D481" s="98">
        <v>0.0</v>
      </c>
      <c r="E481" s="98">
        <v>1.0</v>
      </c>
      <c r="F481" s="98">
        <v>0.0</v>
      </c>
      <c r="G481" s="98">
        <v>1.0</v>
      </c>
      <c r="H481" s="98">
        <v>1.0</v>
      </c>
      <c r="I481" s="160">
        <f t="shared" ref="I481:I498" si="45">SUM(C481:H481)</f>
        <v>3</v>
      </c>
      <c r="K481" s="158">
        <v>1.0</v>
      </c>
      <c r="L481" s="159" t="s">
        <v>2188</v>
      </c>
      <c r="M481" s="98">
        <v>0.0</v>
      </c>
      <c r="N481" s="98">
        <v>0.0</v>
      </c>
      <c r="O481" s="98">
        <v>1.0</v>
      </c>
      <c r="P481" s="98">
        <v>1.0</v>
      </c>
      <c r="Q481" s="98">
        <v>0.0</v>
      </c>
      <c r="R481" s="98">
        <v>1.0</v>
      </c>
      <c r="S481" s="160">
        <f t="shared" ref="S481:S492" si="46">SUM(M481:R481)</f>
        <v>3</v>
      </c>
    </row>
    <row r="482">
      <c r="A482" s="58"/>
      <c r="B482" s="159" t="s">
        <v>2189</v>
      </c>
      <c r="C482" s="98">
        <v>0.0</v>
      </c>
      <c r="D482" s="98">
        <v>0.0</v>
      </c>
      <c r="E482" s="98">
        <v>1.0</v>
      </c>
      <c r="F482" s="98">
        <v>1.0</v>
      </c>
      <c r="G482" s="98">
        <v>0.0</v>
      </c>
      <c r="H482" s="98">
        <v>1.0</v>
      </c>
      <c r="I482" s="160">
        <f t="shared" si="45"/>
        <v>3</v>
      </c>
      <c r="K482" s="58"/>
      <c r="L482" s="159" t="s">
        <v>2190</v>
      </c>
      <c r="M482" s="98">
        <v>0.0</v>
      </c>
      <c r="N482" s="98">
        <v>0.0</v>
      </c>
      <c r="O482" s="98">
        <v>1.0</v>
      </c>
      <c r="P482" s="98">
        <v>1.0</v>
      </c>
      <c r="Q482" s="98">
        <v>1.0</v>
      </c>
      <c r="R482" s="98">
        <v>0.0</v>
      </c>
      <c r="S482" s="160">
        <f t="shared" si="46"/>
        <v>3</v>
      </c>
    </row>
    <row r="483">
      <c r="A483" s="161">
        <v>5.0</v>
      </c>
      <c r="B483" s="162" t="s">
        <v>2191</v>
      </c>
      <c r="C483" s="98">
        <v>0.0</v>
      </c>
      <c r="D483" s="98">
        <v>0.0</v>
      </c>
      <c r="E483" s="98">
        <v>1.0</v>
      </c>
      <c r="F483" s="98">
        <v>1.0</v>
      </c>
      <c r="G483" s="98">
        <v>1.0</v>
      </c>
      <c r="H483" s="98">
        <v>1.0</v>
      </c>
      <c r="I483" s="160">
        <f t="shared" si="45"/>
        <v>4</v>
      </c>
      <c r="K483" s="161">
        <v>10.0</v>
      </c>
      <c r="L483" s="162" t="s">
        <v>2192</v>
      </c>
      <c r="M483" s="98">
        <v>1.0</v>
      </c>
      <c r="N483" s="98">
        <v>1.0</v>
      </c>
      <c r="O483" s="98">
        <v>1.0</v>
      </c>
      <c r="P483" s="98">
        <v>2.0</v>
      </c>
      <c r="Q483" s="98">
        <v>1.0</v>
      </c>
      <c r="R483" s="98">
        <v>1.0</v>
      </c>
      <c r="S483" s="160">
        <f t="shared" si="46"/>
        <v>7</v>
      </c>
    </row>
    <row r="484">
      <c r="A484" s="58"/>
      <c r="B484" s="163" t="s">
        <v>2193</v>
      </c>
      <c r="C484" s="98">
        <v>0.0</v>
      </c>
      <c r="D484" s="98">
        <v>0.0</v>
      </c>
      <c r="E484" s="98">
        <v>2.0</v>
      </c>
      <c r="F484" s="98">
        <v>0.0</v>
      </c>
      <c r="G484" s="98">
        <v>1.0</v>
      </c>
      <c r="H484" s="98">
        <v>1.0</v>
      </c>
      <c r="I484" s="160">
        <f t="shared" si="45"/>
        <v>4</v>
      </c>
      <c r="K484" s="58"/>
      <c r="L484" s="162" t="s">
        <v>2194</v>
      </c>
      <c r="M484" s="98">
        <v>1.0</v>
      </c>
      <c r="N484" s="98">
        <v>0.0</v>
      </c>
      <c r="O484" s="98">
        <v>2.0</v>
      </c>
      <c r="P484" s="98">
        <v>1.0</v>
      </c>
      <c r="Q484" s="98">
        <v>1.0</v>
      </c>
      <c r="R484" s="98">
        <v>2.0</v>
      </c>
      <c r="S484" s="160">
        <f t="shared" si="46"/>
        <v>7</v>
      </c>
    </row>
    <row r="485">
      <c r="A485" s="158">
        <v>9.0</v>
      </c>
      <c r="B485" s="159" t="s">
        <v>2195</v>
      </c>
      <c r="C485" s="98">
        <v>0.0</v>
      </c>
      <c r="D485" s="98">
        <v>0.0</v>
      </c>
      <c r="E485" s="98">
        <v>1.0</v>
      </c>
      <c r="F485" s="98">
        <v>2.0</v>
      </c>
      <c r="G485" s="98">
        <v>1.0</v>
      </c>
      <c r="H485" s="98">
        <v>2.0</v>
      </c>
      <c r="I485" s="160">
        <f t="shared" si="45"/>
        <v>6</v>
      </c>
      <c r="K485" s="158">
        <v>14.0</v>
      </c>
      <c r="L485" s="159" t="s">
        <v>2196</v>
      </c>
      <c r="M485" s="98">
        <v>1.0</v>
      </c>
      <c r="N485" s="98">
        <v>1.0</v>
      </c>
      <c r="O485" s="98">
        <v>2.0</v>
      </c>
      <c r="P485" s="98">
        <v>2.0</v>
      </c>
      <c r="Q485" s="98">
        <v>2.0</v>
      </c>
      <c r="R485" s="98">
        <v>1.0</v>
      </c>
      <c r="S485" s="160">
        <f t="shared" si="46"/>
        <v>9</v>
      </c>
    </row>
    <row r="486">
      <c r="A486" s="58"/>
      <c r="B486" s="159" t="s">
        <v>2197</v>
      </c>
      <c r="C486" s="98">
        <v>0.0</v>
      </c>
      <c r="D486" s="98">
        <v>0.0</v>
      </c>
      <c r="E486" s="98">
        <v>2.0</v>
      </c>
      <c r="F486" s="98">
        <v>1.0</v>
      </c>
      <c r="G486" s="98">
        <v>2.0</v>
      </c>
      <c r="H486" s="98">
        <v>1.0</v>
      </c>
      <c r="I486" s="160">
        <f t="shared" si="45"/>
        <v>6</v>
      </c>
      <c r="K486" s="58"/>
      <c r="L486" s="159" t="s">
        <v>2198</v>
      </c>
      <c r="M486" s="98">
        <v>1.0</v>
      </c>
      <c r="N486" s="98">
        <v>0.0</v>
      </c>
      <c r="O486" s="98">
        <v>2.0</v>
      </c>
      <c r="P486" s="98">
        <v>2.0</v>
      </c>
      <c r="Q486" s="98">
        <v>2.0</v>
      </c>
      <c r="R486" s="98">
        <v>2.0</v>
      </c>
      <c r="S486" s="160">
        <f t="shared" si="46"/>
        <v>9</v>
      </c>
    </row>
    <row r="487">
      <c r="A487" s="161">
        <v>12.0</v>
      </c>
      <c r="B487" s="162" t="s">
        <v>2199</v>
      </c>
      <c r="C487" s="98">
        <v>1.0</v>
      </c>
      <c r="D487" s="98">
        <v>1.0</v>
      </c>
      <c r="E487" s="98">
        <v>2.0</v>
      </c>
      <c r="F487" s="98">
        <v>1.0</v>
      </c>
      <c r="G487" s="98">
        <v>2.0</v>
      </c>
      <c r="H487" s="98">
        <v>2.0</v>
      </c>
      <c r="I487" s="160">
        <f t="shared" si="45"/>
        <v>9</v>
      </c>
      <c r="K487" s="161">
        <v>18.0</v>
      </c>
      <c r="L487" s="162" t="s">
        <v>2200</v>
      </c>
      <c r="M487" s="98">
        <v>2.0</v>
      </c>
      <c r="N487" s="98">
        <v>2.0</v>
      </c>
      <c r="O487" s="98">
        <v>3.0</v>
      </c>
      <c r="P487" s="98">
        <v>2.0</v>
      </c>
      <c r="Q487" s="98">
        <v>3.0</v>
      </c>
      <c r="R487" s="98">
        <v>2.0</v>
      </c>
      <c r="S487" s="160">
        <f t="shared" si="46"/>
        <v>14</v>
      </c>
    </row>
    <row r="488">
      <c r="A488" s="58"/>
      <c r="B488" s="162" t="s">
        <v>2201</v>
      </c>
      <c r="C488" s="98">
        <v>1.0</v>
      </c>
      <c r="D488" s="98">
        <v>1.0</v>
      </c>
      <c r="E488" s="98">
        <v>2.0</v>
      </c>
      <c r="F488" s="98">
        <v>2.0</v>
      </c>
      <c r="G488" s="98">
        <v>1.0</v>
      </c>
      <c r="H488" s="98">
        <v>2.0</v>
      </c>
      <c r="I488" s="160">
        <f t="shared" si="45"/>
        <v>9</v>
      </c>
      <c r="K488" s="58"/>
      <c r="L488" s="162" t="s">
        <v>2202</v>
      </c>
      <c r="M488" s="98">
        <v>2.0</v>
      </c>
      <c r="N488" s="98">
        <v>1.0</v>
      </c>
      <c r="O488" s="98">
        <v>3.0</v>
      </c>
      <c r="P488" s="98">
        <v>2.0</v>
      </c>
      <c r="Q488" s="98">
        <v>3.0</v>
      </c>
      <c r="R488" s="98">
        <v>3.0</v>
      </c>
      <c r="S488" s="160">
        <f t="shared" si="46"/>
        <v>14</v>
      </c>
    </row>
    <row r="489">
      <c r="A489" s="158">
        <v>15.0</v>
      </c>
      <c r="B489" s="159" t="s">
        <v>2203</v>
      </c>
      <c r="C489" s="98">
        <v>2.0</v>
      </c>
      <c r="D489" s="98">
        <v>2.0</v>
      </c>
      <c r="E489" s="98">
        <v>2.0</v>
      </c>
      <c r="F489" s="98">
        <v>3.0</v>
      </c>
      <c r="G489" s="98">
        <v>1.0</v>
      </c>
      <c r="H489" s="98">
        <v>2.0</v>
      </c>
      <c r="I489" s="160">
        <f t="shared" si="45"/>
        <v>12</v>
      </c>
      <c r="K489" s="158">
        <v>23.0</v>
      </c>
      <c r="L489" s="159" t="s">
        <v>2204</v>
      </c>
      <c r="M489" s="98">
        <v>2.0</v>
      </c>
      <c r="N489" s="98">
        <v>2.0</v>
      </c>
      <c r="O489" s="98">
        <v>4.0</v>
      </c>
      <c r="P489" s="98">
        <v>3.0</v>
      </c>
      <c r="Q489" s="98">
        <v>3.0</v>
      </c>
      <c r="R489" s="98">
        <v>3.0</v>
      </c>
      <c r="S489" s="160">
        <f t="shared" si="46"/>
        <v>17</v>
      </c>
    </row>
    <row r="490">
      <c r="A490" s="58"/>
      <c r="B490" s="171" t="s">
        <v>2205</v>
      </c>
      <c r="C490" s="98">
        <v>2.0</v>
      </c>
      <c r="D490" s="98">
        <v>1.0</v>
      </c>
      <c r="E490" s="98">
        <v>3.0</v>
      </c>
      <c r="F490" s="98">
        <v>2.0</v>
      </c>
      <c r="G490" s="98">
        <v>2.0</v>
      </c>
      <c r="H490" s="98">
        <v>2.0</v>
      </c>
      <c r="I490" s="160">
        <f t="shared" si="45"/>
        <v>12</v>
      </c>
      <c r="K490" s="58"/>
      <c r="L490" s="159" t="s">
        <v>2206</v>
      </c>
      <c r="M490" s="98">
        <v>2.0</v>
      </c>
      <c r="N490" s="98">
        <v>3.0</v>
      </c>
      <c r="O490" s="98">
        <v>3.0</v>
      </c>
      <c r="P490" s="98">
        <v>3.0</v>
      </c>
      <c r="Q490" s="98">
        <v>3.0</v>
      </c>
      <c r="R490" s="98">
        <v>3.0</v>
      </c>
      <c r="S490" s="160">
        <f t="shared" si="46"/>
        <v>17</v>
      </c>
    </row>
    <row r="491">
      <c r="A491" s="161">
        <v>19.0</v>
      </c>
      <c r="B491" s="162" t="s">
        <v>2207</v>
      </c>
      <c r="C491" s="98">
        <v>2.0</v>
      </c>
      <c r="D491" s="98">
        <v>3.0</v>
      </c>
      <c r="E491" s="98">
        <v>2.0</v>
      </c>
      <c r="F491" s="98">
        <v>3.0</v>
      </c>
      <c r="G491" s="98">
        <v>2.0</v>
      </c>
      <c r="H491" s="98">
        <v>3.0</v>
      </c>
      <c r="I491" s="160">
        <f t="shared" si="45"/>
        <v>15</v>
      </c>
      <c r="K491" s="161">
        <v>28.0</v>
      </c>
      <c r="L491" s="162" t="s">
        <v>2208</v>
      </c>
      <c r="M491" s="98">
        <v>2.0</v>
      </c>
      <c r="N491" s="98">
        <v>2.0</v>
      </c>
      <c r="O491" s="98">
        <v>5.0</v>
      </c>
      <c r="P491" s="98">
        <v>4.0</v>
      </c>
      <c r="Q491" s="98">
        <v>4.0</v>
      </c>
      <c r="R491" s="98">
        <v>3.0</v>
      </c>
      <c r="S491" s="160">
        <f t="shared" si="46"/>
        <v>20</v>
      </c>
    </row>
    <row r="492">
      <c r="A492" s="58"/>
      <c r="B492" s="162" t="s">
        <v>2209</v>
      </c>
      <c r="C492" s="98">
        <v>3.0</v>
      </c>
      <c r="D492" s="98">
        <v>2.0</v>
      </c>
      <c r="E492" s="98">
        <v>3.0</v>
      </c>
      <c r="F492" s="98">
        <v>2.0</v>
      </c>
      <c r="G492" s="98">
        <v>3.0</v>
      </c>
      <c r="H492" s="98">
        <v>2.0</v>
      </c>
      <c r="I492" s="160">
        <f t="shared" si="45"/>
        <v>15</v>
      </c>
      <c r="K492" s="58"/>
      <c r="L492" s="162" t="s">
        <v>2210</v>
      </c>
      <c r="M492" s="98">
        <v>4.0</v>
      </c>
      <c r="N492" s="98">
        <v>3.0</v>
      </c>
      <c r="O492" s="98">
        <v>4.0</v>
      </c>
      <c r="P492" s="98">
        <v>3.0</v>
      </c>
      <c r="Q492" s="98">
        <v>3.0</v>
      </c>
      <c r="R492" s="98">
        <v>3.0</v>
      </c>
      <c r="S492" s="160">
        <f t="shared" si="46"/>
        <v>20</v>
      </c>
    </row>
    <row r="493">
      <c r="A493" s="158">
        <v>23.0</v>
      </c>
      <c r="B493" s="159" t="s">
        <v>2211</v>
      </c>
      <c r="C493" s="98">
        <v>3.0</v>
      </c>
      <c r="D493" s="98">
        <v>3.0</v>
      </c>
      <c r="E493" s="98">
        <v>2.0</v>
      </c>
      <c r="F493" s="98">
        <v>3.0</v>
      </c>
      <c r="G493" s="98">
        <v>2.0</v>
      </c>
      <c r="H493" s="98">
        <v>3.0</v>
      </c>
      <c r="I493" s="160">
        <f t="shared" si="45"/>
        <v>16</v>
      </c>
      <c r="K493" s="74"/>
      <c r="L493" s="74"/>
      <c r="M493" s="74"/>
      <c r="N493" s="74"/>
      <c r="O493" s="74"/>
      <c r="P493" s="74"/>
      <c r="Q493" s="74"/>
      <c r="R493" s="74"/>
      <c r="S493" s="74"/>
    </row>
    <row r="494">
      <c r="A494" s="58"/>
      <c r="B494" s="164" t="s">
        <v>2212</v>
      </c>
      <c r="C494" s="98">
        <v>3.0</v>
      </c>
      <c r="D494" s="98">
        <v>2.0</v>
      </c>
      <c r="E494" s="98">
        <v>3.0</v>
      </c>
      <c r="F494" s="98">
        <v>2.0</v>
      </c>
      <c r="G494" s="98">
        <v>3.0</v>
      </c>
      <c r="H494" s="98">
        <v>3.0</v>
      </c>
      <c r="I494" s="160">
        <f t="shared" si="45"/>
        <v>16</v>
      </c>
      <c r="K494" s="80"/>
    </row>
    <row r="495">
      <c r="A495" s="161">
        <v>26.0</v>
      </c>
      <c r="B495" s="162" t="s">
        <v>2213</v>
      </c>
      <c r="C495" s="98">
        <v>3.0</v>
      </c>
      <c r="D495" s="98">
        <v>2.0</v>
      </c>
      <c r="E495" s="98">
        <v>4.0</v>
      </c>
      <c r="F495" s="98">
        <v>3.0</v>
      </c>
      <c r="G495" s="98">
        <v>3.0</v>
      </c>
      <c r="H495" s="98">
        <v>4.0</v>
      </c>
      <c r="I495" s="160">
        <f t="shared" si="45"/>
        <v>19</v>
      </c>
      <c r="K495" s="80"/>
    </row>
    <row r="496">
      <c r="A496" s="58"/>
      <c r="B496" s="162" t="s">
        <v>2214</v>
      </c>
      <c r="C496" s="98">
        <v>3.0</v>
      </c>
      <c r="D496" s="98">
        <v>2.0</v>
      </c>
      <c r="E496" s="98">
        <v>4.0</v>
      </c>
      <c r="F496" s="98">
        <v>3.0</v>
      </c>
      <c r="G496" s="98">
        <v>4.0</v>
      </c>
      <c r="H496" s="98">
        <v>4.0</v>
      </c>
      <c r="I496" s="160">
        <f t="shared" si="45"/>
        <v>20</v>
      </c>
      <c r="K496" s="80"/>
    </row>
    <row r="497">
      <c r="A497" s="158">
        <v>30.0</v>
      </c>
      <c r="B497" s="159" t="s">
        <v>2215</v>
      </c>
      <c r="C497" s="98">
        <v>4.0</v>
      </c>
      <c r="D497" s="98">
        <v>3.0</v>
      </c>
      <c r="E497" s="98">
        <v>3.0</v>
      </c>
      <c r="F497" s="98">
        <v>5.0</v>
      </c>
      <c r="G497" s="98">
        <v>3.0</v>
      </c>
      <c r="H497" s="98">
        <v>4.0</v>
      </c>
      <c r="I497" s="160">
        <f t="shared" si="45"/>
        <v>22</v>
      </c>
      <c r="K497" s="80"/>
    </row>
    <row r="498">
      <c r="A498" s="58"/>
      <c r="B498" s="159" t="s">
        <v>2216</v>
      </c>
      <c r="C498" s="98">
        <v>3.0</v>
      </c>
      <c r="D498" s="98">
        <v>3.0</v>
      </c>
      <c r="E498" s="98">
        <v>5.0</v>
      </c>
      <c r="F498" s="98">
        <v>3.0</v>
      </c>
      <c r="G498" s="98">
        <v>4.0</v>
      </c>
      <c r="H498" s="98">
        <v>4.0</v>
      </c>
      <c r="I498" s="160">
        <f t="shared" si="45"/>
        <v>22</v>
      </c>
      <c r="K498" s="80"/>
    </row>
    <row r="499">
      <c r="A499" s="74"/>
      <c r="B499" s="74"/>
      <c r="C499" s="74"/>
      <c r="D499" s="74"/>
      <c r="E499" s="74"/>
      <c r="F499" s="74"/>
      <c r="G499" s="74"/>
      <c r="H499" s="74"/>
      <c r="I499" s="74"/>
      <c r="K499" s="80"/>
    </row>
    <row r="500">
      <c r="A500" s="206"/>
      <c r="B500" s="78"/>
      <c r="C500" s="74"/>
      <c r="D500" s="74"/>
      <c r="E500" s="74"/>
      <c r="F500" s="74"/>
      <c r="G500" s="74"/>
      <c r="H500" s="74"/>
      <c r="I500" s="78"/>
      <c r="K500" s="80"/>
    </row>
    <row r="501">
      <c r="A501" s="302" t="s">
        <v>2217</v>
      </c>
      <c r="B501" s="46"/>
      <c r="C501" s="46"/>
      <c r="D501" s="46"/>
      <c r="E501" s="46"/>
      <c r="F501" s="46"/>
      <c r="G501" s="46"/>
      <c r="H501" s="46"/>
      <c r="I501" s="47"/>
      <c r="K501" s="302" t="s">
        <v>2218</v>
      </c>
      <c r="L501" s="46"/>
      <c r="M501" s="46"/>
      <c r="N501" s="46"/>
      <c r="O501" s="46"/>
      <c r="P501" s="46"/>
      <c r="Q501" s="46"/>
      <c r="R501" s="46"/>
      <c r="S501" s="47"/>
    </row>
    <row r="502">
      <c r="A502" s="84" t="s">
        <v>1675</v>
      </c>
      <c r="B502" s="210" t="s">
        <v>1633</v>
      </c>
      <c r="C502" s="86" t="s">
        <v>1634</v>
      </c>
      <c r="D502" s="54"/>
      <c r="E502" s="87" t="s">
        <v>1635</v>
      </c>
      <c r="F502" s="54"/>
      <c r="G502" s="88" t="s">
        <v>1636</v>
      </c>
      <c r="H502" s="54"/>
      <c r="I502" s="211" t="s">
        <v>1637</v>
      </c>
      <c r="K502" s="84" t="s">
        <v>1675</v>
      </c>
      <c r="L502" s="85" t="s">
        <v>1633</v>
      </c>
      <c r="M502" s="86" t="s">
        <v>1634</v>
      </c>
      <c r="N502" s="54"/>
      <c r="O502" s="87" t="s">
        <v>1635</v>
      </c>
      <c r="P502" s="54"/>
      <c r="Q502" s="88" t="s">
        <v>1636</v>
      </c>
      <c r="R502" s="54"/>
      <c r="S502" s="122" t="s">
        <v>1637</v>
      </c>
    </row>
    <row r="503">
      <c r="A503" s="58"/>
      <c r="B503" s="54"/>
      <c r="C503" s="94" t="s">
        <v>1638</v>
      </c>
      <c r="D503" s="94" t="s">
        <v>1639</v>
      </c>
      <c r="E503" s="94" t="s">
        <v>1638</v>
      </c>
      <c r="F503" s="94" t="s">
        <v>1639</v>
      </c>
      <c r="G503" s="94" t="s">
        <v>1638</v>
      </c>
      <c r="H503" s="94" t="s">
        <v>1639</v>
      </c>
      <c r="I503" s="54"/>
      <c r="K503" s="58"/>
      <c r="L503" s="54"/>
      <c r="M503" s="94" t="s">
        <v>1638</v>
      </c>
      <c r="N503" s="94" t="s">
        <v>1639</v>
      </c>
      <c r="O503" s="94" t="s">
        <v>1638</v>
      </c>
      <c r="P503" s="94" t="s">
        <v>1639</v>
      </c>
      <c r="Q503" s="94" t="s">
        <v>1638</v>
      </c>
      <c r="R503" s="94" t="s">
        <v>1639</v>
      </c>
      <c r="S503" s="54"/>
    </row>
    <row r="504">
      <c r="A504" s="212">
        <v>1.0</v>
      </c>
      <c r="B504" s="170" t="s">
        <v>2219</v>
      </c>
      <c r="C504" s="98">
        <v>0.0</v>
      </c>
      <c r="D504" s="98">
        <v>0.0</v>
      </c>
      <c r="E504" s="98">
        <v>1.0</v>
      </c>
      <c r="F504" s="98">
        <v>0.0</v>
      </c>
      <c r="G504" s="98">
        <v>1.0</v>
      </c>
      <c r="H504" s="98">
        <v>1.0</v>
      </c>
      <c r="I504" s="160">
        <f t="shared" ref="I504:I515" si="47">SUM(C504:H504)</f>
        <v>3</v>
      </c>
      <c r="K504" s="212">
        <v>1.0</v>
      </c>
      <c r="L504" s="214" t="s">
        <v>2220</v>
      </c>
      <c r="M504" s="98">
        <v>0.0</v>
      </c>
      <c r="N504" s="98">
        <v>0.0</v>
      </c>
      <c r="O504" s="98">
        <v>1.0</v>
      </c>
      <c r="P504" s="98">
        <v>1.0</v>
      </c>
      <c r="Q504" s="98">
        <v>1.0</v>
      </c>
      <c r="R504" s="98">
        <v>1.0</v>
      </c>
      <c r="S504" s="160">
        <f t="shared" ref="S504:S510" si="48">SUM(M504:R504)</f>
        <v>4</v>
      </c>
    </row>
    <row r="505">
      <c r="A505" s="215">
        <v>5.0</v>
      </c>
      <c r="B505" s="167" t="s">
        <v>2221</v>
      </c>
      <c r="C505" s="98">
        <v>0.0</v>
      </c>
      <c r="D505" s="98">
        <v>0.0</v>
      </c>
      <c r="E505" s="98">
        <v>1.0</v>
      </c>
      <c r="F505" s="98">
        <v>1.0</v>
      </c>
      <c r="G505" s="98">
        <v>1.0</v>
      </c>
      <c r="H505" s="98">
        <v>1.0</v>
      </c>
      <c r="I505" s="160">
        <f t="shared" si="47"/>
        <v>4</v>
      </c>
      <c r="K505" s="215">
        <v>6.0</v>
      </c>
      <c r="L505" s="216" t="s">
        <v>2222</v>
      </c>
      <c r="M505" s="98">
        <v>0.0</v>
      </c>
      <c r="N505" s="98">
        <v>0.0</v>
      </c>
      <c r="O505" s="98">
        <v>2.0</v>
      </c>
      <c r="P505" s="98">
        <v>2.0</v>
      </c>
      <c r="Q505" s="98">
        <v>2.0</v>
      </c>
      <c r="R505" s="98">
        <v>1.0</v>
      </c>
      <c r="S505" s="160">
        <f t="shared" si="48"/>
        <v>7</v>
      </c>
    </row>
    <row r="506">
      <c r="A506" s="213">
        <v>9.0</v>
      </c>
      <c r="B506" s="170" t="s">
        <v>2223</v>
      </c>
      <c r="C506" s="98">
        <v>0.0</v>
      </c>
      <c r="D506" s="98">
        <v>0.0</v>
      </c>
      <c r="E506" s="98">
        <v>1.0</v>
      </c>
      <c r="F506" s="98">
        <v>2.0</v>
      </c>
      <c r="G506" s="98">
        <v>1.0</v>
      </c>
      <c r="H506" s="98">
        <v>2.0</v>
      </c>
      <c r="I506" s="160">
        <f t="shared" si="47"/>
        <v>6</v>
      </c>
      <c r="K506" s="213">
        <v>10.0</v>
      </c>
      <c r="L506" s="214" t="s">
        <v>2224</v>
      </c>
      <c r="M506" s="98">
        <v>1.0</v>
      </c>
      <c r="N506" s="98">
        <v>0.0</v>
      </c>
      <c r="O506" s="98">
        <v>3.0</v>
      </c>
      <c r="P506" s="98">
        <v>2.0</v>
      </c>
      <c r="Q506" s="98">
        <v>2.0</v>
      </c>
      <c r="R506" s="98">
        <v>2.0</v>
      </c>
      <c r="S506" s="160">
        <f t="shared" si="48"/>
        <v>10</v>
      </c>
    </row>
    <row r="507">
      <c r="A507" s="303">
        <v>12.0</v>
      </c>
      <c r="B507" s="217" t="s">
        <v>2225</v>
      </c>
      <c r="C507" s="98">
        <v>2.0</v>
      </c>
      <c r="D507" s="98">
        <v>1.0</v>
      </c>
      <c r="E507" s="98">
        <v>1.0</v>
      </c>
      <c r="F507" s="98">
        <v>1.0</v>
      </c>
      <c r="G507" s="98">
        <v>2.0</v>
      </c>
      <c r="H507" s="98">
        <v>2.0</v>
      </c>
      <c r="I507" s="160">
        <f t="shared" si="47"/>
        <v>9</v>
      </c>
      <c r="K507" s="215">
        <v>14.0</v>
      </c>
      <c r="L507" s="304" t="s">
        <v>2226</v>
      </c>
      <c r="M507" s="98">
        <v>1.0</v>
      </c>
      <c r="N507" s="98">
        <v>1.0</v>
      </c>
      <c r="O507" s="98">
        <v>3.0</v>
      </c>
      <c r="P507" s="98">
        <v>3.0</v>
      </c>
      <c r="Q507" s="98">
        <v>3.0</v>
      </c>
      <c r="R507" s="98">
        <v>2.0</v>
      </c>
      <c r="S507" s="160">
        <f t="shared" si="48"/>
        <v>13</v>
      </c>
    </row>
    <row r="508">
      <c r="A508" s="58"/>
      <c r="B508" s="167" t="s">
        <v>2227</v>
      </c>
      <c r="C508" s="98">
        <v>1.0</v>
      </c>
      <c r="D508" s="98">
        <v>1.0</v>
      </c>
      <c r="E508" s="98">
        <v>1.0</v>
      </c>
      <c r="F508" s="98">
        <v>2.0</v>
      </c>
      <c r="G508" s="98">
        <v>1.0</v>
      </c>
      <c r="H508" s="98">
        <v>3.0</v>
      </c>
      <c r="I508" s="160">
        <f t="shared" si="47"/>
        <v>9</v>
      </c>
      <c r="K508" s="221">
        <v>18.0</v>
      </c>
      <c r="L508" s="305" t="s">
        <v>2228</v>
      </c>
      <c r="M508" s="98">
        <v>2.0</v>
      </c>
      <c r="N508" s="98">
        <v>1.0</v>
      </c>
      <c r="O508" s="98">
        <v>4.0</v>
      </c>
      <c r="P508" s="98">
        <v>3.0</v>
      </c>
      <c r="Q508" s="98">
        <v>3.0</v>
      </c>
      <c r="R508" s="98">
        <v>3.0</v>
      </c>
      <c r="S508" s="160">
        <f t="shared" si="48"/>
        <v>16</v>
      </c>
    </row>
    <row r="509">
      <c r="A509" s="168">
        <v>15.0</v>
      </c>
      <c r="B509" s="170" t="s">
        <v>2229</v>
      </c>
      <c r="C509" s="98">
        <v>2.0</v>
      </c>
      <c r="D509" s="98">
        <v>3.0</v>
      </c>
      <c r="E509" s="98">
        <v>2.0</v>
      </c>
      <c r="F509" s="98">
        <v>1.0</v>
      </c>
      <c r="G509" s="98">
        <v>2.0</v>
      </c>
      <c r="H509" s="98">
        <v>3.0</v>
      </c>
      <c r="I509" s="160">
        <f t="shared" si="47"/>
        <v>13</v>
      </c>
      <c r="K509" s="215">
        <v>23.0</v>
      </c>
      <c r="L509" s="304" t="s">
        <v>2230</v>
      </c>
      <c r="M509" s="98">
        <v>2.0</v>
      </c>
      <c r="N509" s="98">
        <v>2.0</v>
      </c>
      <c r="O509" s="98">
        <v>4.0</v>
      </c>
      <c r="P509" s="98">
        <v>3.0</v>
      </c>
      <c r="Q509" s="98">
        <v>4.0</v>
      </c>
      <c r="R509" s="98">
        <v>3.0</v>
      </c>
      <c r="S509" s="160">
        <f t="shared" si="48"/>
        <v>18</v>
      </c>
    </row>
    <row r="510">
      <c r="A510" s="58"/>
      <c r="B510" s="171" t="s">
        <v>2231</v>
      </c>
      <c r="C510" s="98">
        <v>3.0</v>
      </c>
      <c r="D510" s="98">
        <v>2.0</v>
      </c>
      <c r="E510" s="98">
        <v>1.0</v>
      </c>
      <c r="F510" s="98">
        <v>2.0</v>
      </c>
      <c r="G510" s="98">
        <v>3.0</v>
      </c>
      <c r="H510" s="98">
        <v>2.0</v>
      </c>
      <c r="I510" s="160">
        <f t="shared" si="47"/>
        <v>13</v>
      </c>
      <c r="K510" s="221">
        <v>28.0</v>
      </c>
      <c r="L510" s="305" t="s">
        <v>2232</v>
      </c>
      <c r="M510" s="98">
        <v>5.0</v>
      </c>
      <c r="N510" s="98">
        <v>3.0</v>
      </c>
      <c r="O510" s="98">
        <v>3.0</v>
      </c>
      <c r="P510" s="98">
        <v>3.0</v>
      </c>
      <c r="Q510" s="98">
        <v>3.0</v>
      </c>
      <c r="R510" s="98">
        <v>3.0</v>
      </c>
      <c r="S510" s="160">
        <f t="shared" si="48"/>
        <v>20</v>
      </c>
    </row>
    <row r="511">
      <c r="A511" s="165">
        <v>19.0</v>
      </c>
      <c r="B511" s="274" t="s">
        <v>2233</v>
      </c>
      <c r="C511" s="98">
        <v>3.0</v>
      </c>
      <c r="D511" s="98">
        <v>2.0</v>
      </c>
      <c r="E511" s="98">
        <v>2.0</v>
      </c>
      <c r="F511" s="98">
        <v>2.0</v>
      </c>
      <c r="G511" s="98">
        <v>3.0</v>
      </c>
      <c r="H511" s="98">
        <v>2.0</v>
      </c>
      <c r="I511" s="160">
        <f t="shared" si="47"/>
        <v>14</v>
      </c>
      <c r="K511" s="206"/>
      <c r="L511" s="118"/>
      <c r="M511" s="118"/>
      <c r="N511" s="118"/>
      <c r="O511" s="118"/>
      <c r="P511" s="118"/>
      <c r="Q511" s="118"/>
      <c r="R511" s="118"/>
      <c r="S511" s="78"/>
    </row>
    <row r="512">
      <c r="A512" s="58"/>
      <c r="B512" s="274" t="s">
        <v>2234</v>
      </c>
      <c r="C512" s="98">
        <v>2.0</v>
      </c>
      <c r="D512" s="98">
        <v>3.0</v>
      </c>
      <c r="E512" s="98">
        <v>1.0</v>
      </c>
      <c r="F512" s="98">
        <v>3.0</v>
      </c>
      <c r="G512" s="98">
        <v>2.0</v>
      </c>
      <c r="H512" s="98">
        <v>3.0</v>
      </c>
      <c r="I512" s="160">
        <f t="shared" si="47"/>
        <v>14</v>
      </c>
      <c r="K512" s="206"/>
      <c r="L512" s="118"/>
      <c r="M512" s="118"/>
      <c r="N512" s="118"/>
      <c r="O512" s="118"/>
      <c r="P512" s="118"/>
      <c r="Q512" s="118"/>
      <c r="R512" s="118"/>
      <c r="S512" s="78"/>
    </row>
    <row r="513">
      <c r="A513" s="221">
        <v>23.0</v>
      </c>
      <c r="B513" s="171" t="s">
        <v>2235</v>
      </c>
      <c r="C513" s="98">
        <v>3.0</v>
      </c>
      <c r="D513" s="98">
        <v>4.0</v>
      </c>
      <c r="E513" s="98">
        <v>2.0</v>
      </c>
      <c r="F513" s="98">
        <v>2.0</v>
      </c>
      <c r="G513" s="98">
        <v>2.0</v>
      </c>
      <c r="H513" s="98">
        <v>3.0</v>
      </c>
      <c r="I513" s="160">
        <f t="shared" si="47"/>
        <v>16</v>
      </c>
      <c r="K513" s="206"/>
      <c r="L513" s="118"/>
      <c r="M513" s="118"/>
      <c r="N513" s="118"/>
      <c r="O513" s="118"/>
      <c r="P513" s="118"/>
      <c r="Q513" s="118"/>
      <c r="R513" s="118"/>
      <c r="S513" s="78"/>
    </row>
    <row r="514">
      <c r="A514" s="218">
        <v>26.0</v>
      </c>
      <c r="B514" s="274" t="s">
        <v>2236</v>
      </c>
      <c r="C514" s="98">
        <v>4.0</v>
      </c>
      <c r="D514" s="98">
        <v>4.0</v>
      </c>
      <c r="E514" s="98">
        <v>3.0</v>
      </c>
      <c r="F514" s="98">
        <v>3.0</v>
      </c>
      <c r="G514" s="98">
        <v>3.0</v>
      </c>
      <c r="H514" s="98">
        <v>3.0</v>
      </c>
      <c r="I514" s="160">
        <f t="shared" si="47"/>
        <v>20</v>
      </c>
      <c r="K514" s="206"/>
      <c r="L514" s="118"/>
      <c r="M514" s="118"/>
      <c r="N514" s="118"/>
      <c r="O514" s="118"/>
      <c r="P514" s="118"/>
      <c r="Q514" s="118"/>
      <c r="R514" s="118"/>
      <c r="S514" s="78"/>
    </row>
    <row r="515">
      <c r="A515" s="306">
        <v>30.0</v>
      </c>
      <c r="B515" s="307" t="s">
        <v>2237</v>
      </c>
      <c r="C515" s="98">
        <v>4.0</v>
      </c>
      <c r="D515" s="98">
        <v>4.0</v>
      </c>
      <c r="E515" s="98">
        <v>3.0</v>
      </c>
      <c r="F515" s="98">
        <v>4.0</v>
      </c>
      <c r="G515" s="98">
        <v>4.0</v>
      </c>
      <c r="H515" s="98">
        <v>3.0</v>
      </c>
      <c r="I515" s="308">
        <f t="shared" si="47"/>
        <v>22</v>
      </c>
      <c r="K515" s="206"/>
      <c r="L515" s="118"/>
      <c r="M515" s="118"/>
      <c r="N515" s="118"/>
      <c r="O515" s="118"/>
      <c r="P515" s="118"/>
      <c r="Q515" s="118"/>
      <c r="R515" s="118"/>
      <c r="S515" s="78"/>
    </row>
    <row r="516">
      <c r="A516" s="285"/>
      <c r="B516" s="286"/>
      <c r="C516" s="286"/>
      <c r="D516" s="286"/>
      <c r="E516" s="286"/>
      <c r="F516" s="286"/>
      <c r="G516" s="286"/>
      <c r="H516" s="286"/>
      <c r="I516" s="286"/>
      <c r="K516" s="206"/>
      <c r="L516" s="118"/>
      <c r="M516" s="118"/>
      <c r="N516" s="118"/>
      <c r="O516" s="118"/>
      <c r="P516" s="118"/>
      <c r="Q516" s="118"/>
      <c r="R516" s="118"/>
      <c r="S516" s="78"/>
    </row>
    <row r="517">
      <c r="A517" s="206"/>
      <c r="B517" s="78"/>
      <c r="C517" s="78"/>
      <c r="D517" s="78"/>
      <c r="E517" s="78"/>
      <c r="F517" s="78"/>
      <c r="G517" s="78"/>
      <c r="H517" s="78"/>
      <c r="I517" s="78"/>
      <c r="K517" s="206"/>
      <c r="L517" s="118"/>
      <c r="M517" s="118"/>
      <c r="N517" s="118"/>
      <c r="O517" s="118"/>
      <c r="P517" s="118"/>
      <c r="Q517" s="118"/>
      <c r="R517" s="118"/>
      <c r="S517" s="78"/>
    </row>
    <row r="518">
      <c r="A518" s="309" t="s">
        <v>2238</v>
      </c>
      <c r="B518" s="46"/>
      <c r="C518" s="46"/>
      <c r="D518" s="46"/>
      <c r="E518" s="46"/>
      <c r="F518" s="46"/>
      <c r="G518" s="46"/>
      <c r="H518" s="46"/>
      <c r="I518" s="47"/>
      <c r="K518" s="309" t="s">
        <v>2239</v>
      </c>
      <c r="L518" s="46"/>
      <c r="M518" s="46"/>
      <c r="N518" s="46"/>
      <c r="O518" s="46"/>
      <c r="P518" s="46"/>
      <c r="Q518" s="46"/>
      <c r="R518" s="46"/>
      <c r="S518" s="47"/>
    </row>
    <row r="519">
      <c r="A519" s="84" t="s">
        <v>1675</v>
      </c>
      <c r="B519" s="210" t="s">
        <v>1633</v>
      </c>
      <c r="C519" s="86" t="s">
        <v>1634</v>
      </c>
      <c r="D519" s="54"/>
      <c r="E519" s="87" t="s">
        <v>1635</v>
      </c>
      <c r="F519" s="54"/>
      <c r="G519" s="88" t="s">
        <v>1636</v>
      </c>
      <c r="H519" s="54"/>
      <c r="I519" s="211" t="s">
        <v>1637</v>
      </c>
      <c r="K519" s="84" t="s">
        <v>1675</v>
      </c>
      <c r="L519" s="210" t="s">
        <v>1633</v>
      </c>
      <c r="M519" s="86" t="s">
        <v>1634</v>
      </c>
      <c r="N519" s="54"/>
      <c r="O519" s="87" t="s">
        <v>1635</v>
      </c>
      <c r="P519" s="54"/>
      <c r="Q519" s="88" t="s">
        <v>1636</v>
      </c>
      <c r="R519" s="54"/>
      <c r="S519" s="211" t="s">
        <v>1637</v>
      </c>
    </row>
    <row r="520">
      <c r="A520" s="58"/>
      <c r="B520" s="54"/>
      <c r="C520" s="94" t="s">
        <v>1638</v>
      </c>
      <c r="D520" s="94" t="s">
        <v>1639</v>
      </c>
      <c r="E520" s="94" t="s">
        <v>1638</v>
      </c>
      <c r="F520" s="94" t="s">
        <v>1639</v>
      </c>
      <c r="G520" s="94" t="s">
        <v>1638</v>
      </c>
      <c r="H520" s="94" t="s">
        <v>1639</v>
      </c>
      <c r="I520" s="54"/>
      <c r="K520" s="58"/>
      <c r="L520" s="54"/>
      <c r="M520" s="94" t="s">
        <v>1638</v>
      </c>
      <c r="N520" s="94" t="s">
        <v>1639</v>
      </c>
      <c r="O520" s="94" t="s">
        <v>1638</v>
      </c>
      <c r="P520" s="94" t="s">
        <v>1639</v>
      </c>
      <c r="Q520" s="94" t="s">
        <v>1638</v>
      </c>
      <c r="R520" s="94" t="s">
        <v>1639</v>
      </c>
      <c r="S520" s="54"/>
    </row>
    <row r="521">
      <c r="A521" s="113">
        <v>1.0</v>
      </c>
      <c r="B521" s="170" t="s">
        <v>2240</v>
      </c>
      <c r="C521" s="98">
        <v>0.0</v>
      </c>
      <c r="D521" s="98">
        <v>0.0</v>
      </c>
      <c r="E521" s="98">
        <v>0.0</v>
      </c>
      <c r="F521" s="98">
        <v>1.0</v>
      </c>
      <c r="G521" s="98">
        <v>0.0</v>
      </c>
      <c r="H521" s="98">
        <v>1.0</v>
      </c>
      <c r="I521" s="160">
        <f t="shared" ref="I521:I544" si="49">SUM(C521:H521)</f>
        <v>2</v>
      </c>
      <c r="K521" s="213">
        <v>1.0</v>
      </c>
      <c r="L521" s="170" t="s">
        <v>2241</v>
      </c>
      <c r="M521" s="98">
        <v>0.0</v>
      </c>
      <c r="N521" s="98">
        <v>0.0</v>
      </c>
      <c r="O521" s="98">
        <v>0.0</v>
      </c>
      <c r="P521" s="98">
        <v>1.0</v>
      </c>
      <c r="Q521" s="98">
        <v>1.0</v>
      </c>
      <c r="R521" s="98">
        <v>1.0</v>
      </c>
      <c r="S521" s="160">
        <f t="shared" ref="S521:S528" si="50">SUM(M521:R521)</f>
        <v>3</v>
      </c>
    </row>
    <row r="522">
      <c r="A522" s="67"/>
      <c r="B522" s="170" t="s">
        <v>2242</v>
      </c>
      <c r="C522" s="98">
        <v>0.0</v>
      </c>
      <c r="D522" s="98">
        <v>0.0</v>
      </c>
      <c r="E522" s="98">
        <v>0.0</v>
      </c>
      <c r="F522" s="98">
        <v>0.0</v>
      </c>
      <c r="G522" s="98">
        <v>1.0</v>
      </c>
      <c r="H522" s="98">
        <v>1.0</v>
      </c>
      <c r="I522" s="160">
        <f t="shared" si="49"/>
        <v>2</v>
      </c>
      <c r="K522" s="215">
        <v>6.0</v>
      </c>
      <c r="L522" s="167" t="s">
        <v>2243</v>
      </c>
      <c r="M522" s="98">
        <v>0.0</v>
      </c>
      <c r="N522" s="98">
        <v>0.0</v>
      </c>
      <c r="O522" s="98">
        <v>2.0</v>
      </c>
      <c r="P522" s="98">
        <v>2.0</v>
      </c>
      <c r="Q522" s="98">
        <v>1.0</v>
      </c>
      <c r="R522" s="98">
        <v>1.0</v>
      </c>
      <c r="S522" s="160">
        <f t="shared" si="50"/>
        <v>6</v>
      </c>
    </row>
    <row r="523">
      <c r="A523" s="58"/>
      <c r="B523" s="170" t="s">
        <v>2244</v>
      </c>
      <c r="C523" s="98">
        <v>0.0</v>
      </c>
      <c r="D523" s="98">
        <v>0.0</v>
      </c>
      <c r="E523" s="98">
        <v>2.0</v>
      </c>
      <c r="F523" s="98">
        <v>0.0</v>
      </c>
      <c r="G523" s="98">
        <v>1.0</v>
      </c>
      <c r="H523" s="98">
        <v>1.0</v>
      </c>
      <c r="I523" s="160">
        <f t="shared" si="49"/>
        <v>4</v>
      </c>
      <c r="K523" s="213">
        <v>10.0</v>
      </c>
      <c r="L523" s="169" t="s">
        <v>2245</v>
      </c>
      <c r="M523" s="98">
        <v>1.0</v>
      </c>
      <c r="N523" s="98">
        <v>0.0</v>
      </c>
      <c r="O523" s="98">
        <v>2.0</v>
      </c>
      <c r="P523" s="98">
        <v>2.0</v>
      </c>
      <c r="Q523" s="98">
        <v>2.0</v>
      </c>
      <c r="R523" s="98">
        <v>2.0</v>
      </c>
      <c r="S523" s="160">
        <f t="shared" si="50"/>
        <v>9</v>
      </c>
    </row>
    <row r="524">
      <c r="A524" s="303">
        <v>5.0</v>
      </c>
      <c r="B524" s="217" t="s">
        <v>2246</v>
      </c>
      <c r="C524" s="98">
        <v>0.0</v>
      </c>
      <c r="D524" s="98">
        <v>0.0</v>
      </c>
      <c r="E524" s="98">
        <v>1.0</v>
      </c>
      <c r="F524" s="98">
        <v>1.0</v>
      </c>
      <c r="G524" s="98">
        <v>0.0</v>
      </c>
      <c r="H524" s="98">
        <v>1.0</v>
      </c>
      <c r="I524" s="160">
        <f t="shared" si="49"/>
        <v>3</v>
      </c>
      <c r="K524" s="215">
        <v>14.0</v>
      </c>
      <c r="L524" s="167" t="s">
        <v>2247</v>
      </c>
      <c r="M524" s="98">
        <v>1.0</v>
      </c>
      <c r="N524" s="98">
        <v>1.0</v>
      </c>
      <c r="O524" s="98">
        <v>2.0</v>
      </c>
      <c r="P524" s="98">
        <v>2.0</v>
      </c>
      <c r="Q524" s="98">
        <v>3.0</v>
      </c>
      <c r="R524" s="98">
        <v>3.0</v>
      </c>
      <c r="S524" s="160">
        <f t="shared" si="50"/>
        <v>12</v>
      </c>
    </row>
    <row r="525">
      <c r="A525" s="58"/>
      <c r="B525" s="167" t="s">
        <v>2248</v>
      </c>
      <c r="C525" s="98">
        <v>1.0</v>
      </c>
      <c r="D525" s="98">
        <v>0.0</v>
      </c>
      <c r="E525" s="98">
        <v>0.0</v>
      </c>
      <c r="F525" s="98">
        <v>1.0</v>
      </c>
      <c r="G525" s="98">
        <v>0.0</v>
      </c>
      <c r="H525" s="98">
        <v>1.0</v>
      </c>
      <c r="I525" s="160">
        <f t="shared" si="49"/>
        <v>3</v>
      </c>
      <c r="K525" s="221">
        <v>17.0</v>
      </c>
      <c r="L525" s="171" t="s">
        <v>2249</v>
      </c>
      <c r="M525" s="98">
        <v>1.0</v>
      </c>
      <c r="N525" s="98">
        <v>1.0</v>
      </c>
      <c r="O525" s="98">
        <v>3.0</v>
      </c>
      <c r="P525" s="98">
        <v>3.0</v>
      </c>
      <c r="Q525" s="98">
        <v>3.0</v>
      </c>
      <c r="R525" s="98">
        <v>3.0</v>
      </c>
      <c r="S525" s="220">
        <f t="shared" si="50"/>
        <v>14</v>
      </c>
    </row>
    <row r="526">
      <c r="A526" s="168">
        <v>9.0</v>
      </c>
      <c r="B526" s="170" t="s">
        <v>2250</v>
      </c>
      <c r="C526" s="98">
        <v>0.0</v>
      </c>
      <c r="D526" s="98">
        <v>2.0</v>
      </c>
      <c r="E526" s="98">
        <v>0.0</v>
      </c>
      <c r="F526" s="98">
        <v>1.0</v>
      </c>
      <c r="G526" s="98">
        <v>1.0</v>
      </c>
      <c r="H526" s="98">
        <v>2.0</v>
      </c>
      <c r="I526" s="160">
        <f t="shared" si="49"/>
        <v>6</v>
      </c>
      <c r="K526" s="303">
        <v>23.0</v>
      </c>
      <c r="L526" s="217" t="s">
        <v>2251</v>
      </c>
      <c r="M526" s="98">
        <v>1.0</v>
      </c>
      <c r="N526" s="98">
        <v>1.0</v>
      </c>
      <c r="O526" s="98">
        <v>4.0</v>
      </c>
      <c r="P526" s="98">
        <v>3.0</v>
      </c>
      <c r="Q526" s="98">
        <v>4.0</v>
      </c>
      <c r="R526" s="98">
        <v>3.0</v>
      </c>
      <c r="S526" s="160">
        <f t="shared" si="50"/>
        <v>16</v>
      </c>
    </row>
    <row r="527">
      <c r="A527" s="58"/>
      <c r="B527" s="171" t="s">
        <v>2252</v>
      </c>
      <c r="C527" s="98">
        <v>1.0</v>
      </c>
      <c r="D527" s="98">
        <v>1.0</v>
      </c>
      <c r="E527" s="98">
        <v>0.0</v>
      </c>
      <c r="F527" s="98">
        <v>1.0</v>
      </c>
      <c r="G527" s="98">
        <v>2.0</v>
      </c>
      <c r="H527" s="98">
        <v>1.0</v>
      </c>
      <c r="I527" s="220">
        <f t="shared" si="49"/>
        <v>6</v>
      </c>
      <c r="K527" s="58"/>
      <c r="L527" s="167" t="s">
        <v>2253</v>
      </c>
      <c r="M527" s="98">
        <v>2.0</v>
      </c>
      <c r="N527" s="98">
        <v>2.0</v>
      </c>
      <c r="O527" s="98">
        <v>3.0</v>
      </c>
      <c r="P527" s="98">
        <v>2.0</v>
      </c>
      <c r="Q527" s="98">
        <v>4.0</v>
      </c>
      <c r="R527" s="98">
        <v>3.0</v>
      </c>
      <c r="S527" s="160">
        <f t="shared" si="50"/>
        <v>16</v>
      </c>
    </row>
    <row r="528">
      <c r="A528" s="303">
        <v>12.0</v>
      </c>
      <c r="B528" s="167" t="s">
        <v>2254</v>
      </c>
      <c r="C528" s="98">
        <v>3.0</v>
      </c>
      <c r="D528" s="98">
        <v>1.0</v>
      </c>
      <c r="E528" s="98">
        <v>1.0</v>
      </c>
      <c r="F528" s="98">
        <v>1.0</v>
      </c>
      <c r="G528" s="98">
        <v>2.0</v>
      </c>
      <c r="H528" s="98">
        <v>1.0</v>
      </c>
      <c r="I528" s="160">
        <f t="shared" si="49"/>
        <v>9</v>
      </c>
      <c r="K528" s="221">
        <v>28.0</v>
      </c>
      <c r="L528" s="171" t="s">
        <v>2255</v>
      </c>
      <c r="M528" s="98">
        <v>1.0</v>
      </c>
      <c r="N528" s="98">
        <v>2.0</v>
      </c>
      <c r="O528" s="98">
        <v>5.0</v>
      </c>
      <c r="P528" s="98">
        <v>4.0</v>
      </c>
      <c r="Q528" s="98">
        <v>4.0</v>
      </c>
      <c r="R528" s="98">
        <v>3.0</v>
      </c>
      <c r="S528" s="220">
        <f t="shared" si="50"/>
        <v>19</v>
      </c>
    </row>
    <row r="529">
      <c r="A529" s="58"/>
      <c r="B529" s="274" t="s">
        <v>2256</v>
      </c>
      <c r="C529" s="98">
        <v>1.0</v>
      </c>
      <c r="D529" s="98">
        <v>3.0</v>
      </c>
      <c r="E529" s="98">
        <v>0.0</v>
      </c>
      <c r="F529" s="98">
        <v>2.0</v>
      </c>
      <c r="G529" s="98">
        <v>1.0</v>
      </c>
      <c r="H529" s="98">
        <v>2.0</v>
      </c>
      <c r="I529" s="220">
        <f t="shared" si="49"/>
        <v>9</v>
      </c>
      <c r="K529" s="80"/>
    </row>
    <row r="530">
      <c r="A530" s="168">
        <v>15.0</v>
      </c>
      <c r="B530" s="170" t="s">
        <v>2257</v>
      </c>
      <c r="C530" s="98">
        <v>2.0</v>
      </c>
      <c r="D530" s="98">
        <v>3.0</v>
      </c>
      <c r="E530" s="98">
        <v>2.0</v>
      </c>
      <c r="F530" s="98">
        <v>1.0</v>
      </c>
      <c r="G530" s="98">
        <v>1.0</v>
      </c>
      <c r="H530" s="98">
        <v>3.0</v>
      </c>
      <c r="I530" s="160">
        <f t="shared" si="49"/>
        <v>12</v>
      </c>
      <c r="K530" s="80"/>
    </row>
    <row r="531">
      <c r="A531" s="67"/>
      <c r="B531" s="171" t="s">
        <v>2258</v>
      </c>
      <c r="C531" s="98">
        <v>1.0</v>
      </c>
      <c r="D531" s="98">
        <v>2.0</v>
      </c>
      <c r="E531" s="98">
        <v>3.0</v>
      </c>
      <c r="F531" s="98">
        <v>2.0</v>
      </c>
      <c r="G531" s="98">
        <v>3.0</v>
      </c>
      <c r="H531" s="98">
        <v>1.0</v>
      </c>
      <c r="I531" s="220">
        <f t="shared" si="49"/>
        <v>12</v>
      </c>
      <c r="K531" s="80"/>
    </row>
    <row r="532">
      <c r="A532" s="58"/>
      <c r="B532" s="171" t="s">
        <v>2259</v>
      </c>
      <c r="C532" s="98">
        <v>3.0</v>
      </c>
      <c r="D532" s="98">
        <v>2.0</v>
      </c>
      <c r="E532" s="98">
        <v>2.0</v>
      </c>
      <c r="F532" s="98">
        <v>1.0</v>
      </c>
      <c r="G532" s="98">
        <v>3.0</v>
      </c>
      <c r="H532" s="98">
        <v>1.0</v>
      </c>
      <c r="I532" s="220">
        <f t="shared" si="49"/>
        <v>12</v>
      </c>
      <c r="K532" s="80"/>
    </row>
    <row r="533">
      <c r="A533" s="165">
        <v>19.0</v>
      </c>
      <c r="B533" s="274" t="s">
        <v>2260</v>
      </c>
      <c r="C533" s="98">
        <v>2.0</v>
      </c>
      <c r="D533" s="98">
        <v>3.0</v>
      </c>
      <c r="E533" s="98">
        <v>2.0</v>
      </c>
      <c r="F533" s="98">
        <v>3.0</v>
      </c>
      <c r="G533" s="98">
        <v>2.0</v>
      </c>
      <c r="H533" s="98">
        <v>3.0</v>
      </c>
      <c r="I533" s="220">
        <f t="shared" si="49"/>
        <v>15</v>
      </c>
      <c r="K533" s="80"/>
    </row>
    <row r="534">
      <c r="A534" s="67"/>
      <c r="B534" s="274" t="s">
        <v>2261</v>
      </c>
      <c r="C534" s="98">
        <v>2.0</v>
      </c>
      <c r="D534" s="98">
        <v>2.0</v>
      </c>
      <c r="E534" s="98">
        <v>4.0</v>
      </c>
      <c r="F534" s="98">
        <v>2.0</v>
      </c>
      <c r="G534" s="98">
        <v>3.0</v>
      </c>
      <c r="H534" s="98">
        <v>2.0</v>
      </c>
      <c r="I534" s="220">
        <f t="shared" si="49"/>
        <v>15</v>
      </c>
      <c r="K534" s="80"/>
    </row>
    <row r="535">
      <c r="A535" s="58"/>
      <c r="B535" s="274" t="s">
        <v>2262</v>
      </c>
      <c r="C535" s="98">
        <v>4.0</v>
      </c>
      <c r="D535" s="98">
        <v>3.0</v>
      </c>
      <c r="E535" s="98">
        <v>2.0</v>
      </c>
      <c r="F535" s="98">
        <v>1.0</v>
      </c>
      <c r="G535" s="98">
        <v>3.0</v>
      </c>
      <c r="H535" s="98">
        <v>2.0</v>
      </c>
      <c r="I535" s="220">
        <f t="shared" si="49"/>
        <v>15</v>
      </c>
      <c r="K535" s="80"/>
    </row>
    <row r="536">
      <c r="A536" s="306">
        <v>23.0</v>
      </c>
      <c r="B536" s="171" t="s">
        <v>2263</v>
      </c>
      <c r="C536" s="98">
        <v>4.0</v>
      </c>
      <c r="D536" s="98">
        <v>4.0</v>
      </c>
      <c r="E536" s="98">
        <v>2.0</v>
      </c>
      <c r="F536" s="98">
        <v>2.0</v>
      </c>
      <c r="G536" s="98">
        <v>3.0</v>
      </c>
      <c r="H536" s="98">
        <v>2.0</v>
      </c>
      <c r="I536" s="220">
        <f t="shared" si="49"/>
        <v>17</v>
      </c>
      <c r="K536" s="80"/>
    </row>
    <row r="537">
      <c r="A537" s="58"/>
      <c r="B537" s="171" t="s">
        <v>2264</v>
      </c>
      <c r="C537" s="98">
        <v>4.0</v>
      </c>
      <c r="D537" s="98">
        <v>3.0</v>
      </c>
      <c r="E537" s="98">
        <v>2.0</v>
      </c>
      <c r="F537" s="98">
        <v>2.0</v>
      </c>
      <c r="G537" s="98">
        <v>4.0</v>
      </c>
      <c r="H537" s="98">
        <v>2.0</v>
      </c>
      <c r="I537" s="220">
        <f t="shared" si="49"/>
        <v>17</v>
      </c>
      <c r="K537" s="80"/>
    </row>
    <row r="538">
      <c r="A538" s="165">
        <v>26.0</v>
      </c>
      <c r="B538" s="274" t="s">
        <v>2265</v>
      </c>
      <c r="C538" s="98">
        <v>4.0</v>
      </c>
      <c r="D538" s="98">
        <v>4.0</v>
      </c>
      <c r="E538" s="98">
        <v>3.0</v>
      </c>
      <c r="F538" s="98">
        <v>2.0</v>
      </c>
      <c r="G538" s="98">
        <v>4.0</v>
      </c>
      <c r="H538" s="98">
        <v>3.0</v>
      </c>
      <c r="I538" s="220">
        <f t="shared" si="49"/>
        <v>20</v>
      </c>
      <c r="K538" s="80"/>
    </row>
    <row r="539">
      <c r="A539" s="58"/>
      <c r="B539" s="274" t="s">
        <v>2266</v>
      </c>
      <c r="C539" s="98">
        <v>4.0</v>
      </c>
      <c r="D539" s="98">
        <v>4.0</v>
      </c>
      <c r="E539" s="98">
        <v>2.0</v>
      </c>
      <c r="F539" s="98">
        <v>3.0</v>
      </c>
      <c r="G539" s="98">
        <v>3.0</v>
      </c>
      <c r="H539" s="98">
        <v>4.0</v>
      </c>
      <c r="I539" s="220">
        <f t="shared" si="49"/>
        <v>20</v>
      </c>
      <c r="K539" s="80"/>
    </row>
    <row r="540">
      <c r="A540" s="306">
        <v>28.0</v>
      </c>
      <c r="B540" s="171" t="s">
        <v>2267</v>
      </c>
      <c r="C540" s="98">
        <v>4.0</v>
      </c>
      <c r="D540" s="98">
        <v>4.0</v>
      </c>
      <c r="E540" s="98">
        <v>3.0</v>
      </c>
      <c r="F540" s="98">
        <v>3.0</v>
      </c>
      <c r="G540" s="98">
        <v>3.0</v>
      </c>
      <c r="H540" s="98">
        <v>4.0</v>
      </c>
      <c r="I540" s="220">
        <f t="shared" si="49"/>
        <v>21</v>
      </c>
      <c r="K540" s="80"/>
    </row>
    <row r="541">
      <c r="A541" s="58"/>
      <c r="B541" s="171" t="s">
        <v>2268</v>
      </c>
      <c r="C541" s="98">
        <v>5.0</v>
      </c>
      <c r="D541" s="98">
        <v>4.0</v>
      </c>
      <c r="E541" s="98">
        <v>3.0</v>
      </c>
      <c r="F541" s="98">
        <v>2.0</v>
      </c>
      <c r="G541" s="98">
        <v>4.0</v>
      </c>
      <c r="H541" s="98">
        <v>3.0</v>
      </c>
      <c r="I541" s="220">
        <f t="shared" si="49"/>
        <v>21</v>
      </c>
      <c r="K541" s="80"/>
    </row>
    <row r="542">
      <c r="A542" s="165">
        <v>30.0</v>
      </c>
      <c r="B542" s="274" t="s">
        <v>2269</v>
      </c>
      <c r="C542" s="98">
        <v>4.0</v>
      </c>
      <c r="D542" s="98">
        <v>5.0</v>
      </c>
      <c r="E542" s="98">
        <v>2.0</v>
      </c>
      <c r="F542" s="98">
        <v>4.0</v>
      </c>
      <c r="G542" s="98">
        <v>3.0</v>
      </c>
      <c r="H542" s="98">
        <v>4.0</v>
      </c>
      <c r="I542" s="220">
        <f t="shared" si="49"/>
        <v>22</v>
      </c>
      <c r="K542" s="80"/>
    </row>
    <row r="543">
      <c r="A543" s="67"/>
      <c r="B543" s="274" t="s">
        <v>2270</v>
      </c>
      <c r="C543" s="98">
        <v>5.0</v>
      </c>
      <c r="D543" s="98">
        <v>4.0</v>
      </c>
      <c r="E543" s="98">
        <v>3.0</v>
      </c>
      <c r="F543" s="98">
        <v>3.0</v>
      </c>
      <c r="G543" s="98">
        <v>4.0</v>
      </c>
      <c r="H543" s="98">
        <v>3.0</v>
      </c>
      <c r="I543" s="220">
        <f t="shared" si="49"/>
        <v>22</v>
      </c>
      <c r="K543" s="80"/>
    </row>
    <row r="544">
      <c r="A544" s="58"/>
      <c r="B544" s="274" t="s">
        <v>2271</v>
      </c>
      <c r="C544" s="98">
        <v>4.0</v>
      </c>
      <c r="D544" s="98">
        <v>4.0</v>
      </c>
      <c r="E544" s="98">
        <v>2.0</v>
      </c>
      <c r="F544" s="98">
        <v>4.0</v>
      </c>
      <c r="G544" s="98">
        <v>4.0</v>
      </c>
      <c r="H544" s="98">
        <v>4.0</v>
      </c>
      <c r="I544" s="220">
        <f t="shared" si="49"/>
        <v>22</v>
      </c>
      <c r="K544" s="80"/>
    </row>
    <row r="545">
      <c r="A545" s="80"/>
      <c r="B545" s="310" t="s">
        <v>2272</v>
      </c>
      <c r="C545" s="311"/>
      <c r="D545" s="312"/>
      <c r="K545" s="80"/>
    </row>
    <row r="546">
      <c r="A546" s="80"/>
      <c r="B546" s="292"/>
      <c r="C546" s="255"/>
      <c r="D546" s="54"/>
      <c r="K546" s="80"/>
    </row>
    <row r="547">
      <c r="A547" s="206"/>
      <c r="B547" s="78"/>
      <c r="C547" s="78"/>
      <c r="D547" s="78"/>
      <c r="E547" s="78"/>
      <c r="F547" s="78"/>
      <c r="G547" s="78"/>
      <c r="H547" s="78"/>
      <c r="I547" s="78"/>
      <c r="K547" s="206"/>
      <c r="L547" s="118"/>
      <c r="M547" s="118"/>
      <c r="N547" s="118"/>
      <c r="O547" s="118"/>
      <c r="P547" s="118"/>
      <c r="Q547" s="118"/>
      <c r="R547" s="118"/>
      <c r="S547" s="78"/>
    </row>
    <row r="548">
      <c r="A548" s="206"/>
      <c r="B548" s="78"/>
      <c r="C548" s="78"/>
      <c r="D548" s="78"/>
      <c r="E548" s="78"/>
      <c r="F548" s="78"/>
      <c r="G548" s="78"/>
      <c r="H548" s="78"/>
      <c r="I548" s="78"/>
      <c r="K548" s="206"/>
      <c r="L548" s="118"/>
      <c r="M548" s="118"/>
      <c r="N548" s="118"/>
      <c r="O548" s="118"/>
      <c r="P548" s="118"/>
      <c r="Q548" s="118"/>
      <c r="R548" s="118"/>
      <c r="S548" s="78"/>
    </row>
    <row r="549">
      <c r="A549" s="313" t="s">
        <v>2273</v>
      </c>
      <c r="B549" s="46"/>
      <c r="C549" s="46"/>
      <c r="D549" s="46"/>
      <c r="E549" s="46"/>
      <c r="F549" s="46"/>
      <c r="G549" s="46"/>
      <c r="H549" s="46"/>
      <c r="I549" s="47"/>
      <c r="K549" s="313" t="s">
        <v>2274</v>
      </c>
      <c r="L549" s="46"/>
      <c r="M549" s="46"/>
      <c r="N549" s="46"/>
      <c r="O549" s="46"/>
      <c r="P549" s="46"/>
      <c r="Q549" s="46"/>
      <c r="R549" s="46"/>
      <c r="S549" s="47"/>
    </row>
    <row r="550">
      <c r="A550" s="314" t="s">
        <v>1632</v>
      </c>
      <c r="B550" s="85" t="s">
        <v>1633</v>
      </c>
      <c r="C550" s="86" t="s">
        <v>1634</v>
      </c>
      <c r="D550" s="54"/>
      <c r="E550" s="87" t="s">
        <v>1635</v>
      </c>
      <c r="F550" s="54"/>
      <c r="G550" s="123" t="s">
        <v>1636</v>
      </c>
      <c r="H550" s="54"/>
      <c r="I550" s="122" t="s">
        <v>1637</v>
      </c>
      <c r="K550" s="314" t="s">
        <v>1632</v>
      </c>
      <c r="L550" s="85" t="s">
        <v>1633</v>
      </c>
      <c r="M550" s="86" t="s">
        <v>1634</v>
      </c>
      <c r="N550" s="54"/>
      <c r="O550" s="87" t="s">
        <v>1635</v>
      </c>
      <c r="P550" s="54"/>
      <c r="Q550" s="123" t="s">
        <v>1636</v>
      </c>
      <c r="R550" s="54"/>
      <c r="S550" s="122" t="s">
        <v>1637</v>
      </c>
    </row>
    <row r="551">
      <c r="A551" s="58"/>
      <c r="B551" s="54"/>
      <c r="C551" s="94" t="s">
        <v>1638</v>
      </c>
      <c r="D551" s="94" t="s">
        <v>1639</v>
      </c>
      <c r="E551" s="94" t="s">
        <v>1638</v>
      </c>
      <c r="F551" s="94" t="s">
        <v>1639</v>
      </c>
      <c r="G551" s="94" t="s">
        <v>1638</v>
      </c>
      <c r="H551" s="94" t="s">
        <v>1639</v>
      </c>
      <c r="I551" s="54"/>
      <c r="K551" s="58"/>
      <c r="L551" s="54"/>
      <c r="M551" s="94" t="s">
        <v>1638</v>
      </c>
      <c r="N551" s="94" t="s">
        <v>1639</v>
      </c>
      <c r="O551" s="94" t="s">
        <v>1638</v>
      </c>
      <c r="P551" s="94" t="s">
        <v>1639</v>
      </c>
      <c r="Q551" s="94" t="s">
        <v>1638</v>
      </c>
      <c r="R551" s="94" t="s">
        <v>1639</v>
      </c>
      <c r="S551" s="54"/>
    </row>
    <row r="552">
      <c r="A552" s="125">
        <v>1.0</v>
      </c>
      <c r="B552" s="315" t="s">
        <v>2275</v>
      </c>
      <c r="C552" s="127">
        <v>0.0</v>
      </c>
      <c r="D552" s="127">
        <v>0.0</v>
      </c>
      <c r="E552" s="127">
        <v>0.0</v>
      </c>
      <c r="F552" s="132">
        <v>1.0</v>
      </c>
      <c r="G552" s="127">
        <v>0.0</v>
      </c>
      <c r="H552" s="132">
        <v>1.0</v>
      </c>
      <c r="I552" s="61">
        <f t="shared" ref="I552:I569" si="51">SUM(C552:H552)</f>
        <v>2</v>
      </c>
      <c r="K552" s="316">
        <v>1.0</v>
      </c>
      <c r="L552" s="61" t="s">
        <v>2276</v>
      </c>
      <c r="M552" s="127">
        <v>0.0</v>
      </c>
      <c r="N552" s="127">
        <v>0.0</v>
      </c>
      <c r="O552" s="132">
        <v>1.0</v>
      </c>
      <c r="P552" s="127">
        <v>0.0</v>
      </c>
      <c r="Q552" s="132">
        <v>1.0</v>
      </c>
      <c r="R552" s="132">
        <v>1.0</v>
      </c>
      <c r="S552" s="61">
        <f t="shared" ref="S552:S557" si="52">SUM(M552:R552)</f>
        <v>3</v>
      </c>
    </row>
    <row r="553">
      <c r="A553" s="58"/>
      <c r="B553" s="317" t="s">
        <v>2277</v>
      </c>
      <c r="C553" s="127">
        <v>0.0</v>
      </c>
      <c r="D553" s="127">
        <v>0.0</v>
      </c>
      <c r="E553" s="127">
        <v>0.0</v>
      </c>
      <c r="F553" s="129">
        <v>2.0</v>
      </c>
      <c r="G553" s="127">
        <v>0.0</v>
      </c>
      <c r="H553" s="127">
        <v>0.0</v>
      </c>
      <c r="I553" s="61">
        <f t="shared" si="51"/>
        <v>2</v>
      </c>
      <c r="K553" s="316">
        <v>10.0</v>
      </c>
      <c r="L553" s="61" t="s">
        <v>2278</v>
      </c>
      <c r="M553" s="318">
        <v>1.0</v>
      </c>
      <c r="N553" s="127">
        <v>0.0</v>
      </c>
      <c r="O553" s="129">
        <v>2.0</v>
      </c>
      <c r="P553" s="129">
        <v>2.0</v>
      </c>
      <c r="Q553" s="319">
        <v>1.0</v>
      </c>
      <c r="R553" s="129">
        <v>2.0</v>
      </c>
      <c r="S553" s="61">
        <f t="shared" si="52"/>
        <v>8</v>
      </c>
    </row>
    <row r="554">
      <c r="A554" s="320">
        <v>5.0</v>
      </c>
      <c r="B554" s="315" t="s">
        <v>2279</v>
      </c>
      <c r="C554" s="127">
        <v>0.0</v>
      </c>
      <c r="D554" s="127">
        <v>0.0</v>
      </c>
      <c r="E554" s="132">
        <v>1.0</v>
      </c>
      <c r="F554" s="132">
        <v>1.0</v>
      </c>
      <c r="G554" s="127">
        <v>0.0</v>
      </c>
      <c r="H554" s="132">
        <v>1.0</v>
      </c>
      <c r="I554" s="61">
        <f t="shared" si="51"/>
        <v>3</v>
      </c>
      <c r="K554" s="316">
        <v>14.0</v>
      </c>
      <c r="L554" s="61" t="s">
        <v>2280</v>
      </c>
      <c r="M554" s="132">
        <v>1.0</v>
      </c>
      <c r="N554" s="127">
        <v>0.0</v>
      </c>
      <c r="O554" s="128">
        <v>3.0</v>
      </c>
      <c r="P554" s="129">
        <v>2.0</v>
      </c>
      <c r="Q554" s="129">
        <v>2.0</v>
      </c>
      <c r="R554" s="129">
        <v>2.0</v>
      </c>
      <c r="S554" s="61">
        <f t="shared" si="52"/>
        <v>10</v>
      </c>
    </row>
    <row r="555">
      <c r="A555" s="58"/>
      <c r="B555" s="317" t="s">
        <v>2281</v>
      </c>
      <c r="C555" s="127">
        <v>0.0</v>
      </c>
      <c r="D555" s="127">
        <v>0.0</v>
      </c>
      <c r="E555" s="127">
        <v>0.0</v>
      </c>
      <c r="F555" s="129">
        <v>2.0</v>
      </c>
      <c r="G555" s="127">
        <v>0.0</v>
      </c>
      <c r="H555" s="132">
        <v>1.0</v>
      </c>
      <c r="I555" s="61">
        <f t="shared" si="51"/>
        <v>3</v>
      </c>
      <c r="K555" s="316">
        <v>18.0</v>
      </c>
      <c r="L555" s="61" t="s">
        <v>2282</v>
      </c>
      <c r="M555" s="321">
        <v>2.0</v>
      </c>
      <c r="N555" s="132">
        <v>1.0</v>
      </c>
      <c r="O555" s="128">
        <v>3.0</v>
      </c>
      <c r="P555" s="128">
        <v>3.0</v>
      </c>
      <c r="Q555" s="128">
        <v>3.0</v>
      </c>
      <c r="R555" s="322">
        <v>2.0</v>
      </c>
      <c r="S555" s="61">
        <f t="shared" si="52"/>
        <v>14</v>
      </c>
    </row>
    <row r="556">
      <c r="A556" s="320">
        <v>9.0</v>
      </c>
      <c r="B556" s="315" t="s">
        <v>2283</v>
      </c>
      <c r="C556" s="127">
        <v>0.0</v>
      </c>
      <c r="D556" s="127">
        <v>0.0</v>
      </c>
      <c r="E556" s="132">
        <v>1.0</v>
      </c>
      <c r="F556" s="132">
        <v>1.0</v>
      </c>
      <c r="G556" s="132">
        <v>1.0</v>
      </c>
      <c r="H556" s="129">
        <v>2.0</v>
      </c>
      <c r="I556" s="61">
        <f t="shared" si="51"/>
        <v>5</v>
      </c>
      <c r="K556" s="316">
        <v>23.0</v>
      </c>
      <c r="L556" s="61" t="s">
        <v>2284</v>
      </c>
      <c r="M556" s="321">
        <v>2.0</v>
      </c>
      <c r="N556" s="319">
        <v>3.0</v>
      </c>
      <c r="O556" s="323">
        <v>3.0</v>
      </c>
      <c r="P556" s="138">
        <v>4.0</v>
      </c>
      <c r="Q556" s="323">
        <v>3.0</v>
      </c>
      <c r="R556" s="128">
        <v>3.0</v>
      </c>
      <c r="S556" s="61">
        <f t="shared" si="52"/>
        <v>18</v>
      </c>
    </row>
    <row r="557">
      <c r="A557" s="58"/>
      <c r="B557" s="317" t="s">
        <v>2285</v>
      </c>
      <c r="C557" s="127">
        <v>0.0</v>
      </c>
      <c r="D557" s="127">
        <v>0.0</v>
      </c>
      <c r="E557" s="132">
        <v>1.0</v>
      </c>
      <c r="F557" s="129">
        <v>2.0</v>
      </c>
      <c r="G557" s="132">
        <v>1.0</v>
      </c>
      <c r="H557" s="132">
        <v>1.0</v>
      </c>
      <c r="I557" s="61">
        <f t="shared" si="51"/>
        <v>5</v>
      </c>
      <c r="K557" s="316">
        <v>28.0</v>
      </c>
      <c r="L557" s="61" t="s">
        <v>2286</v>
      </c>
      <c r="M557" s="319">
        <v>4.0</v>
      </c>
      <c r="N557" s="129">
        <v>2.0</v>
      </c>
      <c r="O557" s="324">
        <v>4.0</v>
      </c>
      <c r="P557" s="139">
        <v>5.0</v>
      </c>
      <c r="Q557" s="323">
        <v>3.0</v>
      </c>
      <c r="R557" s="128">
        <v>3.0</v>
      </c>
      <c r="S557" s="61">
        <f t="shared" si="52"/>
        <v>21</v>
      </c>
    </row>
    <row r="558">
      <c r="A558" s="320">
        <v>12.0</v>
      </c>
      <c r="B558" s="315" t="s">
        <v>2287</v>
      </c>
      <c r="C558" s="132">
        <v>1.0</v>
      </c>
      <c r="D558" s="127">
        <v>0.0</v>
      </c>
      <c r="E558" s="132">
        <v>1.0</v>
      </c>
      <c r="F558" s="129">
        <v>2.0</v>
      </c>
      <c r="G558" s="129">
        <v>2.0</v>
      </c>
      <c r="H558" s="128">
        <v>3.0</v>
      </c>
      <c r="I558" s="61">
        <f t="shared" si="51"/>
        <v>9</v>
      </c>
      <c r="K558" s="80"/>
    </row>
    <row r="559">
      <c r="A559" s="58"/>
      <c r="B559" s="317" t="s">
        <v>2288</v>
      </c>
      <c r="C559" s="127">
        <v>0.0</v>
      </c>
      <c r="D559" s="132">
        <v>1.0</v>
      </c>
      <c r="E559" s="129">
        <v>2.0</v>
      </c>
      <c r="F559" s="128">
        <v>3.0</v>
      </c>
      <c r="G559" s="129">
        <v>2.0</v>
      </c>
      <c r="H559" s="132">
        <v>1.0</v>
      </c>
      <c r="I559" s="61">
        <f t="shared" si="51"/>
        <v>9</v>
      </c>
      <c r="K559" s="80"/>
    </row>
    <row r="560">
      <c r="A560" s="320">
        <v>15.0</v>
      </c>
      <c r="B560" s="315" t="s">
        <v>2289</v>
      </c>
      <c r="C560" s="129">
        <v>2.0</v>
      </c>
      <c r="D560" s="127">
        <v>0.0</v>
      </c>
      <c r="E560" s="129">
        <v>2.0</v>
      </c>
      <c r="F560" s="129">
        <v>2.0</v>
      </c>
      <c r="G560" s="128">
        <v>3.0</v>
      </c>
      <c r="H560" s="128">
        <v>3.0</v>
      </c>
      <c r="I560" s="61">
        <f t="shared" si="51"/>
        <v>12</v>
      </c>
      <c r="K560" s="80"/>
    </row>
    <row r="561">
      <c r="A561" s="58"/>
      <c r="B561" s="317" t="s">
        <v>2290</v>
      </c>
      <c r="C561" s="132">
        <v>1.0</v>
      </c>
      <c r="D561" s="132">
        <v>1.0</v>
      </c>
      <c r="E561" s="129">
        <v>2.0</v>
      </c>
      <c r="F561" s="128">
        <v>3.0</v>
      </c>
      <c r="G561" s="128">
        <v>3.0</v>
      </c>
      <c r="H561" s="129">
        <v>2.0</v>
      </c>
      <c r="I561" s="61">
        <f t="shared" si="51"/>
        <v>12</v>
      </c>
      <c r="K561" s="80"/>
    </row>
    <row r="562">
      <c r="A562" s="320">
        <v>19.0</v>
      </c>
      <c r="B562" s="315" t="s">
        <v>2291</v>
      </c>
      <c r="C562" s="128">
        <v>3.0</v>
      </c>
      <c r="D562" s="132">
        <v>1.0</v>
      </c>
      <c r="E562" s="129">
        <v>2.0</v>
      </c>
      <c r="F562" s="129">
        <v>2.0</v>
      </c>
      <c r="G562" s="128">
        <v>3.0</v>
      </c>
      <c r="H562" s="128">
        <v>3.0</v>
      </c>
      <c r="I562" s="61">
        <f t="shared" si="51"/>
        <v>14</v>
      </c>
      <c r="K562" s="80"/>
    </row>
    <row r="563">
      <c r="A563" s="58"/>
      <c r="B563" s="317" t="s">
        <v>2292</v>
      </c>
      <c r="C563" s="132">
        <v>1.0</v>
      </c>
      <c r="D563" s="129">
        <v>2.0</v>
      </c>
      <c r="E563" s="129">
        <v>2.0</v>
      </c>
      <c r="F563" s="138">
        <v>4.0</v>
      </c>
      <c r="G563" s="128">
        <v>3.0</v>
      </c>
      <c r="H563" s="129">
        <v>2.0</v>
      </c>
      <c r="I563" s="61">
        <f t="shared" si="51"/>
        <v>14</v>
      </c>
      <c r="K563" s="80"/>
    </row>
    <row r="564">
      <c r="A564" s="320">
        <v>23.0</v>
      </c>
      <c r="B564" s="315" t="s">
        <v>2293</v>
      </c>
      <c r="C564" s="128">
        <v>3.0</v>
      </c>
      <c r="D564" s="129">
        <v>2.0</v>
      </c>
      <c r="E564" s="129">
        <v>2.0</v>
      </c>
      <c r="F564" s="129">
        <v>2.0</v>
      </c>
      <c r="G564" s="128">
        <v>3.0</v>
      </c>
      <c r="H564" s="138">
        <v>4.0</v>
      </c>
      <c r="I564" s="61">
        <f t="shared" si="51"/>
        <v>16</v>
      </c>
      <c r="K564" s="80"/>
    </row>
    <row r="565">
      <c r="A565" s="58"/>
      <c r="B565" s="325" t="s">
        <v>2294</v>
      </c>
      <c r="C565" s="126">
        <v>2.0</v>
      </c>
      <c r="D565" s="126">
        <v>2.0</v>
      </c>
      <c r="E565" s="126">
        <v>2.0</v>
      </c>
      <c r="F565" s="204">
        <v>4.0</v>
      </c>
      <c r="G565" s="201">
        <v>3.0</v>
      </c>
      <c r="H565" s="201">
        <v>3.0</v>
      </c>
      <c r="I565" s="130">
        <f t="shared" si="51"/>
        <v>16</v>
      </c>
      <c r="K565" s="80"/>
    </row>
    <row r="566">
      <c r="A566" s="125">
        <v>26.0</v>
      </c>
      <c r="B566" s="326" t="s">
        <v>2295</v>
      </c>
      <c r="C566" s="204">
        <v>4.0</v>
      </c>
      <c r="D566" s="126">
        <v>2.0</v>
      </c>
      <c r="E566" s="126">
        <v>2.0</v>
      </c>
      <c r="F566" s="201">
        <v>3.0</v>
      </c>
      <c r="G566" s="204">
        <v>4.0</v>
      </c>
      <c r="H566" s="204">
        <v>4.0</v>
      </c>
      <c r="I566" s="130">
        <f t="shared" si="51"/>
        <v>19</v>
      </c>
      <c r="K566" s="80"/>
    </row>
    <row r="567">
      <c r="A567" s="58"/>
      <c r="B567" s="325" t="s">
        <v>2296</v>
      </c>
      <c r="C567" s="126">
        <v>2.0</v>
      </c>
      <c r="D567" s="201">
        <v>3.0</v>
      </c>
      <c r="E567" s="201">
        <v>3.0</v>
      </c>
      <c r="F567" s="204">
        <v>4.0</v>
      </c>
      <c r="G567" s="204">
        <v>4.0</v>
      </c>
      <c r="H567" s="201">
        <v>3.0</v>
      </c>
      <c r="I567" s="130">
        <f t="shared" si="51"/>
        <v>19</v>
      </c>
      <c r="K567" s="80"/>
    </row>
    <row r="568">
      <c r="A568" s="125">
        <v>30.0</v>
      </c>
      <c r="B568" s="326" t="s">
        <v>2297</v>
      </c>
      <c r="C568" s="179">
        <v>5.0</v>
      </c>
      <c r="D568" s="126">
        <v>2.0</v>
      </c>
      <c r="E568" s="201">
        <v>3.0</v>
      </c>
      <c r="F568" s="201">
        <v>3.0</v>
      </c>
      <c r="G568" s="204">
        <v>4.0</v>
      </c>
      <c r="H568" s="204">
        <v>4.0</v>
      </c>
      <c r="I568" s="130">
        <f t="shared" si="51"/>
        <v>21</v>
      </c>
      <c r="K568" s="80"/>
    </row>
    <row r="569">
      <c r="A569" s="58"/>
      <c r="B569" s="325" t="s">
        <v>2298</v>
      </c>
      <c r="C569" s="201">
        <v>3.0</v>
      </c>
      <c r="D569" s="201">
        <v>3.0</v>
      </c>
      <c r="E569" s="201">
        <v>3.0</v>
      </c>
      <c r="F569" s="179">
        <v>5.0</v>
      </c>
      <c r="G569" s="204">
        <v>4.0</v>
      </c>
      <c r="H569" s="201">
        <v>3.0</v>
      </c>
      <c r="I569" s="130">
        <f t="shared" si="51"/>
        <v>21</v>
      </c>
      <c r="K569" s="80"/>
    </row>
    <row r="570">
      <c r="A570" s="80"/>
      <c r="K570" s="80"/>
    </row>
    <row r="571">
      <c r="A571" s="80"/>
      <c r="K571" s="80"/>
    </row>
    <row r="572">
      <c r="A572" s="327" t="s">
        <v>2299</v>
      </c>
      <c r="B572" s="46"/>
      <c r="C572" s="46"/>
      <c r="D572" s="46"/>
      <c r="E572" s="46"/>
      <c r="F572" s="46"/>
      <c r="G572" s="46"/>
      <c r="H572" s="46"/>
      <c r="I572" s="47"/>
      <c r="K572" s="327" t="s">
        <v>2300</v>
      </c>
      <c r="L572" s="46"/>
      <c r="M572" s="46"/>
      <c r="N572" s="46"/>
      <c r="O572" s="46"/>
      <c r="P572" s="46"/>
      <c r="Q572" s="46"/>
      <c r="R572" s="46"/>
      <c r="S572" s="47"/>
    </row>
    <row r="573">
      <c r="A573" s="84" t="s">
        <v>1675</v>
      </c>
      <c r="B573" s="210" t="s">
        <v>1633</v>
      </c>
      <c r="C573" s="86" t="s">
        <v>1634</v>
      </c>
      <c r="D573" s="54"/>
      <c r="E573" s="87" t="s">
        <v>1635</v>
      </c>
      <c r="F573" s="54"/>
      <c r="G573" s="88" t="s">
        <v>1636</v>
      </c>
      <c r="H573" s="54"/>
      <c r="I573" s="211" t="s">
        <v>1637</v>
      </c>
      <c r="K573" s="84" t="s">
        <v>1675</v>
      </c>
      <c r="L573" s="210" t="s">
        <v>1633</v>
      </c>
      <c r="M573" s="86" t="s">
        <v>1634</v>
      </c>
      <c r="N573" s="54"/>
      <c r="O573" s="87" t="s">
        <v>1635</v>
      </c>
      <c r="P573" s="54"/>
      <c r="Q573" s="88" t="s">
        <v>1636</v>
      </c>
      <c r="R573" s="54"/>
      <c r="S573" s="211" t="s">
        <v>1637</v>
      </c>
    </row>
    <row r="574">
      <c r="A574" s="58"/>
      <c r="B574" s="54"/>
      <c r="C574" s="94" t="s">
        <v>1638</v>
      </c>
      <c r="D574" s="94" t="s">
        <v>1639</v>
      </c>
      <c r="E574" s="94" t="s">
        <v>1638</v>
      </c>
      <c r="F574" s="94" t="s">
        <v>1639</v>
      </c>
      <c r="G574" s="94" t="s">
        <v>1638</v>
      </c>
      <c r="H574" s="94" t="s">
        <v>1639</v>
      </c>
      <c r="I574" s="54"/>
      <c r="K574" s="58"/>
      <c r="L574" s="54"/>
      <c r="M574" s="94" t="s">
        <v>1638</v>
      </c>
      <c r="N574" s="94" t="s">
        <v>1639</v>
      </c>
      <c r="O574" s="94" t="s">
        <v>1638</v>
      </c>
      <c r="P574" s="94" t="s">
        <v>1639</v>
      </c>
      <c r="Q574" s="94" t="s">
        <v>1638</v>
      </c>
      <c r="R574" s="94" t="s">
        <v>1639</v>
      </c>
      <c r="S574" s="54"/>
    </row>
    <row r="575">
      <c r="A575" s="212">
        <v>1.0</v>
      </c>
      <c r="B575" s="170" t="s">
        <v>2301</v>
      </c>
      <c r="C575" s="98">
        <v>0.0</v>
      </c>
      <c r="D575" s="98">
        <v>0.0</v>
      </c>
      <c r="E575" s="98">
        <v>1.0</v>
      </c>
      <c r="F575" s="98">
        <v>0.0</v>
      </c>
      <c r="G575" s="98">
        <v>2.0</v>
      </c>
      <c r="H575" s="98">
        <v>1.0</v>
      </c>
      <c r="I575" s="160">
        <f t="shared" ref="I575:I581" si="53">SUM(C575:H575)</f>
        <v>4</v>
      </c>
      <c r="K575" s="212">
        <v>1.0</v>
      </c>
      <c r="L575" s="170" t="s">
        <v>2302</v>
      </c>
      <c r="M575" s="98">
        <v>0.0</v>
      </c>
      <c r="N575" s="98">
        <v>0.0</v>
      </c>
      <c r="O575" s="98">
        <v>2.0</v>
      </c>
      <c r="P575" s="98">
        <v>2.0</v>
      </c>
      <c r="Q575" s="98">
        <v>1.0</v>
      </c>
      <c r="R575" s="98">
        <v>1.0</v>
      </c>
      <c r="S575" s="160">
        <f t="shared" ref="S575:S581" si="54">SUM(M575:R575)</f>
        <v>6</v>
      </c>
    </row>
    <row r="576">
      <c r="A576" s="215">
        <v>9.0</v>
      </c>
      <c r="B576" s="167" t="s">
        <v>2303</v>
      </c>
      <c r="C576" s="98">
        <v>0.0</v>
      </c>
      <c r="D576" s="98">
        <v>0.0</v>
      </c>
      <c r="E576" s="98">
        <v>2.0</v>
      </c>
      <c r="F576" s="98">
        <v>1.0</v>
      </c>
      <c r="G576" s="98">
        <v>2.0</v>
      </c>
      <c r="H576" s="98">
        <v>1.0</v>
      </c>
      <c r="I576" s="160">
        <f t="shared" si="53"/>
        <v>6</v>
      </c>
      <c r="K576" s="215">
        <v>1.0</v>
      </c>
      <c r="L576" s="167" t="s">
        <v>2304</v>
      </c>
      <c r="M576" s="98">
        <v>0.0</v>
      </c>
      <c r="N576" s="98">
        <v>0.0</v>
      </c>
      <c r="O576" s="98">
        <v>2.0</v>
      </c>
      <c r="P576" s="98">
        <v>1.0</v>
      </c>
      <c r="Q576" s="98">
        <v>2.0</v>
      </c>
      <c r="R576" s="98">
        <v>1.0</v>
      </c>
      <c r="S576" s="160">
        <f t="shared" si="54"/>
        <v>6</v>
      </c>
    </row>
    <row r="577">
      <c r="A577" s="213">
        <v>12.0</v>
      </c>
      <c r="B577" s="170" t="s">
        <v>2305</v>
      </c>
      <c r="C577" s="98">
        <v>2.0</v>
      </c>
      <c r="D577" s="98">
        <v>1.0</v>
      </c>
      <c r="E577" s="98">
        <v>2.0</v>
      </c>
      <c r="F577" s="98">
        <v>1.0</v>
      </c>
      <c r="G577" s="98">
        <v>2.0</v>
      </c>
      <c r="H577" s="98">
        <v>2.0</v>
      </c>
      <c r="I577" s="160">
        <f t="shared" si="53"/>
        <v>10</v>
      </c>
      <c r="K577" s="213">
        <v>10.0</v>
      </c>
      <c r="L577" s="170" t="s">
        <v>2306</v>
      </c>
      <c r="M577" s="98">
        <v>0.0</v>
      </c>
      <c r="N577" s="98">
        <v>0.0</v>
      </c>
      <c r="O577" s="98">
        <v>3.0</v>
      </c>
      <c r="P577" s="98">
        <v>3.0</v>
      </c>
      <c r="Q577" s="98">
        <v>2.0</v>
      </c>
      <c r="R577" s="98">
        <v>2.0</v>
      </c>
      <c r="S577" s="160">
        <f t="shared" si="54"/>
        <v>10</v>
      </c>
    </row>
    <row r="578">
      <c r="A578" s="215">
        <v>15.0</v>
      </c>
      <c r="B578" s="217" t="s">
        <v>2307</v>
      </c>
      <c r="C578" s="98">
        <v>2.0</v>
      </c>
      <c r="D578" s="98">
        <v>2.0</v>
      </c>
      <c r="E578" s="98">
        <v>2.0</v>
      </c>
      <c r="F578" s="98">
        <v>1.0</v>
      </c>
      <c r="G578" s="98">
        <v>3.0</v>
      </c>
      <c r="H578" s="98">
        <v>2.0</v>
      </c>
      <c r="I578" s="160">
        <f t="shared" si="53"/>
        <v>12</v>
      </c>
      <c r="K578" s="215">
        <v>14.0</v>
      </c>
      <c r="L578" s="217" t="s">
        <v>2308</v>
      </c>
      <c r="M578" s="98">
        <v>0.0</v>
      </c>
      <c r="N578" s="98">
        <v>0.0</v>
      </c>
      <c r="O578" s="98">
        <v>4.0</v>
      </c>
      <c r="P578" s="98">
        <v>3.0</v>
      </c>
      <c r="Q578" s="98">
        <v>3.0</v>
      </c>
      <c r="R578" s="98">
        <v>2.0</v>
      </c>
      <c r="S578" s="160">
        <f t="shared" si="54"/>
        <v>12</v>
      </c>
    </row>
    <row r="579">
      <c r="A579" s="213">
        <v>19.0</v>
      </c>
      <c r="B579" s="170" t="s">
        <v>2309</v>
      </c>
      <c r="C579" s="98">
        <v>2.0</v>
      </c>
      <c r="D579" s="98">
        <v>2.0</v>
      </c>
      <c r="E579" s="98">
        <v>3.0</v>
      </c>
      <c r="F579" s="98">
        <v>2.0</v>
      </c>
      <c r="G579" s="98">
        <v>3.0</v>
      </c>
      <c r="H579" s="98">
        <v>3.0</v>
      </c>
      <c r="I579" s="160">
        <f t="shared" si="53"/>
        <v>15</v>
      </c>
      <c r="K579" s="213">
        <v>18.0</v>
      </c>
      <c r="L579" s="170" t="s">
        <v>2310</v>
      </c>
      <c r="M579" s="98">
        <v>1.0</v>
      </c>
      <c r="N579" s="98">
        <v>0.0</v>
      </c>
      <c r="O579" s="98">
        <v>4.0</v>
      </c>
      <c r="P579" s="98">
        <v>3.0</v>
      </c>
      <c r="Q579" s="98">
        <v>3.0</v>
      </c>
      <c r="R579" s="98">
        <v>2.0</v>
      </c>
      <c r="S579" s="160">
        <f t="shared" si="54"/>
        <v>13</v>
      </c>
    </row>
    <row r="580">
      <c r="A580" s="215">
        <v>26.0</v>
      </c>
      <c r="B580" s="167" t="s">
        <v>2311</v>
      </c>
      <c r="C580" s="98">
        <v>2.0</v>
      </c>
      <c r="D580" s="98">
        <v>2.0</v>
      </c>
      <c r="E580" s="98">
        <v>4.0</v>
      </c>
      <c r="F580" s="98">
        <v>3.0</v>
      </c>
      <c r="G580" s="98">
        <v>4.0</v>
      </c>
      <c r="H580" s="98">
        <v>4.0</v>
      </c>
      <c r="I580" s="160">
        <f t="shared" si="53"/>
        <v>19</v>
      </c>
      <c r="K580" s="215">
        <v>23.0</v>
      </c>
      <c r="L580" s="167" t="s">
        <v>2312</v>
      </c>
      <c r="M580" s="98">
        <v>1.0</v>
      </c>
      <c r="N580" s="98">
        <v>0.0</v>
      </c>
      <c r="O580" s="98">
        <v>5.0</v>
      </c>
      <c r="P580" s="98">
        <v>3.0</v>
      </c>
      <c r="Q580" s="98">
        <v>3.0</v>
      </c>
      <c r="R580" s="98">
        <v>3.0</v>
      </c>
      <c r="S580" s="160">
        <f t="shared" si="54"/>
        <v>15</v>
      </c>
    </row>
    <row r="581">
      <c r="A581" s="221">
        <v>30.0</v>
      </c>
      <c r="B581" s="171" t="s">
        <v>2313</v>
      </c>
      <c r="C581" s="98">
        <v>3.0</v>
      </c>
      <c r="D581" s="98">
        <v>2.0</v>
      </c>
      <c r="E581" s="98">
        <v>4.0</v>
      </c>
      <c r="F581" s="98">
        <v>3.0</v>
      </c>
      <c r="G581" s="98">
        <v>4.0</v>
      </c>
      <c r="H581" s="98">
        <v>4.0</v>
      </c>
      <c r="I581" s="220">
        <f t="shared" si="53"/>
        <v>20</v>
      </c>
      <c r="K581" s="221">
        <v>28.0</v>
      </c>
      <c r="L581" s="171" t="s">
        <v>2314</v>
      </c>
      <c r="M581" s="98">
        <v>2.0</v>
      </c>
      <c r="N581" s="98">
        <v>0.0</v>
      </c>
      <c r="O581" s="98">
        <v>5.0</v>
      </c>
      <c r="P581" s="98">
        <v>4.0</v>
      </c>
      <c r="Q581" s="98">
        <v>4.0</v>
      </c>
      <c r="R581" s="98">
        <v>3.0</v>
      </c>
      <c r="S581" s="220">
        <f t="shared" si="54"/>
        <v>18</v>
      </c>
    </row>
    <row r="582">
      <c r="A582" s="80"/>
      <c r="K582" s="80"/>
    </row>
    <row r="583">
      <c r="A583" s="80"/>
      <c r="K583" s="80"/>
    </row>
    <row r="584">
      <c r="A584" s="328" t="s">
        <v>2315</v>
      </c>
      <c r="B584" s="46"/>
      <c r="C584" s="46"/>
      <c r="D584" s="46"/>
      <c r="E584" s="46"/>
      <c r="F584" s="46"/>
      <c r="G584" s="46"/>
      <c r="H584" s="46"/>
      <c r="I584" s="47"/>
      <c r="K584" s="328" t="s">
        <v>2316</v>
      </c>
      <c r="L584" s="46"/>
      <c r="M584" s="46"/>
      <c r="N584" s="46"/>
      <c r="O584" s="46"/>
      <c r="P584" s="46"/>
      <c r="Q584" s="46"/>
      <c r="R584" s="46"/>
      <c r="S584" s="47"/>
    </row>
    <row r="585">
      <c r="A585" s="314" t="s">
        <v>1632</v>
      </c>
      <c r="B585" s="85" t="s">
        <v>1633</v>
      </c>
      <c r="C585" s="86" t="s">
        <v>1634</v>
      </c>
      <c r="D585" s="54"/>
      <c r="E585" s="87" t="s">
        <v>1635</v>
      </c>
      <c r="F585" s="54"/>
      <c r="G585" s="123" t="s">
        <v>1636</v>
      </c>
      <c r="H585" s="54"/>
      <c r="I585" s="122" t="s">
        <v>1637</v>
      </c>
      <c r="K585" s="314" t="s">
        <v>1632</v>
      </c>
      <c r="L585" s="85" t="s">
        <v>1633</v>
      </c>
      <c r="M585" s="86" t="s">
        <v>1634</v>
      </c>
      <c r="N585" s="54"/>
      <c r="O585" s="87" t="s">
        <v>1635</v>
      </c>
      <c r="P585" s="54"/>
      <c r="Q585" s="123" t="s">
        <v>1636</v>
      </c>
      <c r="R585" s="54"/>
      <c r="S585" s="122" t="s">
        <v>1637</v>
      </c>
    </row>
    <row r="586">
      <c r="A586" s="58"/>
      <c r="B586" s="54"/>
      <c r="C586" s="94" t="s">
        <v>1638</v>
      </c>
      <c r="D586" s="94" t="s">
        <v>1639</v>
      </c>
      <c r="E586" s="94" t="s">
        <v>1638</v>
      </c>
      <c r="F586" s="94" t="s">
        <v>1639</v>
      </c>
      <c r="G586" s="94" t="s">
        <v>1638</v>
      </c>
      <c r="H586" s="94" t="s">
        <v>1639</v>
      </c>
      <c r="I586" s="54"/>
      <c r="K586" s="58"/>
      <c r="L586" s="54"/>
      <c r="M586" s="94" t="s">
        <v>1638</v>
      </c>
      <c r="N586" s="94" t="s">
        <v>1639</v>
      </c>
      <c r="O586" s="94" t="s">
        <v>1638</v>
      </c>
      <c r="P586" s="94" t="s">
        <v>1639</v>
      </c>
      <c r="Q586" s="94" t="s">
        <v>1638</v>
      </c>
      <c r="R586" s="94" t="s">
        <v>1639</v>
      </c>
      <c r="S586" s="54"/>
    </row>
    <row r="587">
      <c r="A587" s="84">
        <v>1.0</v>
      </c>
      <c r="B587" s="329" t="s">
        <v>2317</v>
      </c>
      <c r="C587" s="174">
        <v>0.0</v>
      </c>
      <c r="D587" s="174">
        <v>0.0</v>
      </c>
      <c r="E587" s="174">
        <v>0.0</v>
      </c>
      <c r="F587" s="175">
        <v>1.0</v>
      </c>
      <c r="G587" s="174">
        <v>0.0</v>
      </c>
      <c r="H587" s="175">
        <v>1.0</v>
      </c>
      <c r="I587" s="130">
        <f t="shared" ref="I587:I604" si="55">SUM(C587:H587)</f>
        <v>2</v>
      </c>
      <c r="K587" s="330">
        <v>1.0</v>
      </c>
      <c r="L587" s="130" t="s">
        <v>2318</v>
      </c>
      <c r="M587" s="174">
        <v>0.0</v>
      </c>
      <c r="N587" s="174">
        <v>0.0</v>
      </c>
      <c r="O587" s="126">
        <v>2.0</v>
      </c>
      <c r="P587" s="175">
        <v>1.0</v>
      </c>
      <c r="Q587" s="175">
        <v>1.0</v>
      </c>
      <c r="R587" s="174">
        <v>0.0</v>
      </c>
      <c r="S587" s="130">
        <f t="shared" ref="S587:S594" si="56">SUM(M587:R587)</f>
        <v>4</v>
      </c>
    </row>
    <row r="588">
      <c r="A588" s="58"/>
      <c r="B588" s="299" t="s">
        <v>2319</v>
      </c>
      <c r="C588" s="174">
        <v>0.0</v>
      </c>
      <c r="D588" s="174">
        <v>0.0</v>
      </c>
      <c r="E588" s="174">
        <v>0.0</v>
      </c>
      <c r="F588" s="174">
        <v>0.0</v>
      </c>
      <c r="G588" s="175">
        <v>1.0</v>
      </c>
      <c r="H588" s="175">
        <v>1.0</v>
      </c>
      <c r="I588" s="130">
        <f t="shared" si="55"/>
        <v>2</v>
      </c>
      <c r="K588" s="330">
        <v>6.0</v>
      </c>
      <c r="L588" s="130" t="s">
        <v>2320</v>
      </c>
      <c r="M588" s="174">
        <v>0.0</v>
      </c>
      <c r="N588" s="174">
        <v>0.0</v>
      </c>
      <c r="O588" s="126">
        <v>2.0</v>
      </c>
      <c r="P588" s="126">
        <v>2.0</v>
      </c>
      <c r="Q588" s="126">
        <v>2.0</v>
      </c>
      <c r="R588" s="174">
        <v>0.0</v>
      </c>
      <c r="S588" s="130">
        <f t="shared" si="56"/>
        <v>6</v>
      </c>
    </row>
    <row r="589">
      <c r="A589" s="84">
        <v>5.0</v>
      </c>
      <c r="B589" s="300" t="s">
        <v>2321</v>
      </c>
      <c r="C589" s="174">
        <v>0.0</v>
      </c>
      <c r="D589" s="174">
        <v>0.0</v>
      </c>
      <c r="E589" s="175">
        <v>1.0</v>
      </c>
      <c r="F589" s="175">
        <v>1.0</v>
      </c>
      <c r="G589" s="174">
        <v>0.0</v>
      </c>
      <c r="H589" s="175">
        <v>1.0</v>
      </c>
      <c r="I589" s="130">
        <f t="shared" si="55"/>
        <v>3</v>
      </c>
      <c r="K589" s="330">
        <v>10.0</v>
      </c>
      <c r="L589" s="130" t="s">
        <v>2322</v>
      </c>
      <c r="M589" s="174">
        <v>0.0</v>
      </c>
      <c r="N589" s="175">
        <v>1.0</v>
      </c>
      <c r="O589" s="201">
        <v>3.0</v>
      </c>
      <c r="P589" s="126">
        <v>2.0</v>
      </c>
      <c r="Q589" s="126">
        <v>2.0</v>
      </c>
      <c r="R589" s="175">
        <v>1.0</v>
      </c>
      <c r="S589" s="130">
        <f t="shared" si="56"/>
        <v>9</v>
      </c>
    </row>
    <row r="590">
      <c r="A590" s="58"/>
      <c r="B590" s="331" t="s">
        <v>2323</v>
      </c>
      <c r="C590" s="174">
        <v>0.0</v>
      </c>
      <c r="D590" s="174">
        <v>0.0</v>
      </c>
      <c r="E590" s="175">
        <v>1.0</v>
      </c>
      <c r="F590" s="174">
        <v>0.0</v>
      </c>
      <c r="G590" s="175">
        <v>1.0</v>
      </c>
      <c r="H590" s="175">
        <v>1.0</v>
      </c>
      <c r="I590" s="130">
        <f t="shared" si="55"/>
        <v>3</v>
      </c>
      <c r="K590" s="330">
        <v>14.0</v>
      </c>
      <c r="L590" s="130" t="s">
        <v>2324</v>
      </c>
      <c r="M590" s="175">
        <v>1.0</v>
      </c>
      <c r="N590" s="175">
        <v>1.0</v>
      </c>
      <c r="O590" s="201">
        <v>3.0</v>
      </c>
      <c r="P590" s="126">
        <v>2.0</v>
      </c>
      <c r="Q590" s="201">
        <v>3.0</v>
      </c>
      <c r="R590" s="175">
        <v>1.0</v>
      </c>
      <c r="S590" s="130">
        <f t="shared" si="56"/>
        <v>11</v>
      </c>
    </row>
    <row r="591">
      <c r="A591" s="84">
        <v>9.0</v>
      </c>
      <c r="B591" s="299" t="s">
        <v>2325</v>
      </c>
      <c r="C591" s="175">
        <v>1.0</v>
      </c>
      <c r="D591" s="174">
        <v>0.0</v>
      </c>
      <c r="E591" s="175">
        <v>1.0</v>
      </c>
      <c r="F591" s="175">
        <v>1.0</v>
      </c>
      <c r="G591" s="175">
        <v>1.0</v>
      </c>
      <c r="H591" s="175">
        <v>1.0</v>
      </c>
      <c r="I591" s="130">
        <f t="shared" si="55"/>
        <v>5</v>
      </c>
      <c r="K591" s="330">
        <v>18.0</v>
      </c>
      <c r="L591" s="130" t="s">
        <v>2326</v>
      </c>
      <c r="M591" s="126">
        <v>2.0</v>
      </c>
      <c r="N591" s="175">
        <v>1.0</v>
      </c>
      <c r="O591" s="204">
        <v>4.0</v>
      </c>
      <c r="P591" s="201">
        <v>3.0</v>
      </c>
      <c r="Q591" s="201">
        <v>3.0</v>
      </c>
      <c r="R591" s="126">
        <v>2.0</v>
      </c>
      <c r="S591" s="130">
        <f t="shared" si="56"/>
        <v>15</v>
      </c>
    </row>
    <row r="592">
      <c r="A592" s="58"/>
      <c r="B592" s="299" t="s">
        <v>2327</v>
      </c>
      <c r="C592" s="174">
        <v>0.0</v>
      </c>
      <c r="D592" s="174">
        <v>0.0</v>
      </c>
      <c r="E592" s="126">
        <v>2.0</v>
      </c>
      <c r="F592" s="174">
        <v>0.0</v>
      </c>
      <c r="G592" s="175">
        <v>1.0</v>
      </c>
      <c r="H592" s="126">
        <v>2.0</v>
      </c>
      <c r="I592" s="130">
        <f t="shared" si="55"/>
        <v>5</v>
      </c>
      <c r="K592" s="330">
        <v>23.0</v>
      </c>
      <c r="L592" s="130" t="s">
        <v>2328</v>
      </c>
      <c r="M592" s="126">
        <v>2.0</v>
      </c>
      <c r="N592" s="175">
        <v>1.0</v>
      </c>
      <c r="O592" s="204">
        <v>4.0</v>
      </c>
      <c r="P592" s="204">
        <v>4.0</v>
      </c>
      <c r="Q592" s="204">
        <v>4.0</v>
      </c>
      <c r="R592" s="201">
        <v>3.0</v>
      </c>
      <c r="S592" s="130">
        <f t="shared" si="56"/>
        <v>18</v>
      </c>
    </row>
    <row r="593">
      <c r="A593" s="84">
        <v>12.0</v>
      </c>
      <c r="B593" s="300" t="s">
        <v>2329</v>
      </c>
      <c r="C593" s="175">
        <v>1.0</v>
      </c>
      <c r="D593" s="175">
        <v>1.0</v>
      </c>
      <c r="E593" s="175">
        <v>1.0</v>
      </c>
      <c r="F593" s="126">
        <v>2.0</v>
      </c>
      <c r="G593" s="126">
        <v>2.0</v>
      </c>
      <c r="H593" s="126">
        <v>2.0</v>
      </c>
      <c r="I593" s="130">
        <f t="shared" si="55"/>
        <v>9</v>
      </c>
      <c r="K593" s="84">
        <v>28.0</v>
      </c>
      <c r="L593" s="130" t="s">
        <v>2330</v>
      </c>
      <c r="M593" s="126">
        <v>2.0</v>
      </c>
      <c r="N593" s="126">
        <v>2.0</v>
      </c>
      <c r="O593" s="179">
        <v>5.0</v>
      </c>
      <c r="P593" s="204">
        <v>4.0</v>
      </c>
      <c r="Q593" s="204">
        <v>4.0</v>
      </c>
      <c r="R593" s="204">
        <v>4.0</v>
      </c>
      <c r="S593" s="130">
        <f t="shared" si="56"/>
        <v>21</v>
      </c>
    </row>
    <row r="594">
      <c r="A594" s="58"/>
      <c r="B594" s="300" t="s">
        <v>2331</v>
      </c>
      <c r="C594" s="174">
        <v>0.0</v>
      </c>
      <c r="D594" s="175">
        <v>1.0</v>
      </c>
      <c r="E594" s="126">
        <v>2.0</v>
      </c>
      <c r="F594" s="175">
        <v>1.0</v>
      </c>
      <c r="G594" s="126">
        <v>2.0</v>
      </c>
      <c r="H594" s="177">
        <v>3.0</v>
      </c>
      <c r="I594" s="130">
        <f t="shared" si="55"/>
        <v>9</v>
      </c>
      <c r="K594" s="58"/>
      <c r="L594" s="130" t="s">
        <v>2332</v>
      </c>
      <c r="M594" s="201">
        <v>3.0</v>
      </c>
      <c r="N594" s="201">
        <v>3.0</v>
      </c>
      <c r="O594" s="204">
        <v>4.0</v>
      </c>
      <c r="P594" s="204">
        <v>4.0</v>
      </c>
      <c r="Q594" s="204">
        <v>4.0</v>
      </c>
      <c r="R594" s="201">
        <v>3.0</v>
      </c>
      <c r="S594" s="130">
        <f t="shared" si="56"/>
        <v>21</v>
      </c>
    </row>
    <row r="595">
      <c r="A595" s="84">
        <v>15.0</v>
      </c>
      <c r="B595" s="299" t="s">
        <v>2333</v>
      </c>
      <c r="C595" s="175">
        <v>1.0</v>
      </c>
      <c r="D595" s="126">
        <v>2.0</v>
      </c>
      <c r="E595" s="175">
        <v>1.0</v>
      </c>
      <c r="F595" s="177">
        <v>3.0</v>
      </c>
      <c r="G595" s="126">
        <v>2.0</v>
      </c>
      <c r="H595" s="126">
        <v>2.0</v>
      </c>
      <c r="I595" s="130">
        <f t="shared" si="55"/>
        <v>11</v>
      </c>
      <c r="K595" s="100"/>
      <c r="L595" s="202"/>
      <c r="M595" s="202"/>
      <c r="N595" s="202"/>
      <c r="O595" s="202"/>
      <c r="P595" s="202"/>
      <c r="Q595" s="202"/>
      <c r="R595" s="202"/>
      <c r="S595" s="93"/>
    </row>
    <row r="596">
      <c r="A596" s="58"/>
      <c r="B596" s="299" t="s">
        <v>2334</v>
      </c>
      <c r="C596" s="175">
        <v>1.0</v>
      </c>
      <c r="D596" s="175">
        <v>1.0</v>
      </c>
      <c r="E596" s="177">
        <v>3.0</v>
      </c>
      <c r="F596" s="175">
        <v>1.0</v>
      </c>
      <c r="G596" s="126">
        <v>2.0</v>
      </c>
      <c r="H596" s="177">
        <v>3.0</v>
      </c>
      <c r="I596" s="130">
        <f t="shared" si="55"/>
        <v>11</v>
      </c>
      <c r="K596" s="100"/>
      <c r="L596" s="202"/>
      <c r="M596" s="202"/>
      <c r="N596" s="202"/>
      <c r="O596" s="202"/>
      <c r="P596" s="202"/>
      <c r="Q596" s="202"/>
      <c r="R596" s="202"/>
      <c r="S596" s="93"/>
    </row>
    <row r="597">
      <c r="A597" s="84">
        <v>19.0</v>
      </c>
      <c r="B597" s="300" t="s">
        <v>2335</v>
      </c>
      <c r="C597" s="126">
        <v>2.0</v>
      </c>
      <c r="D597" s="177">
        <v>3.0</v>
      </c>
      <c r="E597" s="126">
        <v>2.0</v>
      </c>
      <c r="F597" s="177">
        <v>3.0</v>
      </c>
      <c r="G597" s="126">
        <v>2.0</v>
      </c>
      <c r="H597" s="126">
        <v>2.0</v>
      </c>
      <c r="I597" s="130">
        <f t="shared" si="55"/>
        <v>14</v>
      </c>
      <c r="K597" s="100"/>
      <c r="L597" s="202"/>
      <c r="M597" s="202"/>
      <c r="N597" s="202"/>
      <c r="O597" s="202"/>
      <c r="P597" s="202"/>
      <c r="Q597" s="202"/>
      <c r="R597" s="202"/>
      <c r="S597" s="93"/>
    </row>
    <row r="598">
      <c r="A598" s="58"/>
      <c r="B598" s="300" t="s">
        <v>2336</v>
      </c>
      <c r="C598" s="126">
        <v>2.0</v>
      </c>
      <c r="D598" s="126">
        <v>2.0</v>
      </c>
      <c r="E598" s="177">
        <v>3.0</v>
      </c>
      <c r="F598" s="175">
        <v>1.0</v>
      </c>
      <c r="G598" s="177">
        <v>3.0</v>
      </c>
      <c r="H598" s="177">
        <v>3.0</v>
      </c>
      <c r="I598" s="130">
        <f t="shared" si="55"/>
        <v>14</v>
      </c>
      <c r="K598" s="100"/>
      <c r="L598" s="202"/>
      <c r="M598" s="202"/>
      <c r="N598" s="202"/>
      <c r="O598" s="202"/>
      <c r="P598" s="202"/>
      <c r="Q598" s="202"/>
      <c r="R598" s="202"/>
      <c r="S598" s="93"/>
    </row>
    <row r="599">
      <c r="A599" s="84">
        <v>23.0</v>
      </c>
      <c r="B599" s="299" t="s">
        <v>2337</v>
      </c>
      <c r="C599" s="177">
        <v>3.0</v>
      </c>
      <c r="D599" s="177">
        <v>3.0</v>
      </c>
      <c r="E599" s="126">
        <v>2.0</v>
      </c>
      <c r="F599" s="177">
        <v>3.0</v>
      </c>
      <c r="G599" s="177">
        <v>3.0</v>
      </c>
      <c r="H599" s="126">
        <v>2.0</v>
      </c>
      <c r="I599" s="130">
        <f t="shared" si="55"/>
        <v>16</v>
      </c>
      <c r="K599" s="100"/>
      <c r="L599" s="202"/>
      <c r="M599" s="202"/>
      <c r="N599" s="202"/>
      <c r="O599" s="202"/>
      <c r="P599" s="202"/>
      <c r="Q599" s="202"/>
      <c r="R599" s="202"/>
      <c r="S599" s="93"/>
    </row>
    <row r="600">
      <c r="A600" s="58"/>
      <c r="B600" s="332" t="s">
        <v>2338</v>
      </c>
      <c r="C600" s="177">
        <v>3.0</v>
      </c>
      <c r="D600" s="126">
        <v>2.0</v>
      </c>
      <c r="E600" s="177">
        <v>3.0</v>
      </c>
      <c r="F600" s="126">
        <v>2.0</v>
      </c>
      <c r="G600" s="177">
        <v>3.0</v>
      </c>
      <c r="H600" s="177">
        <v>3.0</v>
      </c>
      <c r="I600" s="130">
        <f t="shared" si="55"/>
        <v>16</v>
      </c>
      <c r="K600" s="100"/>
      <c r="L600" s="202"/>
      <c r="M600" s="202"/>
      <c r="N600" s="202"/>
      <c r="O600" s="202"/>
      <c r="P600" s="202"/>
      <c r="Q600" s="202"/>
      <c r="R600" s="202"/>
      <c r="S600" s="93"/>
    </row>
    <row r="601">
      <c r="A601" s="84">
        <v>26.0</v>
      </c>
      <c r="B601" s="300" t="s">
        <v>2339</v>
      </c>
      <c r="C601" s="177">
        <v>3.0</v>
      </c>
      <c r="D601" s="179">
        <v>4.0</v>
      </c>
      <c r="E601" s="126">
        <v>2.0</v>
      </c>
      <c r="F601" s="179">
        <v>4.0</v>
      </c>
      <c r="G601" s="177">
        <v>3.0</v>
      </c>
      <c r="H601" s="177">
        <v>3.0</v>
      </c>
      <c r="I601" s="130">
        <f t="shared" si="55"/>
        <v>19</v>
      </c>
      <c r="K601" s="100"/>
      <c r="L601" s="202"/>
      <c r="M601" s="202"/>
      <c r="O601" s="202"/>
      <c r="Q601" s="202"/>
      <c r="S601" s="93"/>
    </row>
    <row r="602">
      <c r="A602" s="58"/>
      <c r="B602" s="300" t="s">
        <v>2340</v>
      </c>
      <c r="C602" s="177">
        <v>3.0</v>
      </c>
      <c r="D602" s="177">
        <v>3.0</v>
      </c>
      <c r="E602" s="177">
        <v>3.0</v>
      </c>
      <c r="F602" s="177">
        <v>3.0</v>
      </c>
      <c r="G602" s="177">
        <v>3.0</v>
      </c>
      <c r="H602" s="179">
        <v>4.0</v>
      </c>
      <c r="I602" s="130">
        <f t="shared" si="55"/>
        <v>19</v>
      </c>
      <c r="M602" s="205"/>
      <c r="N602" s="205"/>
      <c r="O602" s="205"/>
      <c r="P602" s="205"/>
      <c r="Q602" s="205"/>
      <c r="R602" s="205"/>
    </row>
    <row r="603">
      <c r="A603" s="84">
        <v>30.0</v>
      </c>
      <c r="B603" s="299" t="s">
        <v>2341</v>
      </c>
      <c r="C603" s="179">
        <v>4.0</v>
      </c>
      <c r="D603" s="179">
        <v>4.0</v>
      </c>
      <c r="E603" s="177">
        <v>3.0</v>
      </c>
      <c r="F603" s="179">
        <v>4.0</v>
      </c>
      <c r="G603" s="177">
        <v>3.0</v>
      </c>
      <c r="H603" s="177">
        <v>3.0</v>
      </c>
      <c r="I603" s="130">
        <f t="shared" si="55"/>
        <v>21</v>
      </c>
      <c r="K603" s="181"/>
      <c r="L603" s="100"/>
      <c r="M603" s="100"/>
      <c r="N603" s="100"/>
      <c r="O603" s="100"/>
      <c r="P603" s="100"/>
      <c r="Q603" s="100"/>
      <c r="R603" s="100"/>
      <c r="S603" s="100"/>
    </row>
    <row r="604">
      <c r="A604" s="58"/>
      <c r="B604" s="299" t="s">
        <v>2342</v>
      </c>
      <c r="C604" s="179">
        <v>4.0</v>
      </c>
      <c r="D604" s="177">
        <v>3.0</v>
      </c>
      <c r="E604" s="177">
        <v>3.0</v>
      </c>
      <c r="F604" s="177">
        <v>3.0</v>
      </c>
      <c r="G604" s="179">
        <v>4.0</v>
      </c>
      <c r="H604" s="179">
        <v>4.0</v>
      </c>
      <c r="I604" s="130">
        <f t="shared" si="55"/>
        <v>21</v>
      </c>
      <c r="K604" s="181"/>
      <c r="L604" s="100"/>
      <c r="M604" s="100"/>
      <c r="N604" s="100"/>
      <c r="O604" s="100"/>
      <c r="P604" s="100"/>
      <c r="Q604" s="100"/>
      <c r="R604" s="100"/>
      <c r="S604" s="100"/>
    </row>
    <row r="605">
      <c r="A605" s="181"/>
      <c r="B605" s="100"/>
      <c r="C605" s="100"/>
      <c r="D605" s="100"/>
      <c r="E605" s="100"/>
      <c r="F605" s="100"/>
      <c r="G605" s="100"/>
      <c r="H605" s="100"/>
      <c r="I605" s="100"/>
      <c r="K605" s="181"/>
      <c r="L605" s="100"/>
      <c r="M605" s="100"/>
      <c r="N605" s="100"/>
      <c r="O605" s="100"/>
      <c r="P605" s="100"/>
      <c r="Q605" s="100"/>
      <c r="R605" s="100"/>
      <c r="S605" s="100"/>
    </row>
    <row r="606">
      <c r="A606" s="80"/>
      <c r="K606" s="80"/>
    </row>
    <row r="607">
      <c r="A607" s="333" t="s">
        <v>2343</v>
      </c>
      <c r="B607" s="46"/>
      <c r="C607" s="46"/>
      <c r="D607" s="46"/>
      <c r="E607" s="46"/>
      <c r="F607" s="46"/>
      <c r="G607" s="46"/>
      <c r="H607" s="46"/>
      <c r="I607" s="47"/>
      <c r="K607" s="334" t="s">
        <v>2344</v>
      </c>
      <c r="L607" s="46"/>
      <c r="M607" s="46"/>
      <c r="N607" s="46"/>
      <c r="O607" s="46"/>
      <c r="P607" s="46"/>
      <c r="Q607" s="46"/>
      <c r="R607" s="46"/>
      <c r="S607" s="47"/>
    </row>
    <row r="608">
      <c r="A608" s="125" t="s">
        <v>1675</v>
      </c>
      <c r="B608" s="85" t="s">
        <v>1633</v>
      </c>
      <c r="C608" s="86" t="s">
        <v>1634</v>
      </c>
      <c r="D608" s="54"/>
      <c r="E608" s="87" t="s">
        <v>1635</v>
      </c>
      <c r="F608" s="54"/>
      <c r="G608" s="88" t="s">
        <v>1636</v>
      </c>
      <c r="H608" s="54"/>
      <c r="I608" s="122" t="s">
        <v>1637</v>
      </c>
      <c r="K608" s="173" t="s">
        <v>1675</v>
      </c>
      <c r="L608" s="85" t="s">
        <v>1633</v>
      </c>
      <c r="M608" s="86" t="s">
        <v>1634</v>
      </c>
      <c r="N608" s="54"/>
      <c r="O608" s="87" t="s">
        <v>1635</v>
      </c>
      <c r="P608" s="54"/>
      <c r="Q608" s="88" t="s">
        <v>1636</v>
      </c>
      <c r="R608" s="54"/>
      <c r="S608" s="122" t="s">
        <v>1637</v>
      </c>
    </row>
    <row r="609">
      <c r="A609" s="58"/>
      <c r="B609" s="54"/>
      <c r="C609" s="94" t="s">
        <v>1638</v>
      </c>
      <c r="D609" s="94" t="s">
        <v>1639</v>
      </c>
      <c r="E609" s="94" t="s">
        <v>1638</v>
      </c>
      <c r="F609" s="94" t="s">
        <v>1639</v>
      </c>
      <c r="G609" s="94" t="s">
        <v>1638</v>
      </c>
      <c r="H609" s="94" t="s">
        <v>1639</v>
      </c>
      <c r="I609" s="54"/>
      <c r="K609" s="58"/>
      <c r="L609" s="54"/>
      <c r="M609" s="94" t="s">
        <v>1638</v>
      </c>
      <c r="N609" s="94" t="s">
        <v>1639</v>
      </c>
      <c r="O609" s="94" t="s">
        <v>1638</v>
      </c>
      <c r="P609" s="94" t="s">
        <v>1639</v>
      </c>
      <c r="Q609" s="94" t="s">
        <v>1638</v>
      </c>
      <c r="R609" s="94" t="s">
        <v>1639</v>
      </c>
      <c r="S609" s="54"/>
    </row>
    <row r="610">
      <c r="A610" s="113">
        <v>1.0</v>
      </c>
      <c r="B610" s="105" t="s">
        <v>2345</v>
      </c>
      <c r="C610" s="174">
        <v>0.0</v>
      </c>
      <c r="D610" s="174">
        <v>0.0</v>
      </c>
      <c r="E610" s="126">
        <v>2.0</v>
      </c>
      <c r="F610" s="174">
        <v>0.0</v>
      </c>
      <c r="G610" s="175">
        <v>1.0</v>
      </c>
      <c r="H610" s="174">
        <v>0.0</v>
      </c>
      <c r="I610" s="130">
        <f t="shared" ref="I610:I627" si="57">SUM(C610:H610)</f>
        <v>3</v>
      </c>
      <c r="K610" s="299">
        <v>6.0</v>
      </c>
      <c r="L610" s="105" t="s">
        <v>2346</v>
      </c>
      <c r="M610" s="174">
        <v>0.0</v>
      </c>
      <c r="N610" s="174">
        <v>0.0</v>
      </c>
      <c r="O610" s="175">
        <v>1.0</v>
      </c>
      <c r="P610" s="175">
        <v>1.0</v>
      </c>
      <c r="Q610" s="126">
        <v>2.0</v>
      </c>
      <c r="R610" s="175">
        <v>1.0</v>
      </c>
      <c r="S610" s="130">
        <f t="shared" ref="S610:S615" si="58">SUM(M610:R610)</f>
        <v>5</v>
      </c>
    </row>
    <row r="611">
      <c r="A611" s="58"/>
      <c r="B611" s="105" t="s">
        <v>2347</v>
      </c>
      <c r="C611" s="174">
        <v>0.0</v>
      </c>
      <c r="D611" s="174">
        <v>0.0</v>
      </c>
      <c r="E611" s="175">
        <v>1.0</v>
      </c>
      <c r="F611" s="174">
        <v>0.0</v>
      </c>
      <c r="G611" s="175">
        <v>1.0</v>
      </c>
      <c r="H611" s="175">
        <v>1.0</v>
      </c>
      <c r="I611" s="130">
        <f t="shared" si="57"/>
        <v>3</v>
      </c>
      <c r="K611" s="300">
        <v>10.0</v>
      </c>
      <c r="L611" s="112" t="s">
        <v>2348</v>
      </c>
      <c r="M611" s="174">
        <v>0.0</v>
      </c>
      <c r="N611" s="174">
        <v>0.0</v>
      </c>
      <c r="O611" s="126">
        <v>2.0</v>
      </c>
      <c r="P611" s="126">
        <v>2.0</v>
      </c>
      <c r="Q611" s="126">
        <v>2.0</v>
      </c>
      <c r="R611" s="175">
        <v>1.0</v>
      </c>
      <c r="S611" s="130">
        <f t="shared" si="58"/>
        <v>7</v>
      </c>
    </row>
    <row r="612">
      <c r="A612" s="111">
        <v>5.0</v>
      </c>
      <c r="B612" s="112" t="s">
        <v>2349</v>
      </c>
      <c r="C612" s="174">
        <v>0.0</v>
      </c>
      <c r="D612" s="174">
        <v>0.0</v>
      </c>
      <c r="E612" s="126">
        <v>2.0</v>
      </c>
      <c r="F612" s="174">
        <v>0.0</v>
      </c>
      <c r="G612" s="126">
        <v>2.0</v>
      </c>
      <c r="H612" s="174">
        <v>0.0</v>
      </c>
      <c r="I612" s="130">
        <f t="shared" si="57"/>
        <v>4</v>
      </c>
      <c r="K612" s="299">
        <v>14.0</v>
      </c>
      <c r="L612" s="105" t="s">
        <v>2350</v>
      </c>
      <c r="M612" s="174">
        <v>0.0</v>
      </c>
      <c r="N612" s="175">
        <v>1.0</v>
      </c>
      <c r="O612" s="335">
        <v>3.0</v>
      </c>
      <c r="P612" s="126">
        <v>2.0</v>
      </c>
      <c r="Q612" s="126">
        <v>2.0</v>
      </c>
      <c r="R612" s="175">
        <v>1.0</v>
      </c>
      <c r="S612" s="130">
        <f t="shared" si="58"/>
        <v>9</v>
      </c>
    </row>
    <row r="613">
      <c r="A613" s="58"/>
      <c r="B613" s="336" t="s">
        <v>2351</v>
      </c>
      <c r="C613" s="174">
        <v>0.0</v>
      </c>
      <c r="D613" s="174">
        <v>0.0</v>
      </c>
      <c r="E613" s="126">
        <v>2.0</v>
      </c>
      <c r="F613" s="174">
        <v>0.0</v>
      </c>
      <c r="G613" s="175">
        <v>1.0</v>
      </c>
      <c r="H613" s="175">
        <v>1.0</v>
      </c>
      <c r="I613" s="130">
        <f t="shared" si="57"/>
        <v>4</v>
      </c>
      <c r="K613" s="300">
        <v>18.0</v>
      </c>
      <c r="L613" s="112" t="s">
        <v>2352</v>
      </c>
      <c r="M613" s="174">
        <v>0.0</v>
      </c>
      <c r="N613" s="175">
        <v>1.0</v>
      </c>
      <c r="O613" s="337">
        <v>4.0</v>
      </c>
      <c r="P613" s="335">
        <v>3.0</v>
      </c>
      <c r="Q613" s="335">
        <v>3.0</v>
      </c>
      <c r="R613" s="126">
        <v>2.0</v>
      </c>
      <c r="S613" s="130">
        <f t="shared" si="58"/>
        <v>13</v>
      </c>
    </row>
    <row r="614">
      <c r="A614" s="113">
        <v>9.0</v>
      </c>
      <c r="B614" s="105" t="s">
        <v>2353</v>
      </c>
      <c r="C614" s="174">
        <v>0.0</v>
      </c>
      <c r="D614" s="174">
        <v>0.0</v>
      </c>
      <c r="E614" s="338">
        <v>3.0</v>
      </c>
      <c r="F614" s="174">
        <v>0.0</v>
      </c>
      <c r="G614" s="126">
        <v>2.0</v>
      </c>
      <c r="H614" s="175">
        <v>1.0</v>
      </c>
      <c r="I614" s="130">
        <f t="shared" si="57"/>
        <v>6</v>
      </c>
      <c r="K614" s="299">
        <v>23.0</v>
      </c>
      <c r="L614" s="105" t="s">
        <v>2354</v>
      </c>
      <c r="M614" s="175">
        <v>1.0</v>
      </c>
      <c r="N614" s="126">
        <v>2.0</v>
      </c>
      <c r="O614" s="337">
        <v>4.0</v>
      </c>
      <c r="P614" s="335">
        <v>3.0</v>
      </c>
      <c r="Q614" s="337">
        <v>4.0</v>
      </c>
      <c r="R614" s="335">
        <v>3.0</v>
      </c>
      <c r="S614" s="130">
        <f t="shared" si="58"/>
        <v>17</v>
      </c>
    </row>
    <row r="615">
      <c r="A615" s="58"/>
      <c r="B615" s="105" t="s">
        <v>2355</v>
      </c>
      <c r="C615" s="174">
        <v>0.0</v>
      </c>
      <c r="D615" s="174">
        <v>0.0</v>
      </c>
      <c r="E615" s="126">
        <v>2.0</v>
      </c>
      <c r="F615" s="174">
        <v>0.0</v>
      </c>
      <c r="G615" s="126">
        <v>2.0</v>
      </c>
      <c r="H615" s="126">
        <v>2.0</v>
      </c>
      <c r="I615" s="130">
        <f t="shared" si="57"/>
        <v>6</v>
      </c>
      <c r="K615" s="300">
        <v>28.0</v>
      </c>
      <c r="L615" s="112" t="s">
        <v>2356</v>
      </c>
      <c r="M615" s="175">
        <v>1.0</v>
      </c>
      <c r="N615" s="335">
        <v>3.0</v>
      </c>
      <c r="O615" s="337">
        <v>4.0</v>
      </c>
      <c r="P615" s="335">
        <v>3.0</v>
      </c>
      <c r="Q615" s="339">
        <v>5.0</v>
      </c>
      <c r="R615" s="335">
        <v>3.0</v>
      </c>
      <c r="S615" s="130">
        <f t="shared" si="58"/>
        <v>19</v>
      </c>
    </row>
    <row r="616">
      <c r="A616" s="111">
        <v>12.0</v>
      </c>
      <c r="B616" s="112" t="s">
        <v>2357</v>
      </c>
      <c r="C616" s="174">
        <v>0.0</v>
      </c>
      <c r="D616" s="174">
        <v>0.0</v>
      </c>
      <c r="E616" s="338">
        <v>3.0</v>
      </c>
      <c r="F616" s="126">
        <v>2.0</v>
      </c>
      <c r="G616" s="338">
        <v>3.0</v>
      </c>
      <c r="H616" s="175">
        <v>1.0</v>
      </c>
      <c r="I616" s="130">
        <f t="shared" si="57"/>
        <v>9</v>
      </c>
      <c r="K616" s="80"/>
    </row>
    <row r="617">
      <c r="A617" s="58"/>
      <c r="B617" s="112" t="s">
        <v>2358</v>
      </c>
      <c r="C617" s="175">
        <v>1.0</v>
      </c>
      <c r="D617" s="175">
        <v>1.0</v>
      </c>
      <c r="E617" s="126">
        <v>2.0</v>
      </c>
      <c r="F617" s="175">
        <v>1.0</v>
      </c>
      <c r="G617" s="126">
        <v>2.0</v>
      </c>
      <c r="H617" s="126">
        <v>2.0</v>
      </c>
      <c r="I617" s="130">
        <f t="shared" si="57"/>
        <v>9</v>
      </c>
      <c r="K617" s="80"/>
    </row>
    <row r="618">
      <c r="A618" s="113">
        <v>15.0</v>
      </c>
      <c r="B618" s="105" t="s">
        <v>2359</v>
      </c>
      <c r="C618" s="174">
        <v>0.0</v>
      </c>
      <c r="D618" s="175">
        <v>1.0</v>
      </c>
      <c r="E618" s="338">
        <v>3.0</v>
      </c>
      <c r="F618" s="126">
        <v>2.0</v>
      </c>
      <c r="G618" s="338">
        <v>3.0</v>
      </c>
      <c r="H618" s="126">
        <v>2.0</v>
      </c>
      <c r="I618" s="130">
        <f t="shared" si="57"/>
        <v>11</v>
      </c>
      <c r="K618" s="80"/>
    </row>
    <row r="619">
      <c r="A619" s="58"/>
      <c r="B619" s="105" t="s">
        <v>2360</v>
      </c>
      <c r="C619" s="126">
        <v>2.0</v>
      </c>
      <c r="D619" s="175">
        <v>1.0</v>
      </c>
      <c r="E619" s="126">
        <v>2.0</v>
      </c>
      <c r="F619" s="175">
        <v>1.0</v>
      </c>
      <c r="G619" s="126">
        <v>2.0</v>
      </c>
      <c r="H619" s="338">
        <v>3.0</v>
      </c>
      <c r="I619" s="130">
        <f t="shared" si="57"/>
        <v>11</v>
      </c>
      <c r="K619" s="80"/>
    </row>
    <row r="620">
      <c r="A620" s="111">
        <v>19.0</v>
      </c>
      <c r="B620" s="112" t="s">
        <v>2361</v>
      </c>
      <c r="C620" s="175">
        <v>1.0</v>
      </c>
      <c r="D620" s="126">
        <v>2.0</v>
      </c>
      <c r="E620" s="339">
        <v>4.0</v>
      </c>
      <c r="F620" s="126">
        <v>2.0</v>
      </c>
      <c r="G620" s="338">
        <v>3.0</v>
      </c>
      <c r="H620" s="126">
        <v>2.0</v>
      </c>
      <c r="I620" s="130">
        <f t="shared" si="57"/>
        <v>14</v>
      </c>
      <c r="K620" s="80"/>
    </row>
    <row r="621">
      <c r="A621" s="58"/>
      <c r="B621" s="112" t="s">
        <v>2362</v>
      </c>
      <c r="C621" s="126">
        <v>2.0</v>
      </c>
      <c r="D621" s="126">
        <v>2.0</v>
      </c>
      <c r="E621" s="126">
        <v>2.0</v>
      </c>
      <c r="F621" s="338">
        <v>3.0</v>
      </c>
      <c r="G621" s="126">
        <v>2.0</v>
      </c>
      <c r="H621" s="338">
        <v>3.0</v>
      </c>
      <c r="I621" s="130">
        <f t="shared" si="57"/>
        <v>14</v>
      </c>
      <c r="K621" s="80"/>
    </row>
    <row r="622">
      <c r="A622" s="113">
        <v>23.0</v>
      </c>
      <c r="B622" s="105" t="s">
        <v>2363</v>
      </c>
      <c r="C622" s="126">
        <v>2.0</v>
      </c>
      <c r="D622" s="126">
        <v>2.0</v>
      </c>
      <c r="E622" s="339">
        <v>4.0</v>
      </c>
      <c r="F622" s="126">
        <v>2.0</v>
      </c>
      <c r="G622" s="339">
        <v>4.0</v>
      </c>
      <c r="H622" s="126">
        <v>2.0</v>
      </c>
      <c r="I622" s="130">
        <f t="shared" si="57"/>
        <v>16</v>
      </c>
      <c r="K622" s="80"/>
    </row>
    <row r="623">
      <c r="A623" s="58"/>
      <c r="B623" s="280" t="s">
        <v>2364</v>
      </c>
      <c r="C623" s="338">
        <v>3.0</v>
      </c>
      <c r="D623" s="126">
        <v>2.0</v>
      </c>
      <c r="E623" s="126">
        <v>2.0</v>
      </c>
      <c r="F623" s="338">
        <v>3.0</v>
      </c>
      <c r="G623" s="338">
        <v>3.0</v>
      </c>
      <c r="H623" s="338">
        <v>3.0</v>
      </c>
      <c r="I623" s="130">
        <f t="shared" si="57"/>
        <v>16</v>
      </c>
      <c r="K623" s="80"/>
    </row>
    <row r="624">
      <c r="A624" s="111">
        <v>26.0</v>
      </c>
      <c r="B624" s="112" t="s">
        <v>2365</v>
      </c>
      <c r="C624" s="126">
        <v>2.0</v>
      </c>
      <c r="D624" s="338">
        <v>3.0</v>
      </c>
      <c r="E624" s="339">
        <v>4.0</v>
      </c>
      <c r="F624" s="338">
        <v>3.0</v>
      </c>
      <c r="G624" s="339">
        <v>4.0</v>
      </c>
      <c r="H624" s="338">
        <v>3.0</v>
      </c>
      <c r="I624" s="130">
        <f t="shared" si="57"/>
        <v>19</v>
      </c>
      <c r="K624" s="80"/>
    </row>
    <row r="625">
      <c r="A625" s="58"/>
      <c r="B625" s="112" t="s">
        <v>2366</v>
      </c>
      <c r="C625" s="338">
        <v>3.0</v>
      </c>
      <c r="D625" s="338">
        <v>3.0</v>
      </c>
      <c r="E625" s="126">
        <v>2.0</v>
      </c>
      <c r="F625" s="339">
        <v>4.0</v>
      </c>
      <c r="G625" s="338">
        <v>3.0</v>
      </c>
      <c r="H625" s="339">
        <v>4.0</v>
      </c>
      <c r="I625" s="130">
        <f t="shared" si="57"/>
        <v>19</v>
      </c>
      <c r="K625" s="80"/>
    </row>
    <row r="626">
      <c r="A626" s="113">
        <v>30.0</v>
      </c>
      <c r="B626" s="105" t="s">
        <v>2367</v>
      </c>
      <c r="C626" s="338">
        <v>3.0</v>
      </c>
      <c r="D626" s="339">
        <v>4.0</v>
      </c>
      <c r="E626" s="339">
        <v>4.0</v>
      </c>
      <c r="F626" s="338">
        <v>3.0</v>
      </c>
      <c r="G626" s="339">
        <v>4.0</v>
      </c>
      <c r="H626" s="338">
        <v>3.0</v>
      </c>
      <c r="I626" s="130">
        <f t="shared" si="57"/>
        <v>21</v>
      </c>
      <c r="K626" s="80"/>
    </row>
    <row r="627">
      <c r="A627" s="58"/>
      <c r="B627" s="105" t="s">
        <v>2368</v>
      </c>
      <c r="C627" s="339">
        <v>4.0</v>
      </c>
      <c r="D627" s="338">
        <v>3.0</v>
      </c>
      <c r="E627" s="126">
        <v>2.0</v>
      </c>
      <c r="F627" s="339">
        <v>4.0</v>
      </c>
      <c r="G627" s="339">
        <v>4.0</v>
      </c>
      <c r="H627" s="339">
        <v>4.0</v>
      </c>
      <c r="I627" s="130">
        <f t="shared" si="57"/>
        <v>21</v>
      </c>
      <c r="K627" s="80"/>
    </row>
    <row r="628">
      <c r="A628" s="80"/>
      <c r="K628" s="80"/>
    </row>
    <row r="629">
      <c r="A629" s="80"/>
      <c r="K629" s="80"/>
    </row>
    <row r="630">
      <c r="A630" s="340" t="s">
        <v>2369</v>
      </c>
      <c r="B630" s="46"/>
      <c r="C630" s="46"/>
      <c r="D630" s="46"/>
      <c r="E630" s="46"/>
      <c r="F630" s="46"/>
      <c r="G630" s="46"/>
      <c r="H630" s="46"/>
      <c r="I630" s="47"/>
      <c r="K630" s="341" t="s">
        <v>2370</v>
      </c>
      <c r="L630" s="46"/>
      <c r="M630" s="46"/>
      <c r="N630" s="46"/>
      <c r="O630" s="46"/>
      <c r="P630" s="46"/>
      <c r="Q630" s="46"/>
      <c r="R630" s="46"/>
      <c r="S630" s="47"/>
    </row>
    <row r="631">
      <c r="A631" s="125" t="s">
        <v>1675</v>
      </c>
      <c r="B631" s="85" t="s">
        <v>1633</v>
      </c>
      <c r="C631" s="86" t="s">
        <v>1634</v>
      </c>
      <c r="D631" s="54"/>
      <c r="E631" s="87" t="s">
        <v>1635</v>
      </c>
      <c r="F631" s="54"/>
      <c r="G631" s="88" t="s">
        <v>1636</v>
      </c>
      <c r="H631" s="54"/>
      <c r="I631" s="122" t="s">
        <v>1637</v>
      </c>
      <c r="K631" s="173" t="s">
        <v>1675</v>
      </c>
      <c r="L631" s="85" t="s">
        <v>1633</v>
      </c>
      <c r="M631" s="86" t="s">
        <v>1634</v>
      </c>
      <c r="N631" s="54"/>
      <c r="O631" s="87" t="s">
        <v>1635</v>
      </c>
      <c r="P631" s="54"/>
      <c r="Q631" s="88" t="s">
        <v>1636</v>
      </c>
      <c r="R631" s="54"/>
      <c r="S631" s="122" t="s">
        <v>1637</v>
      </c>
    </row>
    <row r="632">
      <c r="A632" s="58"/>
      <c r="B632" s="54"/>
      <c r="C632" s="94" t="s">
        <v>1638</v>
      </c>
      <c r="D632" s="94" t="s">
        <v>1639</v>
      </c>
      <c r="E632" s="94" t="s">
        <v>1638</v>
      </c>
      <c r="F632" s="94" t="s">
        <v>1639</v>
      </c>
      <c r="G632" s="94" t="s">
        <v>1638</v>
      </c>
      <c r="H632" s="94" t="s">
        <v>1639</v>
      </c>
      <c r="I632" s="54"/>
      <c r="K632" s="58"/>
      <c r="L632" s="54"/>
      <c r="M632" s="94" t="s">
        <v>1638</v>
      </c>
      <c r="N632" s="94" t="s">
        <v>1639</v>
      </c>
      <c r="O632" s="94" t="s">
        <v>1638</v>
      </c>
      <c r="P632" s="94" t="s">
        <v>1639</v>
      </c>
      <c r="Q632" s="94" t="s">
        <v>1638</v>
      </c>
      <c r="R632" s="94" t="s">
        <v>1639</v>
      </c>
      <c r="S632" s="54"/>
    </row>
    <row r="633">
      <c r="A633" s="113">
        <v>1.0</v>
      </c>
      <c r="B633" s="105" t="s">
        <v>2371</v>
      </c>
      <c r="C633" s="174">
        <v>0.0</v>
      </c>
      <c r="D633" s="174">
        <v>0.0</v>
      </c>
      <c r="E633" s="174">
        <v>0.0</v>
      </c>
      <c r="F633" s="175">
        <v>1.0</v>
      </c>
      <c r="G633" s="175">
        <v>1.0</v>
      </c>
      <c r="H633" s="174">
        <v>0.0</v>
      </c>
      <c r="I633" s="130">
        <f t="shared" ref="I633:I650" si="59">SUM(C633:H633)</f>
        <v>2</v>
      </c>
      <c r="K633" s="299">
        <v>1.0</v>
      </c>
      <c r="L633" s="105" t="s">
        <v>2372</v>
      </c>
      <c r="M633" s="174">
        <v>0.0</v>
      </c>
      <c r="N633" s="174">
        <v>0.0</v>
      </c>
      <c r="O633" s="175">
        <v>1.0</v>
      </c>
      <c r="P633" s="174">
        <v>0.0</v>
      </c>
      <c r="Q633" s="175">
        <v>1.0</v>
      </c>
      <c r="R633" s="175">
        <v>1.0</v>
      </c>
      <c r="S633" s="130">
        <f t="shared" ref="S633:S639" si="60">SUM(M633:R633)</f>
        <v>3</v>
      </c>
    </row>
    <row r="634">
      <c r="A634" s="58"/>
      <c r="B634" s="105" t="s">
        <v>2373</v>
      </c>
      <c r="C634" s="174">
        <v>0.0</v>
      </c>
      <c r="D634" s="174">
        <v>0.0</v>
      </c>
      <c r="E634" s="175">
        <v>1.0</v>
      </c>
      <c r="F634" s="174">
        <v>0.0</v>
      </c>
      <c r="G634" s="174">
        <v>0.0</v>
      </c>
      <c r="H634" s="175">
        <v>1.0</v>
      </c>
      <c r="I634" s="130">
        <f t="shared" si="59"/>
        <v>2</v>
      </c>
      <c r="K634" s="300">
        <v>6.0</v>
      </c>
      <c r="L634" s="112" t="s">
        <v>2374</v>
      </c>
      <c r="M634" s="174">
        <v>0.0</v>
      </c>
      <c r="N634" s="174">
        <v>0.0</v>
      </c>
      <c r="O634" s="126">
        <v>2.0</v>
      </c>
      <c r="P634" s="175">
        <v>1.0</v>
      </c>
      <c r="Q634" s="126">
        <v>2.0</v>
      </c>
      <c r="R634" s="175">
        <v>1.0</v>
      </c>
      <c r="S634" s="130">
        <f t="shared" si="60"/>
        <v>6</v>
      </c>
    </row>
    <row r="635">
      <c r="A635" s="111">
        <v>5.0</v>
      </c>
      <c r="B635" s="112" t="s">
        <v>2375</v>
      </c>
      <c r="C635" s="174">
        <v>0.0</v>
      </c>
      <c r="D635" s="174">
        <v>0.0</v>
      </c>
      <c r="E635" s="174">
        <v>0.0</v>
      </c>
      <c r="F635" s="175">
        <v>1.0</v>
      </c>
      <c r="G635" s="175">
        <v>1.0</v>
      </c>
      <c r="H635" s="175">
        <v>1.0</v>
      </c>
      <c r="I635" s="130">
        <f t="shared" si="59"/>
        <v>3</v>
      </c>
      <c r="K635" s="299">
        <v>10.0</v>
      </c>
      <c r="L635" s="105" t="s">
        <v>2376</v>
      </c>
      <c r="M635" s="174">
        <v>0.0</v>
      </c>
      <c r="N635" s="174">
        <v>0.0</v>
      </c>
      <c r="O635" s="338">
        <v>3.0</v>
      </c>
      <c r="P635" s="175">
        <v>1.0</v>
      </c>
      <c r="Q635" s="338">
        <v>3.0</v>
      </c>
      <c r="R635" s="126">
        <v>2.0</v>
      </c>
      <c r="S635" s="130">
        <f t="shared" si="60"/>
        <v>9</v>
      </c>
    </row>
    <row r="636">
      <c r="A636" s="58"/>
      <c r="B636" s="336" t="s">
        <v>2377</v>
      </c>
      <c r="C636" s="174">
        <v>0.0</v>
      </c>
      <c r="D636" s="174">
        <v>0.0</v>
      </c>
      <c r="E636" s="175">
        <v>1.0</v>
      </c>
      <c r="F636" s="175">
        <v>1.0</v>
      </c>
      <c r="G636" s="174">
        <v>0.0</v>
      </c>
      <c r="H636" s="175">
        <v>1.0</v>
      </c>
      <c r="I636" s="130">
        <f t="shared" si="59"/>
        <v>3</v>
      </c>
      <c r="K636" s="300">
        <v>14.0</v>
      </c>
      <c r="L636" s="112" t="s">
        <v>2378</v>
      </c>
      <c r="M636" s="175">
        <v>1.0</v>
      </c>
      <c r="N636" s="175">
        <v>1.0</v>
      </c>
      <c r="O636" s="338">
        <v>3.0</v>
      </c>
      <c r="P636" s="175">
        <v>1.0</v>
      </c>
      <c r="Q636" s="338">
        <v>3.0</v>
      </c>
      <c r="R636" s="126">
        <v>2.0</v>
      </c>
      <c r="S636" s="130">
        <f t="shared" si="60"/>
        <v>11</v>
      </c>
    </row>
    <row r="637">
      <c r="A637" s="113">
        <v>9.0</v>
      </c>
      <c r="B637" s="105" t="s">
        <v>2379</v>
      </c>
      <c r="C637" s="174">
        <v>0.0</v>
      </c>
      <c r="D637" s="174">
        <v>0.0</v>
      </c>
      <c r="E637" s="174">
        <v>0.0</v>
      </c>
      <c r="F637" s="175">
        <v>1.0</v>
      </c>
      <c r="G637" s="126">
        <v>2.0</v>
      </c>
      <c r="H637" s="126">
        <v>2.0</v>
      </c>
      <c r="I637" s="130">
        <f t="shared" si="59"/>
        <v>5</v>
      </c>
      <c r="K637" s="299">
        <v>18.0</v>
      </c>
      <c r="L637" s="105" t="s">
        <v>2380</v>
      </c>
      <c r="M637" s="175">
        <v>1.0</v>
      </c>
      <c r="N637" s="126">
        <v>2.0</v>
      </c>
      <c r="O637" s="338">
        <v>3.0</v>
      </c>
      <c r="P637" s="338">
        <v>3.0</v>
      </c>
      <c r="Q637" s="338">
        <v>3.0</v>
      </c>
      <c r="R637" s="338">
        <v>3.0</v>
      </c>
      <c r="S637" s="130">
        <f t="shared" si="60"/>
        <v>15</v>
      </c>
    </row>
    <row r="638">
      <c r="A638" s="58"/>
      <c r="B638" s="105" t="s">
        <v>2381</v>
      </c>
      <c r="C638" s="174">
        <v>0.0</v>
      </c>
      <c r="D638" s="174">
        <v>0.0</v>
      </c>
      <c r="E638" s="175">
        <v>1.0</v>
      </c>
      <c r="F638" s="175">
        <v>1.0</v>
      </c>
      <c r="G638" s="175">
        <v>1.0</v>
      </c>
      <c r="H638" s="126">
        <v>2.0</v>
      </c>
      <c r="I638" s="130">
        <f t="shared" si="59"/>
        <v>5</v>
      </c>
      <c r="K638" s="300">
        <v>23.0</v>
      </c>
      <c r="L638" s="112" t="s">
        <v>2382</v>
      </c>
      <c r="M638" s="126">
        <v>2.0</v>
      </c>
      <c r="N638" s="126">
        <v>2.0</v>
      </c>
      <c r="O638" s="339">
        <v>4.0</v>
      </c>
      <c r="P638" s="338">
        <v>3.0</v>
      </c>
      <c r="Q638" s="338">
        <v>3.0</v>
      </c>
      <c r="R638" s="338">
        <v>3.0</v>
      </c>
      <c r="S638" s="130">
        <f t="shared" si="60"/>
        <v>17</v>
      </c>
    </row>
    <row r="639">
      <c r="A639" s="111">
        <v>12.0</v>
      </c>
      <c r="B639" s="112" t="s">
        <v>2383</v>
      </c>
      <c r="C639" s="126">
        <v>2.0</v>
      </c>
      <c r="D639" s="174">
        <v>0.0</v>
      </c>
      <c r="E639" s="175">
        <v>1.0</v>
      </c>
      <c r="F639" s="126">
        <v>2.0</v>
      </c>
      <c r="G639" s="335">
        <v>3.0</v>
      </c>
      <c r="H639" s="126">
        <v>2.0</v>
      </c>
      <c r="I639" s="130">
        <f t="shared" si="59"/>
        <v>10</v>
      </c>
      <c r="K639" s="299">
        <v>28.0</v>
      </c>
      <c r="L639" s="105" t="s">
        <v>2384</v>
      </c>
      <c r="M639" s="126">
        <v>2.0</v>
      </c>
      <c r="N639" s="338">
        <v>3.0</v>
      </c>
      <c r="O639" s="339">
        <v>4.0</v>
      </c>
      <c r="P639" s="339">
        <v>4.0</v>
      </c>
      <c r="Q639" s="339">
        <v>4.0</v>
      </c>
      <c r="R639" s="338">
        <v>3.0</v>
      </c>
      <c r="S639" s="130">
        <f t="shared" si="60"/>
        <v>20</v>
      </c>
    </row>
    <row r="640">
      <c r="A640" s="58"/>
      <c r="B640" s="112" t="s">
        <v>2385</v>
      </c>
      <c r="C640" s="175">
        <v>1.0</v>
      </c>
      <c r="D640" s="175">
        <v>1.0</v>
      </c>
      <c r="E640" s="126">
        <v>2.0</v>
      </c>
      <c r="F640" s="126">
        <v>2.0</v>
      </c>
      <c r="G640" s="126">
        <v>2.0</v>
      </c>
      <c r="H640" s="126">
        <v>2.0</v>
      </c>
      <c r="I640" s="130">
        <f t="shared" si="59"/>
        <v>10</v>
      </c>
      <c r="K640" s="80"/>
    </row>
    <row r="641">
      <c r="A641" s="113">
        <v>15.0</v>
      </c>
      <c r="B641" s="105" t="s">
        <v>2386</v>
      </c>
      <c r="C641" s="126">
        <v>2.0</v>
      </c>
      <c r="D641" s="175">
        <v>1.0</v>
      </c>
      <c r="E641" s="175">
        <v>1.0</v>
      </c>
      <c r="F641" s="126">
        <v>2.0</v>
      </c>
      <c r="G641" s="335">
        <v>3.0</v>
      </c>
      <c r="H641" s="335">
        <v>3.0</v>
      </c>
      <c r="I641" s="130">
        <f t="shared" si="59"/>
        <v>12</v>
      </c>
      <c r="K641" s="80"/>
    </row>
    <row r="642">
      <c r="A642" s="58"/>
      <c r="B642" s="105" t="s">
        <v>2387</v>
      </c>
      <c r="C642" s="175">
        <v>1.0</v>
      </c>
      <c r="D642" s="126">
        <v>2.0</v>
      </c>
      <c r="E642" s="126">
        <v>2.0</v>
      </c>
      <c r="F642" s="126">
        <v>2.0</v>
      </c>
      <c r="G642" s="126">
        <v>2.0</v>
      </c>
      <c r="H642" s="335">
        <v>3.0</v>
      </c>
      <c r="I642" s="130">
        <f t="shared" si="59"/>
        <v>12</v>
      </c>
      <c r="K642" s="80"/>
    </row>
    <row r="643">
      <c r="A643" s="111">
        <v>19.0</v>
      </c>
      <c r="B643" s="112" t="s">
        <v>2388</v>
      </c>
      <c r="C643" s="335">
        <v>3.0</v>
      </c>
      <c r="D643" s="126">
        <v>2.0</v>
      </c>
      <c r="E643" s="175">
        <v>1.0</v>
      </c>
      <c r="F643" s="126">
        <v>2.0</v>
      </c>
      <c r="G643" s="337">
        <v>4.0</v>
      </c>
      <c r="H643" s="335">
        <v>3.0</v>
      </c>
      <c r="I643" s="130">
        <f t="shared" si="59"/>
        <v>15</v>
      </c>
      <c r="K643" s="80"/>
    </row>
    <row r="644">
      <c r="A644" s="58"/>
      <c r="B644" s="112" t="s">
        <v>2389</v>
      </c>
      <c r="C644" s="126">
        <v>2.0</v>
      </c>
      <c r="D644" s="335">
        <v>3.0</v>
      </c>
      <c r="E644" s="126">
        <v>2.0</v>
      </c>
      <c r="F644" s="126">
        <v>2.0</v>
      </c>
      <c r="G644" s="335">
        <v>3.0</v>
      </c>
      <c r="H644" s="335">
        <v>3.0</v>
      </c>
      <c r="I644" s="130">
        <f t="shared" si="59"/>
        <v>15</v>
      </c>
      <c r="K644" s="80"/>
    </row>
    <row r="645">
      <c r="A645" s="113">
        <v>23.0</v>
      </c>
      <c r="B645" s="105" t="s">
        <v>2390</v>
      </c>
      <c r="C645" s="335">
        <v>3.0</v>
      </c>
      <c r="D645" s="335">
        <v>3.0</v>
      </c>
      <c r="E645" s="175">
        <v>1.0</v>
      </c>
      <c r="F645" s="126">
        <v>2.0</v>
      </c>
      <c r="G645" s="337">
        <v>4.0</v>
      </c>
      <c r="H645" s="335">
        <v>3.0</v>
      </c>
      <c r="I645" s="130">
        <f t="shared" si="59"/>
        <v>16</v>
      </c>
      <c r="K645" s="80"/>
    </row>
    <row r="646">
      <c r="A646" s="58"/>
      <c r="B646" s="280" t="s">
        <v>2391</v>
      </c>
      <c r="C646" s="126">
        <v>2.0</v>
      </c>
      <c r="D646" s="335">
        <v>3.0</v>
      </c>
      <c r="E646" s="335">
        <v>3.0</v>
      </c>
      <c r="F646" s="126">
        <v>2.0</v>
      </c>
      <c r="G646" s="335">
        <v>3.0</v>
      </c>
      <c r="H646" s="335">
        <v>3.0</v>
      </c>
      <c r="I646" s="130">
        <f t="shared" si="59"/>
        <v>16</v>
      </c>
      <c r="K646" s="80"/>
    </row>
    <row r="647">
      <c r="A647" s="111">
        <v>26.0</v>
      </c>
      <c r="B647" s="112" t="s">
        <v>2392</v>
      </c>
      <c r="C647" s="337">
        <v>4.0</v>
      </c>
      <c r="D647" s="335">
        <v>3.0</v>
      </c>
      <c r="E647" s="126">
        <v>2.0</v>
      </c>
      <c r="F647" s="335">
        <v>3.0</v>
      </c>
      <c r="G647" s="337">
        <v>4.0</v>
      </c>
      <c r="H647" s="337">
        <v>4.0</v>
      </c>
      <c r="I647" s="130">
        <f t="shared" si="59"/>
        <v>20</v>
      </c>
      <c r="K647" s="80"/>
    </row>
    <row r="648">
      <c r="A648" s="58"/>
      <c r="B648" s="112" t="s">
        <v>2393</v>
      </c>
      <c r="C648" s="335">
        <v>3.0</v>
      </c>
      <c r="D648" s="335">
        <v>3.0</v>
      </c>
      <c r="E648" s="335">
        <v>3.0</v>
      </c>
      <c r="F648" s="335">
        <v>3.0</v>
      </c>
      <c r="G648" s="337">
        <v>4.0</v>
      </c>
      <c r="H648" s="337">
        <v>4.0</v>
      </c>
      <c r="I648" s="130">
        <f t="shared" si="59"/>
        <v>20</v>
      </c>
      <c r="K648" s="80"/>
    </row>
    <row r="649">
      <c r="A649" s="113">
        <v>30.0</v>
      </c>
      <c r="B649" s="105" t="s">
        <v>2394</v>
      </c>
      <c r="C649" s="339">
        <v>5.0</v>
      </c>
      <c r="D649" s="335">
        <v>3.0</v>
      </c>
      <c r="E649" s="335">
        <v>3.0</v>
      </c>
      <c r="F649" s="335">
        <v>3.0</v>
      </c>
      <c r="G649" s="337">
        <v>4.0</v>
      </c>
      <c r="H649" s="337">
        <v>4.0</v>
      </c>
      <c r="I649" s="130">
        <f t="shared" si="59"/>
        <v>22</v>
      </c>
      <c r="K649" s="80"/>
    </row>
    <row r="650">
      <c r="A650" s="58"/>
      <c r="B650" s="105" t="s">
        <v>2395</v>
      </c>
      <c r="C650" s="335">
        <v>3.0</v>
      </c>
      <c r="D650" s="337">
        <v>4.0</v>
      </c>
      <c r="E650" s="337">
        <v>4.0</v>
      </c>
      <c r="F650" s="335">
        <v>3.0</v>
      </c>
      <c r="G650" s="337">
        <v>4.0</v>
      </c>
      <c r="H650" s="337">
        <v>4.0</v>
      </c>
      <c r="I650" s="130">
        <f t="shared" si="59"/>
        <v>22</v>
      </c>
      <c r="K650" s="80"/>
    </row>
    <row r="651">
      <c r="A651" s="80"/>
      <c r="K651" s="80"/>
    </row>
    <row r="652">
      <c r="A652" s="80"/>
      <c r="K652" s="80"/>
    </row>
    <row r="653">
      <c r="A653" s="342" t="s">
        <v>2396</v>
      </c>
      <c r="B653" s="46"/>
      <c r="C653" s="46"/>
      <c r="D653" s="46"/>
      <c r="E653" s="46"/>
      <c r="F653" s="46"/>
      <c r="G653" s="46"/>
      <c r="H653" s="46"/>
      <c r="I653" s="47"/>
      <c r="K653" s="342" t="s">
        <v>2397</v>
      </c>
      <c r="L653" s="46"/>
      <c r="M653" s="46"/>
      <c r="N653" s="46"/>
      <c r="O653" s="46"/>
      <c r="P653" s="46"/>
      <c r="Q653" s="46"/>
      <c r="R653" s="46"/>
      <c r="S653" s="47"/>
    </row>
    <row r="654">
      <c r="A654" s="122" t="s">
        <v>1632</v>
      </c>
      <c r="B654" s="85" t="s">
        <v>1633</v>
      </c>
      <c r="C654" s="86" t="s">
        <v>1634</v>
      </c>
      <c r="D654" s="54"/>
      <c r="E654" s="87" t="s">
        <v>1635</v>
      </c>
      <c r="F654" s="54"/>
      <c r="G654" s="123" t="s">
        <v>1636</v>
      </c>
      <c r="H654" s="54"/>
      <c r="I654" s="122" t="s">
        <v>1637</v>
      </c>
      <c r="K654" s="89" t="s">
        <v>1632</v>
      </c>
      <c r="L654" s="85" t="s">
        <v>1633</v>
      </c>
      <c r="M654" s="86" t="s">
        <v>1634</v>
      </c>
      <c r="N654" s="54"/>
      <c r="O654" s="87" t="s">
        <v>1635</v>
      </c>
      <c r="P654" s="54"/>
      <c r="Q654" s="123" t="s">
        <v>1636</v>
      </c>
      <c r="R654" s="54"/>
      <c r="S654" s="122" t="s">
        <v>1637</v>
      </c>
    </row>
    <row r="655">
      <c r="A655" s="54"/>
      <c r="B655" s="54"/>
      <c r="C655" s="94" t="s">
        <v>1638</v>
      </c>
      <c r="D655" s="94" t="s">
        <v>1639</v>
      </c>
      <c r="E655" s="94" t="s">
        <v>1638</v>
      </c>
      <c r="F655" s="94" t="s">
        <v>1639</v>
      </c>
      <c r="G655" s="94" t="s">
        <v>1638</v>
      </c>
      <c r="H655" s="94" t="s">
        <v>1639</v>
      </c>
      <c r="I655" s="54"/>
      <c r="K655" s="58"/>
      <c r="L655" s="54"/>
      <c r="M655" s="94" t="s">
        <v>1638</v>
      </c>
      <c r="N655" s="94" t="s">
        <v>1639</v>
      </c>
      <c r="O655" s="94" t="s">
        <v>1638</v>
      </c>
      <c r="P655" s="94" t="s">
        <v>1639</v>
      </c>
      <c r="Q655" s="94" t="s">
        <v>1638</v>
      </c>
      <c r="R655" s="94" t="s">
        <v>1639</v>
      </c>
      <c r="S655" s="54"/>
    </row>
    <row r="656">
      <c r="A656" s="84">
        <v>1.0</v>
      </c>
      <c r="B656" s="343" t="s">
        <v>2398</v>
      </c>
      <c r="C656" s="174">
        <v>0.0</v>
      </c>
      <c r="D656" s="174">
        <v>0.0</v>
      </c>
      <c r="E656" s="174">
        <v>0.0</v>
      </c>
      <c r="F656" s="175">
        <v>1.0</v>
      </c>
      <c r="G656" s="174">
        <v>0.0</v>
      </c>
      <c r="H656" s="175">
        <v>1.0</v>
      </c>
      <c r="I656" s="130">
        <f t="shared" ref="I656:I673" si="61">SUM(C656:H656)</f>
        <v>2</v>
      </c>
      <c r="K656" s="344">
        <v>1.0</v>
      </c>
      <c r="L656" s="99" t="s">
        <v>2399</v>
      </c>
      <c r="M656" s="174">
        <v>0.0</v>
      </c>
      <c r="N656" s="174">
        <v>0.0</v>
      </c>
      <c r="O656" s="175">
        <v>1.0</v>
      </c>
      <c r="P656" s="174">
        <v>0.0</v>
      </c>
      <c r="Q656" s="126">
        <v>2.0</v>
      </c>
      <c r="R656" s="174">
        <v>0.0</v>
      </c>
      <c r="S656" s="130">
        <f t="shared" ref="S656:S662" si="62">SUM(M656:R656)</f>
        <v>3</v>
      </c>
    </row>
    <row r="657">
      <c r="A657" s="58"/>
      <c r="B657" s="345" t="s">
        <v>2400</v>
      </c>
      <c r="C657" s="174">
        <v>0.0</v>
      </c>
      <c r="D657" s="174">
        <v>0.0</v>
      </c>
      <c r="E657" s="175">
        <v>1.0</v>
      </c>
      <c r="F657" s="174">
        <v>0.0</v>
      </c>
      <c r="G657" s="174">
        <v>0.0</v>
      </c>
      <c r="H657" s="175">
        <v>1.0</v>
      </c>
      <c r="I657" s="130">
        <f t="shared" si="61"/>
        <v>2</v>
      </c>
      <c r="K657" s="344">
        <v>6.0</v>
      </c>
      <c r="L657" s="346" t="s">
        <v>2401</v>
      </c>
      <c r="M657" s="174">
        <v>0.0</v>
      </c>
      <c r="N657" s="174">
        <v>0.0</v>
      </c>
      <c r="O657" s="126">
        <v>2.0</v>
      </c>
      <c r="P657" s="175">
        <v>1.0</v>
      </c>
      <c r="Q657" s="126">
        <v>2.0</v>
      </c>
      <c r="R657" s="175">
        <v>1.0</v>
      </c>
      <c r="S657" s="130">
        <f t="shared" si="62"/>
        <v>6</v>
      </c>
    </row>
    <row r="658">
      <c r="A658" s="84">
        <v>5.0</v>
      </c>
      <c r="B658" s="347" t="s">
        <v>2402</v>
      </c>
      <c r="C658" s="174">
        <v>0.0</v>
      </c>
      <c r="D658" s="174">
        <v>0.0</v>
      </c>
      <c r="E658" s="174">
        <v>0.0</v>
      </c>
      <c r="F658" s="126">
        <v>2.0</v>
      </c>
      <c r="G658" s="174">
        <v>0.0</v>
      </c>
      <c r="H658" s="175">
        <v>1.0</v>
      </c>
      <c r="I658" s="130">
        <f t="shared" si="61"/>
        <v>3</v>
      </c>
      <c r="K658" s="344">
        <v>10.0</v>
      </c>
      <c r="L658" s="346" t="s">
        <v>2403</v>
      </c>
      <c r="M658" s="174">
        <v>0.0</v>
      </c>
      <c r="N658" s="174">
        <v>0.0</v>
      </c>
      <c r="O658" s="126">
        <v>2.0</v>
      </c>
      <c r="P658" s="126">
        <v>2.0</v>
      </c>
      <c r="Q658" s="201">
        <v>3.0</v>
      </c>
      <c r="R658" s="126">
        <v>2.0</v>
      </c>
      <c r="S658" s="130">
        <f t="shared" si="62"/>
        <v>9</v>
      </c>
    </row>
    <row r="659">
      <c r="A659" s="58"/>
      <c r="B659" s="345" t="s">
        <v>2404</v>
      </c>
      <c r="C659" s="174">
        <v>0.0</v>
      </c>
      <c r="D659" s="174">
        <v>0.0</v>
      </c>
      <c r="E659" s="175">
        <v>1.0</v>
      </c>
      <c r="F659" s="174">
        <v>0.0</v>
      </c>
      <c r="G659" s="175">
        <v>1.0</v>
      </c>
      <c r="H659" s="175">
        <v>1.0</v>
      </c>
      <c r="I659" s="130">
        <f t="shared" si="61"/>
        <v>3</v>
      </c>
      <c r="K659" s="344">
        <v>14.0</v>
      </c>
      <c r="L659" s="346" t="s">
        <v>2405</v>
      </c>
      <c r="M659" s="175">
        <v>1.0</v>
      </c>
      <c r="N659" s="174">
        <v>0.0</v>
      </c>
      <c r="O659" s="201">
        <v>3.0</v>
      </c>
      <c r="P659" s="126">
        <v>2.0</v>
      </c>
      <c r="Q659" s="201">
        <v>3.0</v>
      </c>
      <c r="R659" s="126">
        <v>2.0</v>
      </c>
      <c r="S659" s="130">
        <f t="shared" si="62"/>
        <v>11</v>
      </c>
    </row>
    <row r="660">
      <c r="A660" s="84">
        <v>9.0</v>
      </c>
      <c r="B660" s="347" t="s">
        <v>2406</v>
      </c>
      <c r="C660" s="174">
        <v>0.0</v>
      </c>
      <c r="D660" s="174">
        <v>0.0</v>
      </c>
      <c r="E660" s="175">
        <v>1.0</v>
      </c>
      <c r="F660" s="126">
        <v>2.0</v>
      </c>
      <c r="G660" s="174">
        <v>0.0</v>
      </c>
      <c r="H660" s="126">
        <v>2.0</v>
      </c>
      <c r="I660" s="130">
        <f t="shared" si="61"/>
        <v>5</v>
      </c>
      <c r="K660" s="344">
        <v>18.0</v>
      </c>
      <c r="L660" s="346" t="s">
        <v>2407</v>
      </c>
      <c r="M660" s="126">
        <v>2.0</v>
      </c>
      <c r="N660" s="175">
        <v>1.0</v>
      </c>
      <c r="O660" s="204">
        <v>4.0</v>
      </c>
      <c r="P660" s="126">
        <v>2.0</v>
      </c>
      <c r="Q660" s="201">
        <v>3.0</v>
      </c>
      <c r="R660" s="201">
        <v>3.0</v>
      </c>
      <c r="S660" s="130">
        <f t="shared" si="62"/>
        <v>15</v>
      </c>
    </row>
    <row r="661">
      <c r="A661" s="58"/>
      <c r="B661" s="345" t="s">
        <v>2408</v>
      </c>
      <c r="C661" s="174">
        <v>0.0</v>
      </c>
      <c r="D661" s="174">
        <v>0.0</v>
      </c>
      <c r="E661" s="126">
        <v>2.0</v>
      </c>
      <c r="F661" s="175">
        <v>1.0</v>
      </c>
      <c r="G661" s="175">
        <v>1.0</v>
      </c>
      <c r="H661" s="175">
        <v>1.0</v>
      </c>
      <c r="I661" s="130">
        <f t="shared" si="61"/>
        <v>5</v>
      </c>
      <c r="K661" s="344">
        <v>23.0</v>
      </c>
      <c r="L661" s="346" t="s">
        <v>2409</v>
      </c>
      <c r="M661" s="126">
        <v>2.0</v>
      </c>
      <c r="N661" s="126">
        <v>2.0</v>
      </c>
      <c r="O661" s="204">
        <v>4.0</v>
      </c>
      <c r="P661" s="201">
        <v>3.0</v>
      </c>
      <c r="Q661" s="204">
        <v>4.0</v>
      </c>
      <c r="R661" s="201">
        <v>3.0</v>
      </c>
      <c r="S661" s="130">
        <f t="shared" si="62"/>
        <v>18</v>
      </c>
    </row>
    <row r="662">
      <c r="A662" s="84">
        <v>12.0</v>
      </c>
      <c r="B662" s="347" t="s">
        <v>2410</v>
      </c>
      <c r="C662" s="174">
        <v>0.0</v>
      </c>
      <c r="D662" s="126">
        <v>2.0</v>
      </c>
      <c r="E662" s="175">
        <v>1.0</v>
      </c>
      <c r="F662" s="126">
        <v>2.0</v>
      </c>
      <c r="G662" s="175">
        <v>1.0</v>
      </c>
      <c r="H662" s="177">
        <v>3.0</v>
      </c>
      <c r="I662" s="130">
        <f t="shared" si="61"/>
        <v>9</v>
      </c>
      <c r="K662" s="344">
        <v>28.0</v>
      </c>
      <c r="L662" s="346" t="s">
        <v>2411</v>
      </c>
      <c r="M662" s="201">
        <v>3.0</v>
      </c>
      <c r="N662" s="201">
        <v>3.0</v>
      </c>
      <c r="O662" s="204">
        <v>4.0</v>
      </c>
      <c r="P662" s="201">
        <v>3.0</v>
      </c>
      <c r="Q662" s="179">
        <v>5.0</v>
      </c>
      <c r="R662" s="201">
        <v>3.0</v>
      </c>
      <c r="S662" s="130">
        <f t="shared" si="62"/>
        <v>21</v>
      </c>
    </row>
    <row r="663">
      <c r="A663" s="58"/>
      <c r="B663" s="345" t="s">
        <v>2412</v>
      </c>
      <c r="C663" s="175">
        <v>1.0</v>
      </c>
      <c r="D663" s="175">
        <v>1.0</v>
      </c>
      <c r="E663" s="126">
        <v>2.0</v>
      </c>
      <c r="F663" s="126">
        <v>2.0</v>
      </c>
      <c r="G663" s="175">
        <v>1.0</v>
      </c>
      <c r="H663" s="126">
        <v>2.0</v>
      </c>
      <c r="I663" s="130">
        <f t="shared" si="61"/>
        <v>9</v>
      </c>
      <c r="K663" s="80"/>
    </row>
    <row r="664">
      <c r="A664" s="84">
        <v>15.0</v>
      </c>
      <c r="B664" s="347" t="s">
        <v>2413</v>
      </c>
      <c r="C664" s="175">
        <v>1.0</v>
      </c>
      <c r="D664" s="126">
        <v>2.0</v>
      </c>
      <c r="E664" s="175">
        <v>1.0</v>
      </c>
      <c r="F664" s="126">
        <v>2.0</v>
      </c>
      <c r="G664" s="126">
        <v>2.0</v>
      </c>
      <c r="H664" s="177">
        <v>3.0</v>
      </c>
      <c r="I664" s="130">
        <f t="shared" si="61"/>
        <v>11</v>
      </c>
      <c r="K664" s="80"/>
    </row>
    <row r="665">
      <c r="A665" s="58"/>
      <c r="B665" s="345" t="s">
        <v>2414</v>
      </c>
      <c r="C665" s="126">
        <v>2.0</v>
      </c>
      <c r="D665" s="126">
        <v>2.0</v>
      </c>
      <c r="E665" s="126">
        <v>2.0</v>
      </c>
      <c r="F665" s="126">
        <v>2.0</v>
      </c>
      <c r="G665" s="175">
        <v>1.0</v>
      </c>
      <c r="H665" s="126">
        <v>2.0</v>
      </c>
      <c r="I665" s="130">
        <f t="shared" si="61"/>
        <v>11</v>
      </c>
      <c r="K665" s="80"/>
    </row>
    <row r="666">
      <c r="A666" s="84">
        <v>19.0</v>
      </c>
      <c r="B666" s="347" t="s">
        <v>2415</v>
      </c>
      <c r="C666" s="177">
        <v>3.0</v>
      </c>
      <c r="D666" s="126">
        <v>2.0</v>
      </c>
      <c r="E666" s="175">
        <v>1.0</v>
      </c>
      <c r="F666" s="126">
        <v>2.0</v>
      </c>
      <c r="G666" s="177">
        <v>3.0</v>
      </c>
      <c r="H666" s="177">
        <v>3.0</v>
      </c>
      <c r="I666" s="130">
        <f t="shared" si="61"/>
        <v>14</v>
      </c>
      <c r="K666" s="80"/>
    </row>
    <row r="667">
      <c r="A667" s="58"/>
      <c r="B667" s="345" t="s">
        <v>2416</v>
      </c>
      <c r="C667" s="126">
        <v>2.0</v>
      </c>
      <c r="D667" s="177">
        <v>3.0</v>
      </c>
      <c r="E667" s="126">
        <v>2.0</v>
      </c>
      <c r="F667" s="126">
        <v>2.0</v>
      </c>
      <c r="G667" s="126">
        <v>2.0</v>
      </c>
      <c r="H667" s="177">
        <v>3.0</v>
      </c>
      <c r="I667" s="130">
        <f t="shared" si="61"/>
        <v>14</v>
      </c>
      <c r="K667" s="80"/>
    </row>
    <row r="668">
      <c r="A668" s="84">
        <v>23.0</v>
      </c>
      <c r="B668" s="347" t="s">
        <v>2417</v>
      </c>
      <c r="C668" s="177">
        <v>3.0</v>
      </c>
      <c r="D668" s="126">
        <v>2.0</v>
      </c>
      <c r="E668" s="126">
        <v>2.0</v>
      </c>
      <c r="F668" s="126">
        <v>2.0</v>
      </c>
      <c r="G668" s="177">
        <v>3.0</v>
      </c>
      <c r="H668" s="179">
        <v>4.0</v>
      </c>
      <c r="I668" s="130">
        <f t="shared" si="61"/>
        <v>16</v>
      </c>
      <c r="K668" s="80"/>
    </row>
    <row r="669">
      <c r="A669" s="58"/>
      <c r="B669" s="345" t="s">
        <v>2418</v>
      </c>
      <c r="C669" s="177">
        <v>3.0</v>
      </c>
      <c r="D669" s="177">
        <v>3.0</v>
      </c>
      <c r="E669" s="126">
        <v>2.0</v>
      </c>
      <c r="F669" s="177">
        <v>3.0</v>
      </c>
      <c r="G669" s="126">
        <v>2.0</v>
      </c>
      <c r="H669" s="177">
        <v>3.0</v>
      </c>
      <c r="I669" s="130">
        <f t="shared" si="61"/>
        <v>16</v>
      </c>
      <c r="K669" s="80"/>
    </row>
    <row r="670">
      <c r="A670" s="84">
        <v>26.0</v>
      </c>
      <c r="B670" s="347" t="s">
        <v>2419</v>
      </c>
      <c r="C670" s="177">
        <v>3.0</v>
      </c>
      <c r="D670" s="177">
        <v>3.0</v>
      </c>
      <c r="E670" s="126">
        <v>2.0</v>
      </c>
      <c r="F670" s="177">
        <v>3.0</v>
      </c>
      <c r="G670" s="179">
        <v>4.0</v>
      </c>
      <c r="H670" s="179">
        <v>4.0</v>
      </c>
      <c r="I670" s="130">
        <f t="shared" si="61"/>
        <v>19</v>
      </c>
      <c r="K670" s="80"/>
    </row>
    <row r="671">
      <c r="A671" s="58"/>
      <c r="B671" s="345" t="s">
        <v>2420</v>
      </c>
      <c r="C671" s="177">
        <v>3.0</v>
      </c>
      <c r="D671" s="179">
        <v>4.0</v>
      </c>
      <c r="E671" s="177">
        <v>3.0</v>
      </c>
      <c r="F671" s="177">
        <v>3.0</v>
      </c>
      <c r="G671" s="177">
        <v>3.0</v>
      </c>
      <c r="H671" s="177">
        <v>3.0</v>
      </c>
      <c r="I671" s="130">
        <f t="shared" si="61"/>
        <v>19</v>
      </c>
      <c r="K671" s="80"/>
    </row>
    <row r="672">
      <c r="A672" s="84">
        <v>30.0</v>
      </c>
      <c r="B672" s="347" t="s">
        <v>2421</v>
      </c>
      <c r="C672" s="179">
        <v>4.0</v>
      </c>
      <c r="D672" s="177">
        <v>3.0</v>
      </c>
      <c r="E672" s="126">
        <v>2.0</v>
      </c>
      <c r="F672" s="179">
        <v>4.0</v>
      </c>
      <c r="G672" s="179">
        <v>4.0</v>
      </c>
      <c r="H672" s="179">
        <v>4.0</v>
      </c>
      <c r="I672" s="130">
        <f t="shared" si="61"/>
        <v>21</v>
      </c>
      <c r="K672" s="80"/>
    </row>
    <row r="673">
      <c r="A673" s="58"/>
      <c r="B673" s="345" t="s">
        <v>2422</v>
      </c>
      <c r="C673" s="179">
        <v>4.0</v>
      </c>
      <c r="D673" s="179">
        <v>4.0</v>
      </c>
      <c r="E673" s="177">
        <v>3.0</v>
      </c>
      <c r="F673" s="177">
        <v>3.0</v>
      </c>
      <c r="G673" s="179">
        <v>4.0</v>
      </c>
      <c r="H673" s="177">
        <v>3.0</v>
      </c>
      <c r="I673" s="130">
        <f t="shared" si="61"/>
        <v>21</v>
      </c>
      <c r="K673" s="80"/>
    </row>
    <row r="674">
      <c r="A674" s="80"/>
      <c r="K674" s="80"/>
    </row>
    <row r="675">
      <c r="A675" s="80"/>
      <c r="K675" s="80"/>
    </row>
    <row r="676">
      <c r="A676" s="348" t="s">
        <v>2423</v>
      </c>
      <c r="B676" s="46"/>
      <c r="C676" s="46"/>
      <c r="D676" s="46"/>
      <c r="E676" s="46"/>
      <c r="F676" s="46"/>
      <c r="G676" s="46"/>
      <c r="H676" s="46"/>
      <c r="I676" s="47"/>
      <c r="K676" s="348" t="s">
        <v>2424</v>
      </c>
      <c r="L676" s="46"/>
      <c r="M676" s="46"/>
      <c r="N676" s="46"/>
      <c r="O676" s="46"/>
      <c r="P676" s="46"/>
      <c r="Q676" s="46"/>
      <c r="R676" s="46"/>
      <c r="S676" s="47"/>
    </row>
    <row r="677">
      <c r="A677" s="173" t="s">
        <v>1675</v>
      </c>
      <c r="B677" s="85" t="s">
        <v>1633</v>
      </c>
      <c r="C677" s="86" t="s">
        <v>1634</v>
      </c>
      <c r="D677" s="54"/>
      <c r="E677" s="87" t="s">
        <v>1635</v>
      </c>
      <c r="F677" s="54"/>
      <c r="G677" s="88" t="s">
        <v>1636</v>
      </c>
      <c r="H677" s="54"/>
      <c r="I677" s="122" t="s">
        <v>1637</v>
      </c>
      <c r="K677" s="173" t="s">
        <v>1675</v>
      </c>
      <c r="L677" s="85" t="s">
        <v>1633</v>
      </c>
      <c r="M677" s="86" t="s">
        <v>1634</v>
      </c>
      <c r="N677" s="54"/>
      <c r="O677" s="87" t="s">
        <v>1635</v>
      </c>
      <c r="P677" s="54"/>
      <c r="Q677" s="88" t="s">
        <v>1636</v>
      </c>
      <c r="R677" s="54"/>
      <c r="S677" s="122" t="s">
        <v>1637</v>
      </c>
    </row>
    <row r="678">
      <c r="A678" s="58"/>
      <c r="B678" s="54"/>
      <c r="C678" s="94" t="s">
        <v>1638</v>
      </c>
      <c r="D678" s="94" t="s">
        <v>1639</v>
      </c>
      <c r="E678" s="94" t="s">
        <v>1638</v>
      </c>
      <c r="F678" s="94" t="s">
        <v>1639</v>
      </c>
      <c r="G678" s="94" t="s">
        <v>1638</v>
      </c>
      <c r="H678" s="94" t="s">
        <v>1639</v>
      </c>
      <c r="I678" s="54"/>
      <c r="K678" s="58"/>
      <c r="L678" s="54"/>
      <c r="M678" s="94" t="s">
        <v>1638</v>
      </c>
      <c r="N678" s="94" t="s">
        <v>1639</v>
      </c>
      <c r="O678" s="94" t="s">
        <v>1638</v>
      </c>
      <c r="P678" s="94" t="s">
        <v>1639</v>
      </c>
      <c r="Q678" s="94" t="s">
        <v>1638</v>
      </c>
      <c r="R678" s="94" t="s">
        <v>1639</v>
      </c>
      <c r="S678" s="54"/>
    </row>
    <row r="679">
      <c r="A679" s="349">
        <v>1.0</v>
      </c>
      <c r="B679" s="130" t="s">
        <v>2425</v>
      </c>
      <c r="C679" s="174">
        <v>0.0</v>
      </c>
      <c r="D679" s="174">
        <v>0.0</v>
      </c>
      <c r="E679" s="174">
        <v>0.0</v>
      </c>
      <c r="F679" s="126">
        <v>2.0</v>
      </c>
      <c r="G679" s="174">
        <v>0.0</v>
      </c>
      <c r="H679" s="175">
        <v>1.0</v>
      </c>
      <c r="I679" s="130">
        <f t="shared" ref="I679:I687" si="63">SUM(C679:H679)</f>
        <v>3</v>
      </c>
      <c r="K679" s="203">
        <v>1.0</v>
      </c>
      <c r="L679" s="130" t="s">
        <v>2426</v>
      </c>
      <c r="M679" s="174">
        <v>0.0</v>
      </c>
      <c r="N679" s="174">
        <v>0.0</v>
      </c>
      <c r="O679" s="350">
        <v>1.0</v>
      </c>
      <c r="P679" s="350">
        <v>1.0</v>
      </c>
      <c r="Q679" s="174">
        <v>0.0</v>
      </c>
      <c r="R679" s="350">
        <v>1.0</v>
      </c>
      <c r="S679" s="130">
        <f t="shared" ref="S679:S685" si="64">SUM(M679:R679)</f>
        <v>3</v>
      </c>
    </row>
    <row r="680">
      <c r="A680" s="349">
        <v>5.0</v>
      </c>
      <c r="B680" s="130" t="s">
        <v>2427</v>
      </c>
      <c r="C680" s="174">
        <v>0.0</v>
      </c>
      <c r="D680" s="174">
        <v>0.0</v>
      </c>
      <c r="E680" s="174">
        <v>0.0</v>
      </c>
      <c r="F680" s="126">
        <v>2.0</v>
      </c>
      <c r="G680" s="175">
        <v>1.0</v>
      </c>
      <c r="H680" s="175">
        <v>1.0</v>
      </c>
      <c r="I680" s="130">
        <f t="shared" si="63"/>
        <v>4</v>
      </c>
      <c r="K680" s="203">
        <v>6.0</v>
      </c>
      <c r="L680" s="130" t="s">
        <v>2428</v>
      </c>
      <c r="M680" s="174">
        <v>0.0</v>
      </c>
      <c r="N680" s="174">
        <v>0.0</v>
      </c>
      <c r="O680" s="350">
        <v>1.0</v>
      </c>
      <c r="P680" s="351">
        <v>2.0</v>
      </c>
      <c r="Q680" s="350">
        <v>1.0</v>
      </c>
      <c r="R680" s="351">
        <v>2.0</v>
      </c>
      <c r="S680" s="130">
        <f t="shared" si="64"/>
        <v>6</v>
      </c>
    </row>
    <row r="681">
      <c r="A681" s="349">
        <v>9.0</v>
      </c>
      <c r="B681" s="130" t="s">
        <v>2429</v>
      </c>
      <c r="C681" s="174">
        <v>0.0</v>
      </c>
      <c r="D681" s="174">
        <v>0.0</v>
      </c>
      <c r="E681" s="175">
        <v>1.0</v>
      </c>
      <c r="F681" s="126">
        <v>2.0</v>
      </c>
      <c r="G681" s="175">
        <v>1.0</v>
      </c>
      <c r="H681" s="126">
        <v>2.0</v>
      </c>
      <c r="I681" s="130">
        <f t="shared" si="63"/>
        <v>6</v>
      </c>
      <c r="K681" s="203">
        <v>10.0</v>
      </c>
      <c r="L681" s="130" t="s">
        <v>2430</v>
      </c>
      <c r="M681" s="174">
        <v>0.0</v>
      </c>
      <c r="N681" s="174">
        <v>0.0</v>
      </c>
      <c r="O681" s="351">
        <v>2.0</v>
      </c>
      <c r="P681" s="352">
        <v>3.0</v>
      </c>
      <c r="Q681" s="351">
        <v>2.0</v>
      </c>
      <c r="R681" s="351">
        <v>2.0</v>
      </c>
      <c r="S681" s="130">
        <f t="shared" si="64"/>
        <v>9</v>
      </c>
    </row>
    <row r="682">
      <c r="A682" s="349">
        <v>12.0</v>
      </c>
      <c r="B682" s="130" t="s">
        <v>2431</v>
      </c>
      <c r="C682" s="174">
        <v>0.0</v>
      </c>
      <c r="D682" s="174">
        <v>0.0</v>
      </c>
      <c r="E682" s="126">
        <v>2.0</v>
      </c>
      <c r="F682" s="177">
        <v>3.0</v>
      </c>
      <c r="G682" s="175">
        <v>1.0</v>
      </c>
      <c r="H682" s="177">
        <v>3.0</v>
      </c>
      <c r="I682" s="130">
        <f t="shared" si="63"/>
        <v>9</v>
      </c>
      <c r="K682" s="203">
        <v>14.0</v>
      </c>
      <c r="L682" s="130" t="s">
        <v>2432</v>
      </c>
      <c r="M682" s="174">
        <v>0.0</v>
      </c>
      <c r="N682" s="350">
        <v>1.0</v>
      </c>
      <c r="O682" s="351">
        <v>2.0</v>
      </c>
      <c r="P682" s="352">
        <v>3.0</v>
      </c>
      <c r="Q682" s="351">
        <v>2.0</v>
      </c>
      <c r="R682" s="352">
        <v>3.0</v>
      </c>
      <c r="S682" s="130">
        <f t="shared" si="64"/>
        <v>11</v>
      </c>
    </row>
    <row r="683">
      <c r="A683" s="349">
        <v>15.0</v>
      </c>
      <c r="B683" s="130" t="s">
        <v>2433</v>
      </c>
      <c r="C683" s="126">
        <v>2.0</v>
      </c>
      <c r="D683" s="174">
        <v>0.0</v>
      </c>
      <c r="E683" s="126">
        <v>2.0</v>
      </c>
      <c r="F683" s="177">
        <v>3.0</v>
      </c>
      <c r="G683" s="175">
        <v>1.0</v>
      </c>
      <c r="H683" s="177">
        <v>3.0</v>
      </c>
      <c r="I683" s="130">
        <f t="shared" si="63"/>
        <v>11</v>
      </c>
      <c r="K683" s="203">
        <v>18.0</v>
      </c>
      <c r="L683" s="130" t="s">
        <v>2434</v>
      </c>
      <c r="M683" s="350">
        <v>1.0</v>
      </c>
      <c r="N683" s="350">
        <v>1.0</v>
      </c>
      <c r="O683" s="352">
        <v>3.0</v>
      </c>
      <c r="P683" s="179">
        <v>4.0</v>
      </c>
      <c r="Q683" s="352">
        <v>3.0</v>
      </c>
      <c r="R683" s="352">
        <v>3.0</v>
      </c>
      <c r="S683" s="130">
        <f t="shared" si="64"/>
        <v>15</v>
      </c>
    </row>
    <row r="684">
      <c r="A684" s="349">
        <v>19.0</v>
      </c>
      <c r="B684" s="130" t="s">
        <v>2435</v>
      </c>
      <c r="C684" s="177">
        <v>3.0</v>
      </c>
      <c r="D684" s="175">
        <v>1.0</v>
      </c>
      <c r="E684" s="126">
        <v>2.0</v>
      </c>
      <c r="F684" s="177">
        <v>3.0</v>
      </c>
      <c r="G684" s="126">
        <v>2.0</v>
      </c>
      <c r="H684" s="177">
        <v>3.0</v>
      </c>
      <c r="I684" s="130">
        <f t="shared" si="63"/>
        <v>14</v>
      </c>
      <c r="K684" s="203">
        <v>23.0</v>
      </c>
      <c r="L684" s="130" t="s">
        <v>2436</v>
      </c>
      <c r="M684" s="350">
        <v>1.0</v>
      </c>
      <c r="N684" s="350">
        <v>1.0</v>
      </c>
      <c r="O684" s="179">
        <v>4.0</v>
      </c>
      <c r="P684" s="179">
        <v>4.0</v>
      </c>
      <c r="Q684" s="352">
        <v>3.0</v>
      </c>
      <c r="R684" s="179">
        <v>4.0</v>
      </c>
      <c r="S684" s="130">
        <f t="shared" si="64"/>
        <v>17</v>
      </c>
    </row>
    <row r="685">
      <c r="A685" s="349">
        <v>23.0</v>
      </c>
      <c r="B685" s="130" t="s">
        <v>2437</v>
      </c>
      <c r="C685" s="177">
        <v>3.0</v>
      </c>
      <c r="D685" s="126">
        <v>2.0</v>
      </c>
      <c r="E685" s="177">
        <v>3.0</v>
      </c>
      <c r="F685" s="177">
        <v>3.0</v>
      </c>
      <c r="G685" s="126">
        <v>2.0</v>
      </c>
      <c r="H685" s="177">
        <v>3.0</v>
      </c>
      <c r="I685" s="130">
        <f t="shared" si="63"/>
        <v>16</v>
      </c>
      <c r="K685" s="203">
        <v>28.0</v>
      </c>
      <c r="L685" s="130" t="s">
        <v>2438</v>
      </c>
      <c r="M685" s="351">
        <v>2.0</v>
      </c>
      <c r="N685" s="351">
        <v>2.0</v>
      </c>
      <c r="O685" s="179">
        <v>4.0</v>
      </c>
      <c r="P685" s="179">
        <v>4.0</v>
      </c>
      <c r="Q685" s="179">
        <v>4.0</v>
      </c>
      <c r="R685" s="179">
        <v>4.0</v>
      </c>
      <c r="S685" s="130">
        <f t="shared" si="64"/>
        <v>20</v>
      </c>
    </row>
    <row r="686">
      <c r="A686" s="349">
        <v>26.0</v>
      </c>
      <c r="B686" s="130" t="s">
        <v>2439</v>
      </c>
      <c r="C686" s="177">
        <v>3.0</v>
      </c>
      <c r="D686" s="177">
        <v>3.0</v>
      </c>
      <c r="E686" s="177">
        <v>3.0</v>
      </c>
      <c r="F686" s="179">
        <v>4.0</v>
      </c>
      <c r="G686" s="126">
        <v>2.0</v>
      </c>
      <c r="H686" s="179">
        <v>4.0</v>
      </c>
      <c r="I686" s="130">
        <f t="shared" si="63"/>
        <v>19</v>
      </c>
      <c r="K686" s="353"/>
      <c r="L686" s="354"/>
      <c r="M686" s="354"/>
      <c r="N686" s="354"/>
      <c r="O686" s="354"/>
      <c r="P686" s="354"/>
      <c r="Q686" s="354"/>
      <c r="R686" s="354"/>
      <c r="S686" s="354"/>
    </row>
    <row r="687">
      <c r="A687" s="349">
        <v>30.0</v>
      </c>
      <c r="B687" s="130" t="s">
        <v>2440</v>
      </c>
      <c r="C687" s="179">
        <v>4.0</v>
      </c>
      <c r="D687" s="177">
        <v>3.0</v>
      </c>
      <c r="E687" s="177">
        <v>3.0</v>
      </c>
      <c r="F687" s="179">
        <v>4.0</v>
      </c>
      <c r="G687" s="177">
        <v>3.0</v>
      </c>
      <c r="H687" s="179">
        <v>4.0</v>
      </c>
      <c r="I687" s="130">
        <f t="shared" si="63"/>
        <v>21</v>
      </c>
      <c r="K687" s="181"/>
      <c r="L687" s="100"/>
      <c r="M687" s="100"/>
      <c r="N687" s="100"/>
      <c r="O687" s="100"/>
      <c r="P687" s="100"/>
      <c r="Q687" s="100"/>
      <c r="R687" s="100"/>
      <c r="S687" s="100"/>
    </row>
    <row r="688">
      <c r="A688" s="80"/>
      <c r="K688" s="80"/>
    </row>
    <row r="689">
      <c r="A689" s="80"/>
      <c r="K689" s="80"/>
    </row>
    <row r="690">
      <c r="A690" s="355" t="s">
        <v>2441</v>
      </c>
      <c r="B690" s="46"/>
      <c r="C690" s="46"/>
      <c r="D690" s="46"/>
      <c r="E690" s="46"/>
      <c r="F690" s="46"/>
      <c r="G690" s="46"/>
      <c r="H690" s="46"/>
      <c r="I690" s="47"/>
      <c r="K690" s="355" t="s">
        <v>2442</v>
      </c>
      <c r="L690" s="46"/>
      <c r="M690" s="46"/>
      <c r="N690" s="46"/>
      <c r="O690" s="46"/>
      <c r="P690" s="46"/>
      <c r="Q690" s="46"/>
      <c r="R690" s="46"/>
      <c r="S690" s="47"/>
    </row>
    <row r="691">
      <c r="A691" s="89" t="s">
        <v>1632</v>
      </c>
      <c r="B691" s="356" t="s">
        <v>1633</v>
      </c>
      <c r="C691" s="357" t="s">
        <v>1634</v>
      </c>
      <c r="D691" s="47"/>
      <c r="E691" s="358" t="s">
        <v>1635</v>
      </c>
      <c r="F691" s="47"/>
      <c r="G691" s="359" t="s">
        <v>1636</v>
      </c>
      <c r="H691" s="47"/>
      <c r="I691" s="89" t="s">
        <v>1637</v>
      </c>
      <c r="K691" s="89" t="s">
        <v>1632</v>
      </c>
      <c r="L691" s="356" t="s">
        <v>1633</v>
      </c>
      <c r="M691" s="357" t="s">
        <v>1634</v>
      </c>
      <c r="N691" s="47"/>
      <c r="O691" s="358" t="s">
        <v>1635</v>
      </c>
      <c r="P691" s="47"/>
      <c r="Q691" s="359" t="s">
        <v>1636</v>
      </c>
      <c r="R691" s="47"/>
      <c r="S691" s="89" t="s">
        <v>1637</v>
      </c>
    </row>
    <row r="692">
      <c r="A692" s="58"/>
      <c r="B692" s="58"/>
      <c r="C692" s="360" t="s">
        <v>1638</v>
      </c>
      <c r="D692" s="360" t="s">
        <v>1639</v>
      </c>
      <c r="E692" s="360" t="s">
        <v>1638</v>
      </c>
      <c r="F692" s="360" t="s">
        <v>1639</v>
      </c>
      <c r="G692" s="360" t="s">
        <v>1638</v>
      </c>
      <c r="H692" s="360" t="s">
        <v>1639</v>
      </c>
      <c r="I692" s="58"/>
      <c r="K692" s="58"/>
      <c r="L692" s="58"/>
      <c r="M692" s="360" t="s">
        <v>1638</v>
      </c>
      <c r="N692" s="360" t="s">
        <v>1639</v>
      </c>
      <c r="O692" s="360" t="s">
        <v>1638</v>
      </c>
      <c r="P692" s="360" t="s">
        <v>1639</v>
      </c>
      <c r="Q692" s="360" t="s">
        <v>1638</v>
      </c>
      <c r="R692" s="360" t="s">
        <v>1639</v>
      </c>
      <c r="S692" s="58"/>
    </row>
    <row r="693">
      <c r="A693" s="361">
        <v>1.0</v>
      </c>
      <c r="B693" s="361" t="s">
        <v>2138</v>
      </c>
      <c r="C693" s="362">
        <v>0.0</v>
      </c>
      <c r="D693" s="362">
        <v>0.0</v>
      </c>
      <c r="E693" s="362">
        <v>0.0</v>
      </c>
      <c r="F693" s="363">
        <v>1.0</v>
      </c>
      <c r="G693" s="363">
        <v>1.0</v>
      </c>
      <c r="H693" s="362">
        <v>0.0</v>
      </c>
      <c r="I693" s="99">
        <f t="shared" ref="I693:I712" si="65">SUM(C693:H693)</f>
        <v>2</v>
      </c>
      <c r="K693" s="361">
        <v>1.0</v>
      </c>
      <c r="L693" s="99" t="s">
        <v>2443</v>
      </c>
      <c r="M693" s="362">
        <v>0.0</v>
      </c>
      <c r="N693" s="362">
        <v>0.0</v>
      </c>
      <c r="O693" s="364">
        <v>2.0</v>
      </c>
      <c r="P693" s="363">
        <v>1.0</v>
      </c>
      <c r="Q693" s="363">
        <v>1.0</v>
      </c>
      <c r="R693" s="362">
        <v>0.0</v>
      </c>
      <c r="S693" s="99">
        <f t="shared" ref="S693:S699" si="66">SUM(M693:R693)</f>
        <v>4</v>
      </c>
    </row>
    <row r="694">
      <c r="A694" s="361">
        <v>5.0</v>
      </c>
      <c r="B694" s="361" t="s">
        <v>2444</v>
      </c>
      <c r="C694" s="362">
        <v>0.0</v>
      </c>
      <c r="D694" s="362">
        <v>0.0</v>
      </c>
      <c r="E694" s="362">
        <v>0.0</v>
      </c>
      <c r="F694" s="363">
        <v>1.0</v>
      </c>
      <c r="G694" s="363">
        <v>1.0</v>
      </c>
      <c r="H694" s="363">
        <v>1.0</v>
      </c>
      <c r="I694" s="99">
        <f t="shared" si="65"/>
        <v>3</v>
      </c>
      <c r="K694" s="361">
        <v>6.0</v>
      </c>
      <c r="L694" s="99" t="s">
        <v>2445</v>
      </c>
      <c r="M694" s="362">
        <v>0.0</v>
      </c>
      <c r="N694" s="362">
        <v>0.0</v>
      </c>
      <c r="O694" s="364">
        <v>2.0</v>
      </c>
      <c r="P694" s="364">
        <v>2.0</v>
      </c>
      <c r="Q694" s="364">
        <v>2.0</v>
      </c>
      <c r="R694" s="363">
        <v>1.0</v>
      </c>
      <c r="S694" s="99">
        <f t="shared" si="66"/>
        <v>7</v>
      </c>
    </row>
    <row r="695">
      <c r="A695" s="365">
        <v>9.0</v>
      </c>
      <c r="B695" s="366" t="s">
        <v>2446</v>
      </c>
      <c r="C695" s="362">
        <v>0.0</v>
      </c>
      <c r="D695" s="362">
        <v>0.0</v>
      </c>
      <c r="E695" s="363">
        <v>1.0</v>
      </c>
      <c r="F695" s="363">
        <v>1.0</v>
      </c>
      <c r="G695" s="363">
        <v>1.0</v>
      </c>
      <c r="H695" s="364">
        <v>2.0</v>
      </c>
      <c r="I695" s="99">
        <f t="shared" si="65"/>
        <v>5</v>
      </c>
      <c r="K695" s="361">
        <v>10.0</v>
      </c>
      <c r="L695" s="99" t="s">
        <v>2447</v>
      </c>
      <c r="M695" s="363">
        <v>1.0</v>
      </c>
      <c r="N695" s="362">
        <v>0.0</v>
      </c>
      <c r="O695" s="367">
        <v>3.0</v>
      </c>
      <c r="P695" s="364">
        <v>2.0</v>
      </c>
      <c r="Q695" s="364">
        <v>2.0</v>
      </c>
      <c r="R695" s="363">
        <v>1.0</v>
      </c>
      <c r="S695" s="99">
        <f t="shared" si="66"/>
        <v>9</v>
      </c>
    </row>
    <row r="696">
      <c r="A696" s="67"/>
      <c r="B696" s="368" t="s">
        <v>2448</v>
      </c>
      <c r="C696" s="363">
        <v>1.0</v>
      </c>
      <c r="D696" s="362">
        <v>0.0</v>
      </c>
      <c r="E696" s="364">
        <v>2.0</v>
      </c>
      <c r="F696" s="363">
        <v>1.0</v>
      </c>
      <c r="G696" s="363">
        <v>1.0</v>
      </c>
      <c r="H696" s="364">
        <v>2.0</v>
      </c>
      <c r="I696" s="99">
        <f t="shared" si="65"/>
        <v>7</v>
      </c>
      <c r="K696" s="361">
        <v>14.0</v>
      </c>
      <c r="L696" s="99" t="s">
        <v>2449</v>
      </c>
      <c r="M696" s="363">
        <v>1.0</v>
      </c>
      <c r="N696" s="363">
        <v>1.0</v>
      </c>
      <c r="O696" s="367">
        <v>3.0</v>
      </c>
      <c r="P696" s="364">
        <v>2.0</v>
      </c>
      <c r="Q696" s="367">
        <v>3.0</v>
      </c>
      <c r="R696" s="364">
        <v>2.0</v>
      </c>
      <c r="S696" s="99">
        <f t="shared" si="66"/>
        <v>12</v>
      </c>
    </row>
    <row r="697">
      <c r="A697" s="58"/>
      <c r="B697" s="369" t="s">
        <v>2450</v>
      </c>
      <c r="C697" s="362">
        <v>0.0</v>
      </c>
      <c r="D697" s="362">
        <v>0.0</v>
      </c>
      <c r="E697" s="364">
        <v>2.0</v>
      </c>
      <c r="F697" s="363">
        <v>1.0</v>
      </c>
      <c r="G697" s="363">
        <v>1.0</v>
      </c>
      <c r="H697" s="363">
        <v>1.0</v>
      </c>
      <c r="I697" s="99">
        <f t="shared" si="65"/>
        <v>5</v>
      </c>
      <c r="K697" s="361">
        <v>18.0</v>
      </c>
      <c r="L697" s="99" t="s">
        <v>2451</v>
      </c>
      <c r="M697" s="364">
        <v>2.0</v>
      </c>
      <c r="N697" s="364">
        <v>2.0</v>
      </c>
      <c r="O697" s="370">
        <v>4.0</v>
      </c>
      <c r="P697" s="364">
        <v>2.0</v>
      </c>
      <c r="Q697" s="367">
        <v>3.0</v>
      </c>
      <c r="R697" s="364">
        <v>2.0</v>
      </c>
      <c r="S697" s="99">
        <f t="shared" si="66"/>
        <v>15</v>
      </c>
    </row>
    <row r="698">
      <c r="A698" s="365">
        <v>12.0</v>
      </c>
      <c r="B698" s="366" t="s">
        <v>2452</v>
      </c>
      <c r="C698" s="364">
        <v>2.0</v>
      </c>
      <c r="D698" s="363">
        <v>1.0</v>
      </c>
      <c r="E698" s="363">
        <v>1.0</v>
      </c>
      <c r="F698" s="364">
        <v>2.0</v>
      </c>
      <c r="G698" s="364">
        <v>2.0</v>
      </c>
      <c r="H698" s="364">
        <v>2.0</v>
      </c>
      <c r="I698" s="99">
        <f t="shared" si="65"/>
        <v>10</v>
      </c>
      <c r="K698" s="361">
        <v>23.0</v>
      </c>
      <c r="L698" s="99" t="s">
        <v>2453</v>
      </c>
      <c r="M698" s="367">
        <v>3.0</v>
      </c>
      <c r="N698" s="364">
        <v>2.0</v>
      </c>
      <c r="O698" s="370">
        <v>4.0</v>
      </c>
      <c r="P698" s="367">
        <v>3.0</v>
      </c>
      <c r="Q698" s="370">
        <v>4.0</v>
      </c>
      <c r="R698" s="364">
        <v>2.0</v>
      </c>
      <c r="S698" s="99">
        <f t="shared" si="66"/>
        <v>18</v>
      </c>
    </row>
    <row r="699">
      <c r="A699" s="58"/>
      <c r="B699" s="369" t="s">
        <v>2454</v>
      </c>
      <c r="C699" s="363">
        <v>1.0</v>
      </c>
      <c r="D699" s="364">
        <v>2.0</v>
      </c>
      <c r="E699" s="364">
        <v>2.0</v>
      </c>
      <c r="F699" s="363">
        <v>1.0</v>
      </c>
      <c r="G699" s="364">
        <v>2.0</v>
      </c>
      <c r="H699" s="364">
        <v>2.0</v>
      </c>
      <c r="I699" s="99">
        <f t="shared" si="65"/>
        <v>10</v>
      </c>
      <c r="K699" s="361">
        <v>28.0</v>
      </c>
      <c r="L699" s="99" t="s">
        <v>2455</v>
      </c>
      <c r="M699" s="370">
        <v>4.0</v>
      </c>
      <c r="N699" s="364">
        <v>2.0</v>
      </c>
      <c r="O699" s="371">
        <v>5.0</v>
      </c>
      <c r="P699" s="367">
        <v>3.0</v>
      </c>
      <c r="Q699" s="371">
        <v>5.0</v>
      </c>
      <c r="R699" s="364">
        <v>2.0</v>
      </c>
      <c r="S699" s="99">
        <f t="shared" si="66"/>
        <v>21</v>
      </c>
    </row>
    <row r="700">
      <c r="A700" s="365">
        <v>15.0</v>
      </c>
      <c r="B700" s="366" t="s">
        <v>2456</v>
      </c>
      <c r="C700" s="367">
        <v>3.0</v>
      </c>
      <c r="D700" s="363">
        <v>1.0</v>
      </c>
      <c r="E700" s="363">
        <v>1.0</v>
      </c>
      <c r="F700" s="364">
        <v>2.0</v>
      </c>
      <c r="G700" s="364">
        <v>2.0</v>
      </c>
      <c r="H700" s="367">
        <v>3.0</v>
      </c>
      <c r="I700" s="99">
        <f t="shared" si="65"/>
        <v>12</v>
      </c>
      <c r="K700" s="80"/>
    </row>
    <row r="701">
      <c r="A701" s="67"/>
      <c r="B701" s="372" t="s">
        <v>2457</v>
      </c>
      <c r="C701" s="364">
        <v>2.0</v>
      </c>
      <c r="D701" s="364">
        <v>2.0</v>
      </c>
      <c r="E701" s="364">
        <v>2.0</v>
      </c>
      <c r="F701" s="364">
        <v>2.0</v>
      </c>
      <c r="G701" s="364">
        <v>2.0</v>
      </c>
      <c r="H701" s="367">
        <v>3.0</v>
      </c>
      <c r="I701" s="99">
        <f t="shared" si="65"/>
        <v>13</v>
      </c>
      <c r="K701" s="80"/>
    </row>
    <row r="702">
      <c r="A702" s="58"/>
      <c r="B702" s="369" t="s">
        <v>2458</v>
      </c>
      <c r="C702" s="364">
        <v>2.0</v>
      </c>
      <c r="D702" s="364">
        <v>2.0</v>
      </c>
      <c r="E702" s="364">
        <v>2.0</v>
      </c>
      <c r="F702" s="364">
        <v>2.0</v>
      </c>
      <c r="G702" s="364">
        <v>2.0</v>
      </c>
      <c r="H702" s="364">
        <v>2.0</v>
      </c>
      <c r="I702" s="99">
        <f t="shared" si="65"/>
        <v>12</v>
      </c>
      <c r="K702" s="80"/>
    </row>
    <row r="703">
      <c r="A703" s="365">
        <v>19.0</v>
      </c>
      <c r="B703" s="366" t="s">
        <v>2459</v>
      </c>
      <c r="C703" s="367">
        <v>3.0</v>
      </c>
      <c r="D703" s="364">
        <v>2.0</v>
      </c>
      <c r="E703" s="364">
        <v>2.0</v>
      </c>
      <c r="F703" s="367">
        <v>3.0</v>
      </c>
      <c r="G703" s="364">
        <v>2.0</v>
      </c>
      <c r="H703" s="367">
        <v>3.0</v>
      </c>
      <c r="I703" s="99">
        <f t="shared" si="65"/>
        <v>15</v>
      </c>
      <c r="K703" s="80"/>
    </row>
    <row r="704">
      <c r="A704" s="58"/>
      <c r="B704" s="369" t="s">
        <v>2460</v>
      </c>
      <c r="C704" s="364">
        <v>2.0</v>
      </c>
      <c r="D704" s="367">
        <v>3.0</v>
      </c>
      <c r="E704" s="367">
        <v>3.0</v>
      </c>
      <c r="F704" s="364">
        <v>2.0</v>
      </c>
      <c r="G704" s="367">
        <v>3.0</v>
      </c>
      <c r="H704" s="364">
        <v>2.0</v>
      </c>
      <c r="I704" s="99">
        <f t="shared" si="65"/>
        <v>15</v>
      </c>
      <c r="K704" s="80"/>
    </row>
    <row r="705">
      <c r="A705" s="365">
        <v>23.0</v>
      </c>
      <c r="B705" s="366" t="s">
        <v>2461</v>
      </c>
      <c r="C705" s="367">
        <v>3.0</v>
      </c>
      <c r="D705" s="364">
        <v>2.0</v>
      </c>
      <c r="E705" s="367">
        <v>3.0</v>
      </c>
      <c r="F705" s="367">
        <v>3.0</v>
      </c>
      <c r="G705" s="364">
        <v>2.0</v>
      </c>
      <c r="H705" s="367">
        <v>3.0</v>
      </c>
      <c r="I705" s="99">
        <f t="shared" si="65"/>
        <v>16</v>
      </c>
      <c r="K705" s="80"/>
    </row>
    <row r="706">
      <c r="A706" s="58"/>
      <c r="B706" s="369" t="s">
        <v>2462</v>
      </c>
      <c r="C706" s="367">
        <v>3.0</v>
      </c>
      <c r="D706" s="367">
        <v>3.0</v>
      </c>
      <c r="E706" s="367">
        <v>3.0</v>
      </c>
      <c r="F706" s="364">
        <v>2.0</v>
      </c>
      <c r="G706" s="367">
        <v>3.0</v>
      </c>
      <c r="H706" s="364">
        <v>2.0</v>
      </c>
      <c r="I706" s="99">
        <f t="shared" si="65"/>
        <v>16</v>
      </c>
      <c r="K706" s="80"/>
    </row>
    <row r="707">
      <c r="A707" s="365">
        <v>26.0</v>
      </c>
      <c r="B707" s="366" t="s">
        <v>2463</v>
      </c>
      <c r="C707" s="370">
        <v>4.0</v>
      </c>
      <c r="D707" s="367">
        <v>3.0</v>
      </c>
      <c r="E707" s="367">
        <v>3.0</v>
      </c>
      <c r="F707" s="370">
        <v>4.0</v>
      </c>
      <c r="G707" s="364">
        <v>2.0</v>
      </c>
      <c r="H707" s="370">
        <v>4.0</v>
      </c>
      <c r="I707" s="99">
        <f t="shared" si="65"/>
        <v>20</v>
      </c>
      <c r="K707" s="80"/>
    </row>
    <row r="708">
      <c r="A708" s="58"/>
      <c r="B708" s="369" t="s">
        <v>2464</v>
      </c>
      <c r="C708" s="367">
        <v>3.0</v>
      </c>
      <c r="D708" s="370">
        <v>4.0</v>
      </c>
      <c r="E708" s="370">
        <v>4.0</v>
      </c>
      <c r="F708" s="367">
        <v>3.0</v>
      </c>
      <c r="G708" s="367">
        <v>3.0</v>
      </c>
      <c r="H708" s="367">
        <v>3.0</v>
      </c>
      <c r="I708" s="99">
        <f t="shared" si="65"/>
        <v>20</v>
      </c>
      <c r="K708" s="80"/>
    </row>
    <row r="709">
      <c r="A709" s="365">
        <v>28.0</v>
      </c>
      <c r="B709" s="366" t="s">
        <v>2465</v>
      </c>
      <c r="C709" s="370">
        <v>4.0</v>
      </c>
      <c r="D709" s="367">
        <v>3.0</v>
      </c>
      <c r="E709" s="367">
        <v>3.0</v>
      </c>
      <c r="F709" s="370">
        <v>4.0</v>
      </c>
      <c r="G709" s="367">
        <v>3.0</v>
      </c>
      <c r="H709" s="370">
        <v>4.0</v>
      </c>
      <c r="I709" s="99">
        <f t="shared" si="65"/>
        <v>21</v>
      </c>
      <c r="K709" s="80"/>
    </row>
    <row r="710">
      <c r="A710" s="58"/>
      <c r="B710" s="369" t="s">
        <v>2466</v>
      </c>
      <c r="C710" s="367">
        <v>3.0</v>
      </c>
      <c r="D710" s="370">
        <v>4.0</v>
      </c>
      <c r="E710" s="370">
        <v>4.0</v>
      </c>
      <c r="F710" s="367">
        <v>3.0</v>
      </c>
      <c r="G710" s="370">
        <v>4.0</v>
      </c>
      <c r="H710" s="367">
        <v>3.0</v>
      </c>
      <c r="I710" s="99">
        <f t="shared" si="65"/>
        <v>21</v>
      </c>
      <c r="K710" s="80"/>
    </row>
    <row r="711">
      <c r="A711" s="365">
        <v>30.0</v>
      </c>
      <c r="B711" s="366" t="s">
        <v>2467</v>
      </c>
      <c r="C711" s="371">
        <v>5.0</v>
      </c>
      <c r="D711" s="367">
        <v>3.0</v>
      </c>
      <c r="E711" s="367">
        <v>3.0</v>
      </c>
      <c r="F711" s="370">
        <v>4.0</v>
      </c>
      <c r="G711" s="367">
        <v>3.0</v>
      </c>
      <c r="H711" s="370">
        <v>4.0</v>
      </c>
      <c r="I711" s="99">
        <f t="shared" si="65"/>
        <v>22</v>
      </c>
      <c r="K711" s="80"/>
    </row>
    <row r="712">
      <c r="A712" s="58"/>
      <c r="B712" s="369" t="s">
        <v>2468</v>
      </c>
      <c r="C712" s="370">
        <v>4.0</v>
      </c>
      <c r="D712" s="370">
        <v>4.0</v>
      </c>
      <c r="E712" s="370">
        <v>4.0</v>
      </c>
      <c r="F712" s="367">
        <v>3.0</v>
      </c>
      <c r="G712" s="370">
        <v>4.0</v>
      </c>
      <c r="H712" s="367">
        <v>3.0</v>
      </c>
      <c r="I712" s="99">
        <f t="shared" si="65"/>
        <v>22</v>
      </c>
      <c r="K712" s="80"/>
    </row>
    <row r="713">
      <c r="A713" s="80"/>
      <c r="K713" s="80"/>
    </row>
    <row r="714">
      <c r="A714" s="80"/>
      <c r="K714" s="80"/>
    </row>
    <row r="715">
      <c r="A715" s="272" t="s">
        <v>2469</v>
      </c>
      <c r="B715" s="46"/>
      <c r="C715" s="46"/>
      <c r="D715" s="46"/>
      <c r="E715" s="46"/>
      <c r="F715" s="46"/>
      <c r="G715" s="46"/>
      <c r="H715" s="46"/>
      <c r="I715" s="46"/>
      <c r="J715" s="46"/>
      <c r="K715" s="46"/>
      <c r="L715" s="46"/>
      <c r="M715" s="46"/>
      <c r="N715" s="46"/>
      <c r="O715" s="46"/>
      <c r="P715" s="46"/>
      <c r="Q715" s="46"/>
      <c r="R715" s="46"/>
      <c r="S715" s="47"/>
    </row>
    <row r="716">
      <c r="A716" s="80"/>
      <c r="K716" s="80"/>
    </row>
    <row r="717">
      <c r="A717" s="80"/>
      <c r="K717" s="80"/>
    </row>
    <row r="718">
      <c r="A718" s="373" t="s">
        <v>2470</v>
      </c>
      <c r="B718" s="46"/>
      <c r="C718" s="46"/>
      <c r="D718" s="46"/>
      <c r="E718" s="46"/>
      <c r="F718" s="46"/>
      <c r="G718" s="46"/>
      <c r="H718" s="46"/>
      <c r="I718" s="47"/>
      <c r="K718" s="373" t="s">
        <v>2471</v>
      </c>
      <c r="L718" s="46"/>
      <c r="M718" s="46"/>
      <c r="N718" s="46"/>
      <c r="O718" s="46"/>
      <c r="P718" s="46"/>
      <c r="Q718" s="46"/>
      <c r="R718" s="46"/>
      <c r="S718" s="47"/>
    </row>
    <row r="719">
      <c r="A719" s="141" t="s">
        <v>1675</v>
      </c>
      <c r="B719" s="142" t="s">
        <v>1633</v>
      </c>
      <c r="C719" s="143" t="s">
        <v>1634</v>
      </c>
      <c r="D719" s="47"/>
      <c r="E719" s="144" t="s">
        <v>1635</v>
      </c>
      <c r="F719" s="47"/>
      <c r="G719" s="145" t="s">
        <v>1636</v>
      </c>
      <c r="H719" s="47"/>
      <c r="I719" s="146" t="s">
        <v>1637</v>
      </c>
      <c r="K719" s="141" t="s">
        <v>1675</v>
      </c>
      <c r="L719" s="142" t="s">
        <v>1633</v>
      </c>
      <c r="M719" s="143" t="s">
        <v>1634</v>
      </c>
      <c r="N719" s="47"/>
      <c r="O719" s="144" t="s">
        <v>1635</v>
      </c>
      <c r="P719" s="47"/>
      <c r="Q719" s="145" t="s">
        <v>1636</v>
      </c>
      <c r="R719" s="47"/>
      <c r="S719" s="146" t="s">
        <v>1637</v>
      </c>
    </row>
    <row r="720">
      <c r="A720" s="58"/>
      <c r="B720" s="58"/>
      <c r="C720" s="147" t="s">
        <v>1638</v>
      </c>
      <c r="D720" s="147" t="s">
        <v>1639</v>
      </c>
      <c r="E720" s="147" t="s">
        <v>1638</v>
      </c>
      <c r="F720" s="147" t="s">
        <v>1639</v>
      </c>
      <c r="G720" s="147" t="s">
        <v>1638</v>
      </c>
      <c r="H720" s="147" t="s">
        <v>1639</v>
      </c>
      <c r="I720" s="58"/>
      <c r="K720" s="58"/>
      <c r="L720" s="58"/>
      <c r="M720" s="147" t="s">
        <v>1638</v>
      </c>
      <c r="N720" s="147" t="s">
        <v>1639</v>
      </c>
      <c r="O720" s="147" t="s">
        <v>1638</v>
      </c>
      <c r="P720" s="147" t="s">
        <v>1639</v>
      </c>
      <c r="Q720" s="147" t="s">
        <v>1638</v>
      </c>
      <c r="R720" s="147" t="s">
        <v>1639</v>
      </c>
      <c r="S720" s="58"/>
    </row>
    <row r="721">
      <c r="A721" s="159">
        <v>1.0</v>
      </c>
      <c r="B721" s="159" t="s">
        <v>2472</v>
      </c>
      <c r="C721" s="98">
        <v>0.0</v>
      </c>
      <c r="D721" s="98">
        <v>0.0</v>
      </c>
      <c r="E721" s="98">
        <v>2.0</v>
      </c>
      <c r="F721" s="98">
        <v>0.0</v>
      </c>
      <c r="G721" s="98">
        <v>2.0</v>
      </c>
      <c r="H721" s="98">
        <v>0.0</v>
      </c>
      <c r="I721" s="160">
        <f t="shared" ref="I721:I727" si="67">SUM(C721:H721)</f>
        <v>4</v>
      </c>
      <c r="K721" s="159">
        <v>6.0</v>
      </c>
      <c r="L721" s="159" t="s">
        <v>2473</v>
      </c>
      <c r="M721" s="98">
        <v>0.0</v>
      </c>
      <c r="N721" s="98">
        <v>0.0</v>
      </c>
      <c r="O721" s="98">
        <v>2.0</v>
      </c>
      <c r="P721" s="98">
        <v>1.0</v>
      </c>
      <c r="Q721" s="98">
        <v>3.0</v>
      </c>
      <c r="R721" s="98">
        <v>0.0</v>
      </c>
      <c r="S721" s="160">
        <f t="shared" ref="S721:S725" si="68">SUM(M721:R721)</f>
        <v>6</v>
      </c>
    </row>
    <row r="722">
      <c r="A722" s="162">
        <v>9.0</v>
      </c>
      <c r="B722" s="162" t="s">
        <v>2474</v>
      </c>
      <c r="C722" s="98">
        <v>0.0</v>
      </c>
      <c r="D722" s="98">
        <v>0.0</v>
      </c>
      <c r="E722" s="98">
        <v>3.0</v>
      </c>
      <c r="F722" s="98">
        <v>0.0</v>
      </c>
      <c r="G722" s="98">
        <v>4.0</v>
      </c>
      <c r="H722" s="98">
        <v>0.0</v>
      </c>
      <c r="I722" s="160">
        <f t="shared" si="67"/>
        <v>7</v>
      </c>
      <c r="K722" s="162">
        <v>10.0</v>
      </c>
      <c r="L722" s="162" t="s">
        <v>2475</v>
      </c>
      <c r="M722" s="98">
        <v>2.0</v>
      </c>
      <c r="N722" s="98">
        <v>1.0</v>
      </c>
      <c r="O722" s="98">
        <v>2.0</v>
      </c>
      <c r="P722" s="98">
        <v>1.0</v>
      </c>
      <c r="Q722" s="98">
        <v>2.0</v>
      </c>
      <c r="R722" s="98">
        <v>1.0</v>
      </c>
      <c r="S722" s="160">
        <f t="shared" si="68"/>
        <v>9</v>
      </c>
    </row>
    <row r="723">
      <c r="A723" s="159">
        <v>12.0</v>
      </c>
      <c r="B723" s="159" t="s">
        <v>2476</v>
      </c>
      <c r="C723" s="98">
        <v>2.0</v>
      </c>
      <c r="D723" s="98">
        <v>2.0</v>
      </c>
      <c r="E723" s="98">
        <v>2.0</v>
      </c>
      <c r="F723" s="98">
        <v>1.0</v>
      </c>
      <c r="G723" s="98">
        <v>2.0</v>
      </c>
      <c r="H723" s="98">
        <v>1.0</v>
      </c>
      <c r="I723" s="160">
        <f t="shared" si="67"/>
        <v>10</v>
      </c>
      <c r="K723" s="159">
        <v>17.0</v>
      </c>
      <c r="L723" s="159" t="s">
        <v>2477</v>
      </c>
      <c r="M723" s="98">
        <v>2.0</v>
      </c>
      <c r="N723" s="98">
        <v>2.0</v>
      </c>
      <c r="O723" s="98">
        <v>3.0</v>
      </c>
      <c r="P723" s="98">
        <v>3.0</v>
      </c>
      <c r="Q723" s="98">
        <v>2.0</v>
      </c>
      <c r="R723" s="98">
        <v>2.0</v>
      </c>
      <c r="S723" s="160">
        <f t="shared" si="68"/>
        <v>14</v>
      </c>
    </row>
    <row r="724">
      <c r="A724" s="162">
        <v>18.0</v>
      </c>
      <c r="B724" s="163" t="s">
        <v>2478</v>
      </c>
      <c r="C724" s="98">
        <v>4.0</v>
      </c>
      <c r="D724" s="98">
        <v>3.0</v>
      </c>
      <c r="E724" s="98">
        <v>3.0</v>
      </c>
      <c r="F724" s="98">
        <v>1.0</v>
      </c>
      <c r="G724" s="98">
        <v>3.0</v>
      </c>
      <c r="H724" s="98">
        <v>1.0</v>
      </c>
      <c r="I724" s="160">
        <f t="shared" si="67"/>
        <v>15</v>
      </c>
      <c r="K724" s="162">
        <v>23.0</v>
      </c>
      <c r="L724" s="162" t="s">
        <v>2479</v>
      </c>
      <c r="M724" s="98">
        <v>3.0</v>
      </c>
      <c r="N724" s="98">
        <v>3.0</v>
      </c>
      <c r="O724" s="98">
        <v>4.0</v>
      </c>
      <c r="P724" s="98">
        <v>2.0</v>
      </c>
      <c r="Q724" s="98">
        <v>3.0</v>
      </c>
      <c r="R724" s="98">
        <v>3.0</v>
      </c>
      <c r="S724" s="160">
        <f t="shared" si="68"/>
        <v>18</v>
      </c>
    </row>
    <row r="725">
      <c r="A725" s="159">
        <v>23.0</v>
      </c>
      <c r="B725" s="159" t="s">
        <v>2480</v>
      </c>
      <c r="C725" s="98">
        <v>5.0</v>
      </c>
      <c r="D725" s="98">
        <v>3.0</v>
      </c>
      <c r="E725" s="98">
        <v>3.0</v>
      </c>
      <c r="F725" s="98">
        <v>1.0</v>
      </c>
      <c r="G725" s="98">
        <v>3.0</v>
      </c>
      <c r="H725" s="98">
        <v>1.0</v>
      </c>
      <c r="I725" s="160">
        <f t="shared" si="67"/>
        <v>16</v>
      </c>
      <c r="K725" s="159">
        <v>28.0</v>
      </c>
      <c r="L725" s="159" t="s">
        <v>2481</v>
      </c>
      <c r="M725" s="98">
        <v>5.0</v>
      </c>
      <c r="N725" s="98">
        <v>4.0</v>
      </c>
      <c r="O725" s="98">
        <v>3.0</v>
      </c>
      <c r="P725" s="98">
        <v>3.0</v>
      </c>
      <c r="Q725" s="98">
        <v>3.0</v>
      </c>
      <c r="R725" s="98">
        <v>3.0</v>
      </c>
      <c r="S725" s="160">
        <f t="shared" si="68"/>
        <v>21</v>
      </c>
    </row>
    <row r="726">
      <c r="A726" s="162">
        <v>26.0</v>
      </c>
      <c r="B726" s="162" t="s">
        <v>2482</v>
      </c>
      <c r="C726" s="98">
        <v>5.0</v>
      </c>
      <c r="D726" s="98">
        <v>4.0</v>
      </c>
      <c r="E726" s="98">
        <v>4.0</v>
      </c>
      <c r="F726" s="98">
        <v>2.0</v>
      </c>
      <c r="G726" s="98">
        <v>3.0</v>
      </c>
      <c r="H726" s="98">
        <v>2.0</v>
      </c>
      <c r="I726" s="160">
        <f t="shared" si="67"/>
        <v>20</v>
      </c>
      <c r="K726" s="74"/>
      <c r="L726" s="74"/>
      <c r="M726" s="74"/>
      <c r="N726" s="74"/>
      <c r="O726" s="74"/>
      <c r="P726" s="74"/>
      <c r="Q726" s="74"/>
      <c r="R726" s="74"/>
      <c r="S726" s="74"/>
    </row>
    <row r="727">
      <c r="A727" s="159">
        <v>30.0</v>
      </c>
      <c r="B727" s="159" t="s">
        <v>2483</v>
      </c>
      <c r="C727" s="98">
        <v>5.0</v>
      </c>
      <c r="D727" s="98">
        <v>5.0</v>
      </c>
      <c r="E727" s="98">
        <v>4.0</v>
      </c>
      <c r="F727" s="98">
        <v>2.0</v>
      </c>
      <c r="G727" s="98">
        <v>4.0</v>
      </c>
      <c r="H727" s="98">
        <v>2.0</v>
      </c>
      <c r="I727" s="160">
        <f t="shared" si="67"/>
        <v>22</v>
      </c>
      <c r="K727" s="74"/>
      <c r="L727" s="74"/>
      <c r="M727" s="74"/>
      <c r="N727" s="74"/>
      <c r="O727" s="74"/>
      <c r="P727" s="74"/>
      <c r="Q727" s="74"/>
      <c r="R727" s="74"/>
      <c r="S727" s="74"/>
    </row>
    <row r="728">
      <c r="A728" s="74"/>
      <c r="B728" s="74"/>
      <c r="C728" s="74"/>
      <c r="D728" s="74"/>
      <c r="E728" s="74"/>
      <c r="F728" s="74"/>
      <c r="G728" s="74"/>
      <c r="H728" s="74"/>
      <c r="I728" s="74"/>
      <c r="K728" s="80"/>
    </row>
    <row r="729">
      <c r="A729" s="74"/>
      <c r="B729" s="74"/>
      <c r="C729" s="74"/>
      <c r="D729" s="74"/>
      <c r="E729" s="74"/>
      <c r="F729" s="74"/>
      <c r="G729" s="74"/>
      <c r="H729" s="74"/>
      <c r="I729" s="74"/>
      <c r="K729" s="80"/>
    </row>
    <row r="730">
      <c r="A730" s="374" t="s">
        <v>2484</v>
      </c>
      <c r="B730" s="46"/>
      <c r="C730" s="46"/>
      <c r="D730" s="46"/>
      <c r="E730" s="46"/>
      <c r="F730" s="46"/>
      <c r="G730" s="46"/>
      <c r="H730" s="46"/>
      <c r="I730" s="47"/>
      <c r="K730" s="374" t="s">
        <v>2485</v>
      </c>
      <c r="L730" s="46"/>
      <c r="M730" s="46"/>
      <c r="N730" s="46"/>
      <c r="O730" s="46"/>
      <c r="P730" s="46"/>
      <c r="Q730" s="46"/>
      <c r="R730" s="46"/>
      <c r="S730" s="47"/>
    </row>
    <row r="731">
      <c r="A731" s="84" t="s">
        <v>1632</v>
      </c>
      <c r="B731" s="85" t="s">
        <v>1633</v>
      </c>
      <c r="C731" s="86" t="s">
        <v>1634</v>
      </c>
      <c r="D731" s="54"/>
      <c r="E731" s="87" t="s">
        <v>1635</v>
      </c>
      <c r="F731" s="54"/>
      <c r="G731" s="88" t="s">
        <v>1636</v>
      </c>
      <c r="H731" s="54"/>
      <c r="I731" s="122" t="s">
        <v>1637</v>
      </c>
      <c r="K731" s="84" t="s">
        <v>1675</v>
      </c>
      <c r="L731" s="85" t="s">
        <v>1633</v>
      </c>
      <c r="M731" s="86" t="s">
        <v>1634</v>
      </c>
      <c r="N731" s="54"/>
      <c r="O731" s="87" t="s">
        <v>1635</v>
      </c>
      <c r="P731" s="54"/>
      <c r="Q731" s="88" t="s">
        <v>1636</v>
      </c>
      <c r="R731" s="54"/>
      <c r="S731" s="122" t="s">
        <v>1637</v>
      </c>
    </row>
    <row r="732">
      <c r="A732" s="58"/>
      <c r="B732" s="54"/>
      <c r="C732" s="94" t="s">
        <v>1638</v>
      </c>
      <c r="D732" s="94" t="s">
        <v>1639</v>
      </c>
      <c r="E732" s="94" t="s">
        <v>1638</v>
      </c>
      <c r="F732" s="94" t="s">
        <v>1639</v>
      </c>
      <c r="G732" s="94" t="s">
        <v>1638</v>
      </c>
      <c r="H732" s="94" t="s">
        <v>1639</v>
      </c>
      <c r="I732" s="54"/>
      <c r="K732" s="58"/>
      <c r="L732" s="54"/>
      <c r="M732" s="94" t="s">
        <v>1638</v>
      </c>
      <c r="N732" s="94" t="s">
        <v>1639</v>
      </c>
      <c r="O732" s="94" t="s">
        <v>1638</v>
      </c>
      <c r="P732" s="94" t="s">
        <v>1639</v>
      </c>
      <c r="Q732" s="94" t="s">
        <v>1638</v>
      </c>
      <c r="R732" s="94" t="s">
        <v>1639</v>
      </c>
      <c r="S732" s="54"/>
    </row>
    <row r="733">
      <c r="A733" s="212">
        <v>1.0</v>
      </c>
      <c r="B733" s="105" t="s">
        <v>2486</v>
      </c>
      <c r="C733" s="98">
        <v>0.0</v>
      </c>
      <c r="D733" s="98">
        <v>0.0</v>
      </c>
      <c r="E733" s="98">
        <v>1.0</v>
      </c>
      <c r="F733" s="98">
        <v>0.0</v>
      </c>
      <c r="G733" s="98">
        <v>2.0</v>
      </c>
      <c r="H733" s="98">
        <v>1.0</v>
      </c>
      <c r="I733" s="130">
        <f>SUM(C733:H733)</f>
        <v>4</v>
      </c>
      <c r="K733" s="212">
        <v>1.0</v>
      </c>
      <c r="L733" s="105" t="s">
        <v>2487</v>
      </c>
      <c r="M733" s="98">
        <v>0.0</v>
      </c>
      <c r="N733" s="98">
        <v>0.0</v>
      </c>
      <c r="O733" s="98">
        <v>2.0</v>
      </c>
      <c r="P733" s="98">
        <v>0.0</v>
      </c>
      <c r="Q733" s="98">
        <v>1.0</v>
      </c>
      <c r="R733" s="98">
        <v>1.0</v>
      </c>
      <c r="S733" s="130">
        <f t="shared" ref="S733:S739" si="69">SUM(M733:R733)</f>
        <v>4</v>
      </c>
    </row>
    <row r="734">
      <c r="A734" s="111">
        <v>9.0</v>
      </c>
      <c r="B734" s="112" t="s">
        <v>2488</v>
      </c>
      <c r="C734" s="98">
        <v>0.0</v>
      </c>
      <c r="D734" s="98">
        <v>0.0</v>
      </c>
      <c r="E734" s="98">
        <v>2.0</v>
      </c>
      <c r="F734" s="98">
        <v>1.0</v>
      </c>
      <c r="G734" s="98">
        <v>3.0</v>
      </c>
      <c r="H734" s="98">
        <v>1.0</v>
      </c>
      <c r="I734" s="130">
        <v>7.0</v>
      </c>
      <c r="K734" s="114">
        <v>6.0</v>
      </c>
      <c r="L734" s="112" t="s">
        <v>2489</v>
      </c>
      <c r="M734" s="98">
        <v>0.0</v>
      </c>
      <c r="N734" s="98">
        <v>0.0</v>
      </c>
      <c r="O734" s="98">
        <v>2.0</v>
      </c>
      <c r="P734" s="98">
        <v>1.0</v>
      </c>
      <c r="Q734" s="98">
        <v>2.0</v>
      </c>
      <c r="R734" s="98">
        <v>1.0</v>
      </c>
      <c r="S734" s="130">
        <f t="shared" si="69"/>
        <v>6</v>
      </c>
    </row>
    <row r="735">
      <c r="A735" s="58"/>
      <c r="B735" s="112" t="s">
        <v>2490</v>
      </c>
      <c r="C735" s="98">
        <v>1.0</v>
      </c>
      <c r="D735" s="98">
        <v>0.0</v>
      </c>
      <c r="E735" s="98">
        <v>2.0</v>
      </c>
      <c r="F735" s="98">
        <v>1.0</v>
      </c>
      <c r="G735" s="98">
        <v>2.0</v>
      </c>
      <c r="H735" s="98">
        <v>1.0</v>
      </c>
      <c r="I735" s="130">
        <v>7.0</v>
      </c>
      <c r="K735" s="212">
        <v>10.0</v>
      </c>
      <c r="L735" s="105" t="s">
        <v>2491</v>
      </c>
      <c r="M735" s="98">
        <v>0.0</v>
      </c>
      <c r="N735" s="98">
        <v>0.0</v>
      </c>
      <c r="O735" s="98">
        <v>3.0</v>
      </c>
      <c r="P735" s="98">
        <v>2.0</v>
      </c>
      <c r="Q735" s="98">
        <v>2.0</v>
      </c>
      <c r="R735" s="98">
        <v>2.0</v>
      </c>
      <c r="S735" s="130">
        <f t="shared" si="69"/>
        <v>9</v>
      </c>
    </row>
    <row r="736">
      <c r="A736" s="113">
        <v>12.0</v>
      </c>
      <c r="B736" s="105" t="s">
        <v>2492</v>
      </c>
      <c r="C736" s="98">
        <v>1.0</v>
      </c>
      <c r="D736" s="98">
        <v>2.0</v>
      </c>
      <c r="E736" s="98">
        <v>2.0</v>
      </c>
      <c r="F736" s="98">
        <v>1.0</v>
      </c>
      <c r="G736" s="98">
        <v>2.0</v>
      </c>
      <c r="H736" s="98">
        <v>2.0</v>
      </c>
      <c r="I736" s="130">
        <v>10.0</v>
      </c>
      <c r="K736" s="114">
        <v>14.0</v>
      </c>
      <c r="L736" s="112" t="s">
        <v>2493</v>
      </c>
      <c r="M736" s="98">
        <v>2.0</v>
      </c>
      <c r="N736" s="98">
        <v>1.0</v>
      </c>
      <c r="O736" s="98">
        <v>3.0</v>
      </c>
      <c r="P736" s="98">
        <v>2.0</v>
      </c>
      <c r="Q736" s="98">
        <v>2.0</v>
      </c>
      <c r="R736" s="98">
        <v>2.0</v>
      </c>
      <c r="S736" s="130">
        <f t="shared" si="69"/>
        <v>12</v>
      </c>
    </row>
    <row r="737">
      <c r="A737" s="58"/>
      <c r="B737" s="105" t="s">
        <v>2494</v>
      </c>
      <c r="C737" s="98">
        <v>2.0</v>
      </c>
      <c r="D737" s="98">
        <v>2.0</v>
      </c>
      <c r="E737" s="98">
        <v>2.0</v>
      </c>
      <c r="F737" s="98">
        <v>1.0</v>
      </c>
      <c r="G737" s="98">
        <v>2.0</v>
      </c>
      <c r="H737" s="98">
        <v>1.0</v>
      </c>
      <c r="I737" s="130">
        <v>10.0</v>
      </c>
      <c r="K737" s="212">
        <v>18.0</v>
      </c>
      <c r="L737" s="105" t="s">
        <v>2495</v>
      </c>
      <c r="M737" s="98">
        <v>2.0</v>
      </c>
      <c r="N737" s="98">
        <v>2.0</v>
      </c>
      <c r="O737" s="98">
        <v>3.0</v>
      </c>
      <c r="P737" s="98">
        <v>2.0</v>
      </c>
      <c r="Q737" s="98">
        <v>3.0</v>
      </c>
      <c r="R737" s="98">
        <v>2.0</v>
      </c>
      <c r="S737" s="130">
        <f t="shared" si="69"/>
        <v>14</v>
      </c>
    </row>
    <row r="738">
      <c r="A738" s="111">
        <v>15.0</v>
      </c>
      <c r="B738" s="112" t="s">
        <v>2496</v>
      </c>
      <c r="C738" s="98">
        <v>2.0</v>
      </c>
      <c r="D738" s="98">
        <v>1.0</v>
      </c>
      <c r="E738" s="98">
        <v>2.0</v>
      </c>
      <c r="F738" s="98">
        <v>2.0</v>
      </c>
      <c r="G738" s="98">
        <v>3.0</v>
      </c>
      <c r="H738" s="98">
        <v>2.0</v>
      </c>
      <c r="I738" s="130">
        <v>12.0</v>
      </c>
      <c r="K738" s="114">
        <v>23.0</v>
      </c>
      <c r="L738" s="336" t="s">
        <v>2497</v>
      </c>
      <c r="M738" s="98">
        <v>3.0</v>
      </c>
      <c r="N738" s="98">
        <v>3.0</v>
      </c>
      <c r="O738" s="98">
        <v>4.0</v>
      </c>
      <c r="P738" s="98">
        <v>3.0</v>
      </c>
      <c r="Q738" s="98">
        <v>3.0</v>
      </c>
      <c r="R738" s="98">
        <v>2.0</v>
      </c>
      <c r="S738" s="130">
        <f t="shared" si="69"/>
        <v>18</v>
      </c>
    </row>
    <row r="739">
      <c r="A739" s="58"/>
      <c r="B739" s="112" t="s">
        <v>2498</v>
      </c>
      <c r="C739" s="98">
        <v>1.0</v>
      </c>
      <c r="D739" s="98">
        <v>2.0</v>
      </c>
      <c r="E739" s="98">
        <v>3.0</v>
      </c>
      <c r="F739" s="98">
        <v>1.0</v>
      </c>
      <c r="G739" s="98">
        <v>3.0</v>
      </c>
      <c r="H739" s="98">
        <v>2.0</v>
      </c>
      <c r="I739" s="130">
        <v>12.0</v>
      </c>
      <c r="K739" s="212">
        <v>28.0</v>
      </c>
      <c r="L739" s="105" t="s">
        <v>2499</v>
      </c>
      <c r="M739" s="98">
        <v>5.0</v>
      </c>
      <c r="N739" s="98">
        <v>3.0</v>
      </c>
      <c r="O739" s="98">
        <v>4.0</v>
      </c>
      <c r="P739" s="98">
        <v>3.0</v>
      </c>
      <c r="Q739" s="98">
        <v>4.0</v>
      </c>
      <c r="R739" s="98">
        <v>2.0</v>
      </c>
      <c r="S739" s="130">
        <f t="shared" si="69"/>
        <v>21</v>
      </c>
    </row>
    <row r="740">
      <c r="A740" s="113">
        <v>19.0</v>
      </c>
      <c r="B740" s="105" t="s">
        <v>2500</v>
      </c>
      <c r="C740" s="98">
        <v>2.0</v>
      </c>
      <c r="D740" s="98">
        <v>3.0</v>
      </c>
      <c r="E740" s="98">
        <v>3.0</v>
      </c>
      <c r="F740" s="98">
        <v>2.0</v>
      </c>
      <c r="G740" s="98">
        <v>3.0</v>
      </c>
      <c r="H740" s="98">
        <v>2.0</v>
      </c>
      <c r="I740" s="130">
        <v>15.0</v>
      </c>
      <c r="K740" s="80"/>
    </row>
    <row r="741">
      <c r="A741" s="58"/>
      <c r="B741" s="105" t="s">
        <v>2501</v>
      </c>
      <c r="C741" s="98">
        <v>3.0</v>
      </c>
      <c r="D741" s="98">
        <v>2.0</v>
      </c>
      <c r="E741" s="98">
        <v>3.0</v>
      </c>
      <c r="F741" s="98">
        <v>1.0</v>
      </c>
      <c r="G741" s="98">
        <v>4.0</v>
      </c>
      <c r="H741" s="98">
        <v>2.0</v>
      </c>
      <c r="I741" s="130">
        <v>15.0</v>
      </c>
      <c r="K741" s="80"/>
    </row>
    <row r="742">
      <c r="A742" s="111">
        <v>23.0</v>
      </c>
      <c r="B742" s="112" t="s">
        <v>2502</v>
      </c>
      <c r="C742" s="98">
        <v>4.0</v>
      </c>
      <c r="D742" s="98">
        <v>3.0</v>
      </c>
      <c r="E742" s="98">
        <v>3.0</v>
      </c>
      <c r="F742" s="98">
        <v>1.0</v>
      </c>
      <c r="G742" s="98">
        <v>4.0</v>
      </c>
      <c r="H742" s="98">
        <v>2.0</v>
      </c>
      <c r="I742" s="130">
        <v>17.0</v>
      </c>
      <c r="K742" s="80"/>
    </row>
    <row r="743">
      <c r="A743" s="58"/>
      <c r="B743" s="112" t="s">
        <v>2503</v>
      </c>
      <c r="C743" s="98">
        <v>3.0</v>
      </c>
      <c r="D743" s="98">
        <v>4.0</v>
      </c>
      <c r="E743" s="98">
        <v>3.0</v>
      </c>
      <c r="F743" s="98">
        <v>2.0</v>
      </c>
      <c r="G743" s="98">
        <v>3.0</v>
      </c>
      <c r="H743" s="98">
        <v>2.0</v>
      </c>
      <c r="I743" s="130">
        <v>17.0</v>
      </c>
      <c r="K743" s="80"/>
    </row>
    <row r="744">
      <c r="A744" s="113">
        <v>26.0</v>
      </c>
      <c r="B744" s="105" t="s">
        <v>2504</v>
      </c>
      <c r="C744" s="98">
        <v>4.0</v>
      </c>
      <c r="D744" s="98">
        <v>4.0</v>
      </c>
      <c r="E744" s="98">
        <v>3.0</v>
      </c>
      <c r="F744" s="98">
        <v>3.0</v>
      </c>
      <c r="G744" s="98">
        <v>3.0</v>
      </c>
      <c r="H744" s="98">
        <v>3.0</v>
      </c>
      <c r="I744" s="130">
        <v>20.0</v>
      </c>
      <c r="K744" s="80"/>
    </row>
    <row r="745">
      <c r="A745" s="58"/>
      <c r="B745" s="105" t="s">
        <v>2505</v>
      </c>
      <c r="C745" s="98">
        <v>5.0</v>
      </c>
      <c r="D745" s="98">
        <v>3.0</v>
      </c>
      <c r="E745" s="98">
        <v>4.0</v>
      </c>
      <c r="F745" s="98">
        <v>2.0</v>
      </c>
      <c r="G745" s="98">
        <v>4.0</v>
      </c>
      <c r="H745" s="98">
        <v>2.0</v>
      </c>
      <c r="I745" s="130">
        <v>20.0</v>
      </c>
      <c r="K745" s="80"/>
    </row>
    <row r="746">
      <c r="A746" s="111">
        <v>30.0</v>
      </c>
      <c r="B746" s="112" t="s">
        <v>2506</v>
      </c>
      <c r="C746" s="98">
        <v>4.0</v>
      </c>
      <c r="D746" s="98">
        <v>5.0</v>
      </c>
      <c r="E746" s="98">
        <v>3.0</v>
      </c>
      <c r="F746" s="98">
        <v>3.0</v>
      </c>
      <c r="G746" s="98">
        <v>3.0</v>
      </c>
      <c r="H746" s="98">
        <v>4.0</v>
      </c>
      <c r="I746" s="130">
        <f t="shared" ref="I746:I747" si="70">SUM(C746:H746)</f>
        <v>22</v>
      </c>
      <c r="K746" s="80"/>
    </row>
    <row r="747">
      <c r="A747" s="58"/>
      <c r="B747" s="112" t="s">
        <v>2507</v>
      </c>
      <c r="C747" s="98">
        <v>5.0</v>
      </c>
      <c r="D747" s="98">
        <v>4.0</v>
      </c>
      <c r="E747" s="98">
        <v>4.0</v>
      </c>
      <c r="F747" s="98">
        <v>2.0</v>
      </c>
      <c r="G747" s="98">
        <v>5.0</v>
      </c>
      <c r="H747" s="98">
        <v>2.0</v>
      </c>
      <c r="I747" s="130">
        <f t="shared" si="70"/>
        <v>22</v>
      </c>
      <c r="K747" s="80"/>
    </row>
    <row r="748">
      <c r="A748" s="74"/>
      <c r="B748" s="74"/>
      <c r="C748" s="74"/>
      <c r="D748" s="74"/>
      <c r="E748" s="74"/>
      <c r="F748" s="74"/>
      <c r="G748" s="74"/>
      <c r="H748" s="74"/>
      <c r="I748" s="74"/>
      <c r="K748" s="80"/>
    </row>
    <row r="749">
      <c r="A749" s="74"/>
      <c r="B749" s="74"/>
      <c r="C749" s="74"/>
      <c r="D749" s="74"/>
      <c r="E749" s="74"/>
      <c r="F749" s="74"/>
      <c r="G749" s="74"/>
      <c r="H749" s="74"/>
      <c r="I749" s="74"/>
      <c r="K749" s="80"/>
    </row>
    <row r="750">
      <c r="A750" s="375" t="s">
        <v>2508</v>
      </c>
      <c r="B750" s="46"/>
      <c r="C750" s="46"/>
      <c r="D750" s="46"/>
      <c r="E750" s="46"/>
      <c r="F750" s="46"/>
      <c r="G750" s="46"/>
      <c r="H750" s="46"/>
      <c r="I750" s="47"/>
      <c r="J750" s="376"/>
      <c r="K750" s="377" t="s">
        <v>2509</v>
      </c>
      <c r="T750" s="378"/>
    </row>
    <row r="751">
      <c r="A751" s="84" t="s">
        <v>1675</v>
      </c>
      <c r="B751" s="85" t="s">
        <v>1633</v>
      </c>
      <c r="C751" s="86" t="s">
        <v>1634</v>
      </c>
      <c r="D751" s="54"/>
      <c r="E751" s="87" t="s">
        <v>1635</v>
      </c>
      <c r="F751" s="54"/>
      <c r="G751" s="88" t="s">
        <v>1636</v>
      </c>
      <c r="H751" s="54"/>
      <c r="I751" s="89" t="s">
        <v>1637</v>
      </c>
      <c r="J751" s="93"/>
      <c r="K751" s="84" t="s">
        <v>1675</v>
      </c>
      <c r="L751" s="85" t="s">
        <v>1633</v>
      </c>
      <c r="M751" s="86" t="s">
        <v>1634</v>
      </c>
      <c r="N751" s="54"/>
      <c r="O751" s="87" t="s">
        <v>1635</v>
      </c>
      <c r="P751" s="54"/>
      <c r="Q751" s="88" t="s">
        <v>1636</v>
      </c>
      <c r="R751" s="54"/>
      <c r="S751" s="89" t="s">
        <v>1637</v>
      </c>
      <c r="T751" s="93"/>
    </row>
    <row r="752">
      <c r="A752" s="58"/>
      <c r="B752" s="54"/>
      <c r="C752" s="94" t="s">
        <v>1638</v>
      </c>
      <c r="D752" s="94" t="s">
        <v>1639</v>
      </c>
      <c r="E752" s="94" t="s">
        <v>1638</v>
      </c>
      <c r="F752" s="94" t="s">
        <v>1639</v>
      </c>
      <c r="G752" s="94" t="s">
        <v>1638</v>
      </c>
      <c r="H752" s="94" t="s">
        <v>1639</v>
      </c>
      <c r="I752" s="58"/>
      <c r="K752" s="58"/>
      <c r="L752" s="54"/>
      <c r="M752" s="94" t="s">
        <v>1638</v>
      </c>
      <c r="N752" s="94" t="s">
        <v>1639</v>
      </c>
      <c r="O752" s="94" t="s">
        <v>1638</v>
      </c>
      <c r="P752" s="94" t="s">
        <v>1639</v>
      </c>
      <c r="Q752" s="94" t="s">
        <v>1638</v>
      </c>
      <c r="R752" s="94" t="s">
        <v>1639</v>
      </c>
      <c r="S752" s="58"/>
    </row>
    <row r="753">
      <c r="A753" s="212">
        <v>1.0</v>
      </c>
      <c r="B753" s="105" t="s">
        <v>2510</v>
      </c>
      <c r="C753" s="98">
        <v>0.0</v>
      </c>
      <c r="D753" s="98">
        <v>0.0</v>
      </c>
      <c r="E753" s="98">
        <v>1.0</v>
      </c>
      <c r="F753" s="98">
        <v>0.0</v>
      </c>
      <c r="G753" s="98">
        <v>2.0</v>
      </c>
      <c r="H753" s="98">
        <v>1.0</v>
      </c>
      <c r="I753" s="99">
        <f t="shared" ref="I753:I769" si="71">SUM(C753:H753)</f>
        <v>4</v>
      </c>
      <c r="J753" s="100"/>
      <c r="K753" s="212">
        <v>1.0</v>
      </c>
      <c r="L753" s="105" t="s">
        <v>2511</v>
      </c>
      <c r="M753" s="98">
        <v>0.0</v>
      </c>
      <c r="N753" s="98">
        <v>0.0</v>
      </c>
      <c r="O753" s="98">
        <v>2.0</v>
      </c>
      <c r="P753" s="98">
        <v>0.0</v>
      </c>
      <c r="Q753" s="98">
        <v>1.0</v>
      </c>
      <c r="R753" s="98">
        <v>1.0</v>
      </c>
      <c r="S753" s="99">
        <f t="shared" ref="S753:S759" si="72">SUM(M753:R753)</f>
        <v>4</v>
      </c>
      <c r="T753" s="100"/>
    </row>
    <row r="754">
      <c r="A754" s="111">
        <v>9.0</v>
      </c>
      <c r="B754" s="112" t="s">
        <v>2512</v>
      </c>
      <c r="C754" s="98">
        <v>0.0</v>
      </c>
      <c r="D754" s="98">
        <v>0.0</v>
      </c>
      <c r="E754" s="98">
        <v>2.0</v>
      </c>
      <c r="F754" s="98">
        <v>1.0</v>
      </c>
      <c r="G754" s="98">
        <v>3.0</v>
      </c>
      <c r="H754" s="98">
        <v>1.0</v>
      </c>
      <c r="I754" s="99">
        <f t="shared" si="71"/>
        <v>7</v>
      </c>
      <c r="J754" s="100"/>
      <c r="K754" s="114">
        <v>6.0</v>
      </c>
      <c r="L754" s="112" t="s">
        <v>2513</v>
      </c>
      <c r="M754" s="98">
        <v>0.0</v>
      </c>
      <c r="N754" s="98">
        <v>0.0</v>
      </c>
      <c r="O754" s="98">
        <v>2.0</v>
      </c>
      <c r="P754" s="98">
        <v>1.0</v>
      </c>
      <c r="Q754" s="98">
        <v>2.0</v>
      </c>
      <c r="R754" s="98">
        <v>1.0</v>
      </c>
      <c r="S754" s="99">
        <f t="shared" si="72"/>
        <v>6</v>
      </c>
      <c r="T754" s="100"/>
    </row>
    <row r="755">
      <c r="A755" s="58"/>
      <c r="B755" s="112" t="s">
        <v>2514</v>
      </c>
      <c r="C755" s="98">
        <v>1.0</v>
      </c>
      <c r="D755" s="98">
        <v>0.0</v>
      </c>
      <c r="E755" s="98">
        <v>2.0</v>
      </c>
      <c r="F755" s="98">
        <v>1.0</v>
      </c>
      <c r="G755" s="98">
        <v>2.0</v>
      </c>
      <c r="H755" s="98">
        <v>1.0</v>
      </c>
      <c r="I755" s="99">
        <f t="shared" si="71"/>
        <v>7</v>
      </c>
      <c r="J755" s="100"/>
      <c r="K755" s="379">
        <v>10.0</v>
      </c>
      <c r="L755" s="380" t="s">
        <v>2515</v>
      </c>
      <c r="M755" s="98">
        <v>0.0</v>
      </c>
      <c r="N755" s="98">
        <v>0.0</v>
      </c>
      <c r="O755" s="98">
        <v>3.0</v>
      </c>
      <c r="P755" s="98">
        <v>2.0</v>
      </c>
      <c r="Q755" s="98">
        <v>3.0</v>
      </c>
      <c r="R755" s="98">
        <v>1.0</v>
      </c>
      <c r="S755" s="99">
        <f t="shared" si="72"/>
        <v>9</v>
      </c>
      <c r="T755" s="100"/>
    </row>
    <row r="756">
      <c r="A756" s="113">
        <v>12.0</v>
      </c>
      <c r="B756" s="105" t="s">
        <v>2516</v>
      </c>
      <c r="C756" s="98">
        <v>2.0</v>
      </c>
      <c r="D756" s="98">
        <v>1.0</v>
      </c>
      <c r="E756" s="98">
        <v>2.0</v>
      </c>
      <c r="F756" s="98">
        <v>1.0</v>
      </c>
      <c r="G756" s="98">
        <v>3.0</v>
      </c>
      <c r="H756" s="98">
        <v>2.0</v>
      </c>
      <c r="I756" s="99">
        <f t="shared" si="71"/>
        <v>11</v>
      </c>
      <c r="J756" s="100"/>
      <c r="K756" s="114">
        <v>14.0</v>
      </c>
      <c r="L756" s="112" t="s">
        <v>2517</v>
      </c>
      <c r="M756" s="98">
        <v>1.0</v>
      </c>
      <c r="N756" s="98">
        <v>1.0</v>
      </c>
      <c r="O756" s="98">
        <v>3.0</v>
      </c>
      <c r="P756" s="98">
        <v>2.0</v>
      </c>
      <c r="Q756" s="98">
        <v>3.0</v>
      </c>
      <c r="R756" s="98">
        <v>2.0</v>
      </c>
      <c r="S756" s="99">
        <f t="shared" si="72"/>
        <v>12</v>
      </c>
      <c r="T756" s="100"/>
    </row>
    <row r="757">
      <c r="A757" s="58"/>
      <c r="B757" s="246" t="s">
        <v>2518</v>
      </c>
      <c r="C757" s="98">
        <v>1.0</v>
      </c>
      <c r="D757" s="98">
        <v>1.0</v>
      </c>
      <c r="E757" s="98">
        <v>3.0</v>
      </c>
      <c r="F757" s="98">
        <v>1.0</v>
      </c>
      <c r="G757" s="98">
        <v>3.0</v>
      </c>
      <c r="H757" s="98">
        <v>2.0</v>
      </c>
      <c r="I757" s="191">
        <f t="shared" si="71"/>
        <v>11</v>
      </c>
      <c r="J757" s="100"/>
      <c r="K757" s="381">
        <v>18.0</v>
      </c>
      <c r="L757" s="382" t="s">
        <v>2519</v>
      </c>
      <c r="M757" s="98">
        <v>1.0</v>
      </c>
      <c r="N757" s="98">
        <v>3.0</v>
      </c>
      <c r="O757" s="98">
        <v>3.0</v>
      </c>
      <c r="P757" s="98">
        <v>2.0</v>
      </c>
      <c r="Q757" s="98">
        <v>3.0</v>
      </c>
      <c r="R757" s="98">
        <v>2.0</v>
      </c>
      <c r="S757" s="191">
        <f t="shared" si="72"/>
        <v>14</v>
      </c>
      <c r="T757" s="100"/>
    </row>
    <row r="758">
      <c r="A758" s="111">
        <v>15.0</v>
      </c>
      <c r="B758" s="247" t="s">
        <v>2520</v>
      </c>
      <c r="C758" s="98">
        <v>2.0</v>
      </c>
      <c r="D758" s="98">
        <v>1.0</v>
      </c>
      <c r="E758" s="98">
        <v>3.0</v>
      </c>
      <c r="F758" s="98">
        <v>1.0</v>
      </c>
      <c r="G758" s="98">
        <v>3.0</v>
      </c>
      <c r="H758" s="98">
        <v>2.0</v>
      </c>
      <c r="I758" s="191">
        <f t="shared" si="71"/>
        <v>12</v>
      </c>
      <c r="J758" s="100"/>
      <c r="K758" s="106">
        <v>23.0</v>
      </c>
      <c r="L758" s="247" t="s">
        <v>2521</v>
      </c>
      <c r="M758" s="98">
        <v>2.0</v>
      </c>
      <c r="N758" s="98">
        <v>3.0</v>
      </c>
      <c r="O758" s="98">
        <v>4.0</v>
      </c>
      <c r="P758" s="98">
        <v>3.0</v>
      </c>
      <c r="Q758" s="98">
        <v>4.0</v>
      </c>
      <c r="R758" s="98">
        <v>2.0</v>
      </c>
      <c r="S758" s="191">
        <f t="shared" si="72"/>
        <v>18</v>
      </c>
      <c r="T758" s="100"/>
    </row>
    <row r="759">
      <c r="A759" s="58"/>
      <c r="B759" s="107" t="s">
        <v>2522</v>
      </c>
      <c r="C759" s="98">
        <v>1.0</v>
      </c>
      <c r="D759" s="98">
        <v>2.0</v>
      </c>
      <c r="E759" s="98">
        <v>2.0</v>
      </c>
      <c r="F759" s="98">
        <v>2.0</v>
      </c>
      <c r="G759" s="98">
        <v>3.0</v>
      </c>
      <c r="H759" s="98">
        <v>2.0</v>
      </c>
      <c r="I759" s="191">
        <f t="shared" si="71"/>
        <v>12</v>
      </c>
      <c r="J759" s="100"/>
      <c r="K759" s="383">
        <v>28.0</v>
      </c>
      <c r="L759" s="384" t="s">
        <v>2523</v>
      </c>
      <c r="M759" s="98">
        <v>4.0</v>
      </c>
      <c r="N759" s="98">
        <v>3.0</v>
      </c>
      <c r="O759" s="98">
        <v>4.0</v>
      </c>
      <c r="P759" s="98">
        <v>3.0</v>
      </c>
      <c r="Q759" s="98">
        <v>5.0</v>
      </c>
      <c r="R759" s="98">
        <v>2.0</v>
      </c>
      <c r="S759" s="191">
        <f t="shared" si="72"/>
        <v>21</v>
      </c>
      <c r="T759" s="100"/>
    </row>
    <row r="760">
      <c r="A760" s="153">
        <v>19.0</v>
      </c>
      <c r="B760" s="110" t="s">
        <v>2524</v>
      </c>
      <c r="C760" s="98">
        <v>2.0</v>
      </c>
      <c r="D760" s="98">
        <v>3.0</v>
      </c>
      <c r="E760" s="98">
        <v>3.0</v>
      </c>
      <c r="F760" s="98">
        <v>2.0</v>
      </c>
      <c r="G760" s="98">
        <v>3.0</v>
      </c>
      <c r="H760" s="98">
        <v>2.0</v>
      </c>
      <c r="I760" s="191">
        <f t="shared" si="71"/>
        <v>15</v>
      </c>
      <c r="J760" s="100"/>
      <c r="K760" s="206"/>
      <c r="L760" s="118"/>
      <c r="M760" s="118"/>
      <c r="N760" s="118"/>
      <c r="O760" s="118"/>
      <c r="P760" s="118"/>
      <c r="Q760" s="118"/>
      <c r="R760" s="118"/>
      <c r="S760" s="78"/>
    </row>
    <row r="761">
      <c r="A761" s="58"/>
      <c r="B761" s="110" t="s">
        <v>2525</v>
      </c>
      <c r="C761" s="98">
        <v>3.0</v>
      </c>
      <c r="D761" s="98">
        <v>2.0</v>
      </c>
      <c r="E761" s="98">
        <v>2.0</v>
      </c>
      <c r="F761" s="98">
        <v>3.0</v>
      </c>
      <c r="G761" s="98">
        <v>3.0</v>
      </c>
      <c r="H761" s="98">
        <v>2.0</v>
      </c>
      <c r="I761" s="191">
        <f t="shared" si="71"/>
        <v>15</v>
      </c>
      <c r="J761" s="100"/>
      <c r="K761" s="206"/>
      <c r="L761" s="385"/>
      <c r="M761" s="118"/>
      <c r="N761" s="118"/>
      <c r="O761" s="118"/>
      <c r="P761" s="118"/>
      <c r="Q761" s="118"/>
      <c r="R761" s="118"/>
      <c r="S761" s="78"/>
    </row>
    <row r="762">
      <c r="A762" s="151">
        <v>23.0</v>
      </c>
      <c r="B762" s="107" t="s">
        <v>2526</v>
      </c>
      <c r="C762" s="98">
        <v>3.0</v>
      </c>
      <c r="D762" s="98">
        <v>2.0</v>
      </c>
      <c r="E762" s="98">
        <v>3.0</v>
      </c>
      <c r="F762" s="98">
        <v>3.0</v>
      </c>
      <c r="G762" s="98">
        <v>4.0</v>
      </c>
      <c r="H762" s="98">
        <v>2.0</v>
      </c>
      <c r="I762" s="191">
        <f t="shared" si="71"/>
        <v>17</v>
      </c>
      <c r="J762" s="100"/>
      <c r="K762" s="206"/>
      <c r="L762" s="385"/>
      <c r="M762" s="118"/>
      <c r="N762" s="118"/>
      <c r="O762" s="118"/>
      <c r="P762" s="118"/>
      <c r="Q762" s="118"/>
      <c r="R762" s="118"/>
      <c r="S762" s="78"/>
    </row>
    <row r="763">
      <c r="A763" s="58"/>
      <c r="B763" s="107" t="s">
        <v>2527</v>
      </c>
      <c r="C763" s="98">
        <v>4.0</v>
      </c>
      <c r="D763" s="98">
        <v>3.0</v>
      </c>
      <c r="E763" s="98">
        <v>3.0</v>
      </c>
      <c r="F763" s="98">
        <v>2.0</v>
      </c>
      <c r="G763" s="98">
        <v>3.0</v>
      </c>
      <c r="H763" s="98">
        <v>2.0</v>
      </c>
      <c r="I763" s="191">
        <f t="shared" si="71"/>
        <v>17</v>
      </c>
      <c r="J763" s="100"/>
      <c r="K763" s="206"/>
      <c r="L763" s="385"/>
      <c r="M763" s="118"/>
      <c r="N763" s="118"/>
      <c r="O763" s="118"/>
      <c r="P763" s="118"/>
      <c r="Q763" s="118"/>
      <c r="R763" s="118"/>
      <c r="S763" s="78"/>
    </row>
    <row r="764">
      <c r="A764" s="153">
        <v>26.0</v>
      </c>
      <c r="B764" s="110" t="s">
        <v>2528</v>
      </c>
      <c r="C764" s="98">
        <v>4.0</v>
      </c>
      <c r="D764" s="98">
        <v>4.0</v>
      </c>
      <c r="E764" s="98">
        <v>3.0</v>
      </c>
      <c r="F764" s="98">
        <v>3.0</v>
      </c>
      <c r="G764" s="98">
        <v>4.0</v>
      </c>
      <c r="H764" s="98">
        <v>2.0</v>
      </c>
      <c r="I764" s="191">
        <f t="shared" si="71"/>
        <v>20</v>
      </c>
      <c r="J764" s="100"/>
      <c r="K764" s="206"/>
      <c r="L764" s="385"/>
      <c r="M764" s="118"/>
      <c r="N764" s="118"/>
      <c r="O764" s="118"/>
      <c r="P764" s="118"/>
      <c r="Q764" s="118"/>
      <c r="R764" s="118"/>
      <c r="S764" s="78"/>
    </row>
    <row r="765">
      <c r="A765" s="58"/>
      <c r="B765" s="110" t="s">
        <v>2529</v>
      </c>
      <c r="C765" s="98">
        <v>4.0</v>
      </c>
      <c r="D765" s="98">
        <v>3.0</v>
      </c>
      <c r="E765" s="98">
        <v>3.0</v>
      </c>
      <c r="F765" s="98">
        <v>4.0</v>
      </c>
      <c r="G765" s="98">
        <v>4.0</v>
      </c>
      <c r="H765" s="98">
        <v>2.0</v>
      </c>
      <c r="I765" s="191">
        <f t="shared" si="71"/>
        <v>20</v>
      </c>
      <c r="J765" s="100"/>
      <c r="K765" s="206"/>
      <c r="L765" s="118"/>
      <c r="M765" s="118"/>
      <c r="N765" s="118"/>
      <c r="O765" s="118"/>
      <c r="P765" s="118"/>
      <c r="Q765" s="118"/>
      <c r="R765" s="118"/>
      <c r="S765" s="78"/>
    </row>
    <row r="766">
      <c r="A766" s="151">
        <v>28.0</v>
      </c>
      <c r="B766" s="107" t="s">
        <v>2530</v>
      </c>
      <c r="C766" s="98">
        <v>5.0</v>
      </c>
      <c r="D766" s="98">
        <v>4.0</v>
      </c>
      <c r="E766" s="98">
        <v>3.0</v>
      </c>
      <c r="F766" s="98">
        <v>3.0</v>
      </c>
      <c r="G766" s="98">
        <v>4.0</v>
      </c>
      <c r="H766" s="98">
        <v>2.0</v>
      </c>
      <c r="I766" s="191">
        <f t="shared" si="71"/>
        <v>21</v>
      </c>
      <c r="J766" s="100"/>
      <c r="K766" s="206"/>
      <c r="L766" s="385"/>
      <c r="M766" s="118"/>
      <c r="N766" s="118"/>
      <c r="O766" s="118"/>
      <c r="P766" s="118"/>
      <c r="Q766" s="118"/>
      <c r="R766" s="118"/>
      <c r="S766" s="118"/>
    </row>
    <row r="767">
      <c r="A767" s="58"/>
      <c r="B767" s="107" t="s">
        <v>2531</v>
      </c>
      <c r="C767" s="98">
        <v>4.0</v>
      </c>
      <c r="D767" s="98">
        <v>5.0</v>
      </c>
      <c r="E767" s="98">
        <v>3.0</v>
      </c>
      <c r="F767" s="98">
        <v>2.0</v>
      </c>
      <c r="G767" s="98">
        <v>4.0</v>
      </c>
      <c r="H767" s="98">
        <v>3.0</v>
      </c>
      <c r="I767" s="191">
        <f t="shared" si="71"/>
        <v>21</v>
      </c>
      <c r="J767" s="100"/>
      <c r="K767" s="206"/>
      <c r="L767" s="385"/>
      <c r="M767" s="118"/>
      <c r="N767" s="118"/>
      <c r="O767" s="118"/>
      <c r="P767" s="118"/>
      <c r="Q767" s="118"/>
      <c r="R767" s="118"/>
      <c r="S767" s="118"/>
    </row>
    <row r="768">
      <c r="A768" s="153">
        <v>30.0</v>
      </c>
      <c r="B768" s="110" t="s">
        <v>2532</v>
      </c>
      <c r="C768" s="98">
        <v>4.0</v>
      </c>
      <c r="D768" s="98">
        <v>5.0</v>
      </c>
      <c r="E768" s="98">
        <v>3.0</v>
      </c>
      <c r="F768" s="98">
        <v>3.0</v>
      </c>
      <c r="G768" s="98">
        <v>4.0</v>
      </c>
      <c r="H768" s="98">
        <v>3.0</v>
      </c>
      <c r="I768" s="191">
        <f t="shared" si="71"/>
        <v>22</v>
      </c>
      <c r="J768" s="100"/>
      <c r="K768" s="206"/>
      <c r="L768" s="385"/>
      <c r="M768" s="118"/>
      <c r="N768" s="118"/>
      <c r="O768" s="118"/>
      <c r="P768" s="118"/>
      <c r="Q768" s="118"/>
      <c r="R768" s="118"/>
      <c r="S768" s="118"/>
    </row>
    <row r="769">
      <c r="A769" s="58"/>
      <c r="B769" s="110" t="s">
        <v>2533</v>
      </c>
      <c r="C769" s="98">
        <v>5.0</v>
      </c>
      <c r="D769" s="98">
        <v>5.0</v>
      </c>
      <c r="E769" s="98">
        <v>3.0</v>
      </c>
      <c r="F769" s="98">
        <v>3.0</v>
      </c>
      <c r="G769" s="98">
        <v>4.0</v>
      </c>
      <c r="H769" s="98">
        <v>2.0</v>
      </c>
      <c r="I769" s="191">
        <f t="shared" si="71"/>
        <v>22</v>
      </c>
      <c r="J769" s="100"/>
      <c r="K769" s="80"/>
    </row>
    <row r="770">
      <c r="A770" s="74"/>
      <c r="B770" s="74"/>
      <c r="C770" s="74"/>
      <c r="D770" s="74"/>
      <c r="E770" s="74"/>
      <c r="F770" s="74"/>
      <c r="G770" s="74"/>
      <c r="H770" s="74"/>
      <c r="I770" s="74"/>
      <c r="K770" s="80"/>
    </row>
    <row r="771">
      <c r="A771" s="74"/>
      <c r="B771" s="74"/>
      <c r="C771" s="74"/>
      <c r="D771" s="74"/>
      <c r="E771" s="74"/>
      <c r="F771" s="74"/>
      <c r="G771" s="74"/>
      <c r="H771" s="74"/>
      <c r="I771" s="74"/>
      <c r="K771" s="80"/>
    </row>
    <row r="772">
      <c r="A772" s="386" t="s">
        <v>2534</v>
      </c>
      <c r="B772" s="46"/>
      <c r="C772" s="46"/>
      <c r="D772" s="46"/>
      <c r="E772" s="46"/>
      <c r="F772" s="46"/>
      <c r="G772" s="46"/>
      <c r="H772" s="46"/>
      <c r="I772" s="47"/>
      <c r="K772" s="387" t="s">
        <v>2535</v>
      </c>
      <c r="L772" s="46"/>
      <c r="M772" s="46"/>
      <c r="N772" s="46"/>
      <c r="O772" s="46"/>
      <c r="P772" s="46"/>
      <c r="Q772" s="46"/>
      <c r="R772" s="46"/>
      <c r="S772" s="47"/>
    </row>
    <row r="773">
      <c r="A773" s="388" t="s">
        <v>1632</v>
      </c>
      <c r="B773" s="52" t="s">
        <v>1633</v>
      </c>
      <c r="C773" s="53" t="s">
        <v>1634</v>
      </c>
      <c r="D773" s="54"/>
      <c r="E773" s="55" t="s">
        <v>1635</v>
      </c>
      <c r="F773" s="54"/>
      <c r="G773" s="56" t="s">
        <v>1636</v>
      </c>
      <c r="H773" s="54"/>
      <c r="I773" s="57" t="s">
        <v>1637</v>
      </c>
      <c r="K773" s="314" t="s">
        <v>1632</v>
      </c>
      <c r="L773" s="85" t="s">
        <v>1633</v>
      </c>
      <c r="M773" s="86" t="s">
        <v>1634</v>
      </c>
      <c r="N773" s="54"/>
      <c r="O773" s="87" t="s">
        <v>1635</v>
      </c>
      <c r="P773" s="54"/>
      <c r="Q773" s="123" t="s">
        <v>1636</v>
      </c>
      <c r="R773" s="54"/>
      <c r="S773" s="122" t="s">
        <v>1637</v>
      </c>
    </row>
    <row r="774">
      <c r="A774" s="58"/>
      <c r="B774" s="54"/>
      <c r="C774" s="59" t="s">
        <v>1638</v>
      </c>
      <c r="D774" s="59" t="s">
        <v>1639</v>
      </c>
      <c r="E774" s="59" t="s">
        <v>1638</v>
      </c>
      <c r="F774" s="59" t="s">
        <v>1639</v>
      </c>
      <c r="G774" s="59" t="s">
        <v>1638</v>
      </c>
      <c r="H774" s="59" t="s">
        <v>1639</v>
      </c>
      <c r="I774" s="54"/>
      <c r="K774" s="58"/>
      <c r="L774" s="54"/>
      <c r="M774" s="94" t="s">
        <v>1638</v>
      </c>
      <c r="N774" s="94" t="s">
        <v>1639</v>
      </c>
      <c r="O774" s="94" t="s">
        <v>1638</v>
      </c>
      <c r="P774" s="94" t="s">
        <v>1639</v>
      </c>
      <c r="Q774" s="94" t="s">
        <v>1638</v>
      </c>
      <c r="R774" s="94" t="s">
        <v>1639</v>
      </c>
      <c r="S774" s="54"/>
    </row>
    <row r="775">
      <c r="A775" s="91">
        <v>1.0</v>
      </c>
      <c r="B775" s="389" t="s">
        <v>2536</v>
      </c>
      <c r="C775" s="127">
        <v>0.0</v>
      </c>
      <c r="D775" s="127">
        <v>0.0</v>
      </c>
      <c r="E775" s="127">
        <v>0.0</v>
      </c>
      <c r="F775" s="129">
        <v>2.0</v>
      </c>
      <c r="G775" s="127">
        <v>0.0</v>
      </c>
      <c r="H775" s="129">
        <v>2.0</v>
      </c>
      <c r="I775" s="61">
        <f t="shared" ref="I775:I792" si="73">SUM(C775:H775)</f>
        <v>4</v>
      </c>
      <c r="K775" s="330">
        <v>1.0</v>
      </c>
      <c r="L775" s="390" t="s">
        <v>2537</v>
      </c>
      <c r="M775" s="174">
        <v>0.0</v>
      </c>
      <c r="N775" s="174">
        <v>0.0</v>
      </c>
      <c r="O775" s="126">
        <v>2.0</v>
      </c>
      <c r="P775" s="175">
        <v>1.0</v>
      </c>
      <c r="Q775" s="175">
        <v>1.0</v>
      </c>
      <c r="R775" s="174">
        <v>0.0</v>
      </c>
      <c r="S775" s="130">
        <f t="shared" ref="S775:S788" si="74">SUM(M775:R775)</f>
        <v>4</v>
      </c>
    </row>
    <row r="776">
      <c r="A776" s="58"/>
      <c r="B776" s="317" t="s">
        <v>2538</v>
      </c>
      <c r="C776" s="127">
        <v>0.0</v>
      </c>
      <c r="D776" s="127">
        <v>0.0</v>
      </c>
      <c r="E776" s="129">
        <v>2.0</v>
      </c>
      <c r="F776" s="132">
        <v>1.0</v>
      </c>
      <c r="G776" s="127">
        <v>0.0</v>
      </c>
      <c r="H776" s="132">
        <v>1.0</v>
      </c>
      <c r="I776" s="61">
        <f t="shared" si="73"/>
        <v>4</v>
      </c>
      <c r="K776" s="84">
        <v>6.0</v>
      </c>
      <c r="L776" s="390" t="s">
        <v>2539</v>
      </c>
      <c r="M776" s="174">
        <v>0.0</v>
      </c>
      <c r="N776" s="174">
        <v>0.0</v>
      </c>
      <c r="O776" s="126">
        <v>2.0</v>
      </c>
      <c r="P776" s="126">
        <v>2.0</v>
      </c>
      <c r="Q776" s="175">
        <v>1.0</v>
      </c>
      <c r="R776" s="175">
        <v>1.0</v>
      </c>
      <c r="S776" s="130">
        <f t="shared" si="74"/>
        <v>6</v>
      </c>
    </row>
    <row r="777">
      <c r="A777" s="91">
        <v>5.0</v>
      </c>
      <c r="B777" s="389" t="s">
        <v>2540</v>
      </c>
      <c r="C777" s="127">
        <v>0.0</v>
      </c>
      <c r="D777" s="127">
        <v>0.0</v>
      </c>
      <c r="E777" s="132">
        <v>1.0</v>
      </c>
      <c r="F777" s="129">
        <v>2.0</v>
      </c>
      <c r="G777" s="127">
        <v>0.0</v>
      </c>
      <c r="H777" s="129">
        <v>2.0</v>
      </c>
      <c r="I777" s="61">
        <f t="shared" si="73"/>
        <v>5</v>
      </c>
      <c r="K777" s="58"/>
      <c r="L777" s="325" t="s">
        <v>2541</v>
      </c>
      <c r="M777" s="174">
        <v>0.0</v>
      </c>
      <c r="N777" s="174">
        <v>0.0</v>
      </c>
      <c r="O777" s="126">
        <v>2.0</v>
      </c>
      <c r="P777" s="175">
        <v>1.0</v>
      </c>
      <c r="Q777" s="126">
        <v>2.0</v>
      </c>
      <c r="R777" s="175">
        <v>1.0</v>
      </c>
      <c r="S777" s="130">
        <f t="shared" si="74"/>
        <v>6</v>
      </c>
    </row>
    <row r="778">
      <c r="A778" s="58"/>
      <c r="B778" s="317" t="s">
        <v>2542</v>
      </c>
      <c r="C778" s="127">
        <v>0.0</v>
      </c>
      <c r="D778" s="127">
        <v>0.0</v>
      </c>
      <c r="E778" s="129">
        <v>2.0</v>
      </c>
      <c r="F778" s="132">
        <v>1.0</v>
      </c>
      <c r="G778" s="132">
        <v>1.0</v>
      </c>
      <c r="H778" s="132">
        <v>1.0</v>
      </c>
      <c r="I778" s="61">
        <f t="shared" si="73"/>
        <v>5</v>
      </c>
      <c r="K778" s="84">
        <v>10.0</v>
      </c>
      <c r="L778" s="390" t="s">
        <v>2543</v>
      </c>
      <c r="M778" s="174">
        <v>0.0</v>
      </c>
      <c r="N778" s="174">
        <v>0.0</v>
      </c>
      <c r="O778" s="201">
        <v>3.0</v>
      </c>
      <c r="P778" s="126">
        <v>2.0</v>
      </c>
      <c r="Q778" s="126">
        <v>2.0</v>
      </c>
      <c r="R778" s="126">
        <v>2.0</v>
      </c>
      <c r="S778" s="130">
        <f t="shared" si="74"/>
        <v>9</v>
      </c>
    </row>
    <row r="779">
      <c r="A779" s="91">
        <v>9.0</v>
      </c>
      <c r="B779" s="389" t="s">
        <v>2544</v>
      </c>
      <c r="C779" s="132">
        <v>1.0</v>
      </c>
      <c r="D779" s="127">
        <v>0.0</v>
      </c>
      <c r="E779" s="132">
        <v>1.0</v>
      </c>
      <c r="F779" s="129">
        <v>2.0</v>
      </c>
      <c r="G779" s="132">
        <v>1.0</v>
      </c>
      <c r="H779" s="129">
        <v>2.0</v>
      </c>
      <c r="I779" s="61">
        <f t="shared" si="73"/>
        <v>7</v>
      </c>
      <c r="K779" s="58"/>
      <c r="L779" s="325" t="s">
        <v>2545</v>
      </c>
      <c r="M779" s="174">
        <v>0.0</v>
      </c>
      <c r="N779" s="175">
        <v>1.0</v>
      </c>
      <c r="O779" s="201">
        <v>3.0</v>
      </c>
      <c r="P779" s="175">
        <v>1.0</v>
      </c>
      <c r="Q779" s="201">
        <v>3.0</v>
      </c>
      <c r="R779" s="175">
        <v>1.0</v>
      </c>
      <c r="S779" s="130">
        <f t="shared" si="74"/>
        <v>9</v>
      </c>
    </row>
    <row r="780">
      <c r="A780" s="58"/>
      <c r="B780" s="317" t="s">
        <v>2546</v>
      </c>
      <c r="C780" s="127">
        <v>0.0</v>
      </c>
      <c r="D780" s="127">
        <v>0.0</v>
      </c>
      <c r="E780" s="129">
        <v>2.0</v>
      </c>
      <c r="F780" s="132">
        <v>1.0</v>
      </c>
      <c r="G780" s="129">
        <v>2.0</v>
      </c>
      <c r="H780" s="129">
        <v>2.0</v>
      </c>
      <c r="I780" s="61">
        <f t="shared" si="73"/>
        <v>7</v>
      </c>
      <c r="K780" s="84">
        <v>14.0</v>
      </c>
      <c r="L780" s="390" t="s">
        <v>2547</v>
      </c>
      <c r="M780" s="174">
        <v>0.0</v>
      </c>
      <c r="N780" s="175">
        <v>1.0</v>
      </c>
      <c r="O780" s="201">
        <v>3.0</v>
      </c>
      <c r="P780" s="201">
        <v>3.0</v>
      </c>
      <c r="Q780" s="126">
        <v>2.0</v>
      </c>
      <c r="R780" s="201">
        <v>3.0</v>
      </c>
      <c r="S780" s="130">
        <f t="shared" si="74"/>
        <v>12</v>
      </c>
    </row>
    <row r="781">
      <c r="A781" s="91">
        <v>12.0</v>
      </c>
      <c r="B781" s="389" t="s">
        <v>2548</v>
      </c>
      <c r="C781" s="129">
        <v>2.0</v>
      </c>
      <c r="D781" s="132">
        <v>1.0</v>
      </c>
      <c r="E781" s="132">
        <v>1.0</v>
      </c>
      <c r="F781" s="129">
        <v>2.0</v>
      </c>
      <c r="G781" s="129">
        <v>2.0</v>
      </c>
      <c r="H781" s="129">
        <v>2.0</v>
      </c>
      <c r="I781" s="61">
        <f t="shared" si="73"/>
        <v>10</v>
      </c>
      <c r="K781" s="58"/>
      <c r="L781" s="325" t="s">
        <v>2549</v>
      </c>
      <c r="M781" s="175">
        <v>1.0</v>
      </c>
      <c r="N781" s="175">
        <v>1.0</v>
      </c>
      <c r="O781" s="201">
        <v>3.0</v>
      </c>
      <c r="P781" s="126">
        <v>2.0</v>
      </c>
      <c r="Q781" s="201">
        <v>3.0</v>
      </c>
      <c r="R781" s="126">
        <v>2.0</v>
      </c>
      <c r="S781" s="130">
        <f t="shared" si="74"/>
        <v>12</v>
      </c>
    </row>
    <row r="782">
      <c r="A782" s="58"/>
      <c r="B782" s="317" t="s">
        <v>2550</v>
      </c>
      <c r="C782" s="127">
        <v>0.0</v>
      </c>
      <c r="D782" s="127">
        <v>0.0</v>
      </c>
      <c r="E782" s="128">
        <v>3.0</v>
      </c>
      <c r="F782" s="132">
        <v>1.0</v>
      </c>
      <c r="G782" s="128">
        <v>3.0</v>
      </c>
      <c r="H782" s="128">
        <v>3.0</v>
      </c>
      <c r="I782" s="61">
        <f t="shared" si="73"/>
        <v>10</v>
      </c>
      <c r="K782" s="84">
        <v>18.0</v>
      </c>
      <c r="L782" s="137" t="s">
        <v>2551</v>
      </c>
      <c r="M782" s="175">
        <v>1.0</v>
      </c>
      <c r="N782" s="175">
        <v>1.0</v>
      </c>
      <c r="O782" s="204">
        <v>4.0</v>
      </c>
      <c r="P782" s="201">
        <v>3.0</v>
      </c>
      <c r="Q782" s="201">
        <v>3.0</v>
      </c>
      <c r="R782" s="126">
        <v>2.0</v>
      </c>
      <c r="S782" s="130">
        <f t="shared" si="74"/>
        <v>14</v>
      </c>
    </row>
    <row r="783">
      <c r="A783" s="91">
        <v>15.0</v>
      </c>
      <c r="B783" s="389" t="s">
        <v>2552</v>
      </c>
      <c r="C783" s="129">
        <v>2.0</v>
      </c>
      <c r="D783" s="129">
        <v>2.0</v>
      </c>
      <c r="E783" s="132">
        <v>1.0</v>
      </c>
      <c r="F783" s="129">
        <v>2.0</v>
      </c>
      <c r="G783" s="128">
        <v>3.0</v>
      </c>
      <c r="H783" s="129">
        <v>2.0</v>
      </c>
      <c r="I783" s="61">
        <f t="shared" si="73"/>
        <v>12</v>
      </c>
      <c r="K783" s="67"/>
      <c r="L783" s="391" t="s">
        <v>2553</v>
      </c>
      <c r="M783" s="175">
        <v>1.0</v>
      </c>
      <c r="N783" s="175">
        <v>1.0</v>
      </c>
      <c r="O783" s="204">
        <v>4.0</v>
      </c>
      <c r="P783" s="126">
        <v>2.0</v>
      </c>
      <c r="Q783" s="204">
        <v>4.0</v>
      </c>
      <c r="R783" s="126">
        <v>2.0</v>
      </c>
      <c r="S783" s="130">
        <f t="shared" si="74"/>
        <v>14</v>
      </c>
    </row>
    <row r="784">
      <c r="A784" s="58"/>
      <c r="B784" s="317" t="s">
        <v>2554</v>
      </c>
      <c r="C784" s="127">
        <v>0.0</v>
      </c>
      <c r="D784" s="132">
        <v>1.0</v>
      </c>
      <c r="E784" s="128">
        <v>3.0</v>
      </c>
      <c r="F784" s="129">
        <v>2.0</v>
      </c>
      <c r="G784" s="128">
        <v>3.0</v>
      </c>
      <c r="H784" s="128">
        <v>3.0</v>
      </c>
      <c r="I784" s="61">
        <f t="shared" si="73"/>
        <v>12</v>
      </c>
      <c r="K784" s="58"/>
      <c r="L784" s="203" t="s">
        <v>2555</v>
      </c>
      <c r="M784" s="174">
        <v>0.0</v>
      </c>
      <c r="N784" s="126">
        <v>2.0</v>
      </c>
      <c r="O784" s="204">
        <v>4.0</v>
      </c>
      <c r="P784" s="175">
        <v>1.0</v>
      </c>
      <c r="Q784" s="204">
        <v>4.0</v>
      </c>
      <c r="R784" s="201">
        <v>3.0</v>
      </c>
      <c r="S784" s="130">
        <f t="shared" si="74"/>
        <v>14</v>
      </c>
    </row>
    <row r="785">
      <c r="A785" s="91">
        <v>19.0</v>
      </c>
      <c r="B785" s="389" t="s">
        <v>2556</v>
      </c>
      <c r="C785" s="128">
        <v>3.0</v>
      </c>
      <c r="D785" s="128">
        <v>3.0</v>
      </c>
      <c r="E785" s="132">
        <v>1.0</v>
      </c>
      <c r="F785" s="128">
        <v>3.0</v>
      </c>
      <c r="G785" s="128">
        <v>3.0</v>
      </c>
      <c r="H785" s="129">
        <v>2.0</v>
      </c>
      <c r="I785" s="61">
        <f t="shared" si="73"/>
        <v>15</v>
      </c>
      <c r="K785" s="84">
        <v>23.0</v>
      </c>
      <c r="L785" s="137" t="s">
        <v>2557</v>
      </c>
      <c r="M785" s="175">
        <v>1.0</v>
      </c>
      <c r="N785" s="126">
        <v>2.0</v>
      </c>
      <c r="O785" s="204">
        <v>4.0</v>
      </c>
      <c r="P785" s="201">
        <v>3.0</v>
      </c>
      <c r="Q785" s="179">
        <v>5.0</v>
      </c>
      <c r="R785" s="201">
        <v>3.0</v>
      </c>
      <c r="S785" s="130">
        <f t="shared" si="74"/>
        <v>18</v>
      </c>
    </row>
    <row r="786">
      <c r="A786" s="58"/>
      <c r="B786" s="317" t="s">
        <v>2558</v>
      </c>
      <c r="C786" s="127">
        <v>0.0</v>
      </c>
      <c r="D786" s="129">
        <v>2.0</v>
      </c>
      <c r="E786" s="138">
        <v>4.0</v>
      </c>
      <c r="F786" s="128">
        <v>3.0</v>
      </c>
      <c r="G786" s="128">
        <v>3.0</v>
      </c>
      <c r="H786" s="128">
        <v>3.0</v>
      </c>
      <c r="I786" s="61">
        <f t="shared" si="73"/>
        <v>15</v>
      </c>
      <c r="K786" s="58"/>
      <c r="L786" s="203" t="s">
        <v>2559</v>
      </c>
      <c r="M786" s="175">
        <v>1.0</v>
      </c>
      <c r="N786" s="126">
        <v>2.0</v>
      </c>
      <c r="O786" s="179">
        <v>5.0</v>
      </c>
      <c r="P786" s="126">
        <v>2.0</v>
      </c>
      <c r="Q786" s="204">
        <v>4.0</v>
      </c>
      <c r="R786" s="204">
        <v>4.0</v>
      </c>
      <c r="S786" s="130">
        <f t="shared" si="74"/>
        <v>18</v>
      </c>
    </row>
    <row r="787">
      <c r="A787" s="91">
        <v>23.0</v>
      </c>
      <c r="B787" s="389" t="s">
        <v>2560</v>
      </c>
      <c r="C787" s="138">
        <v>4.0</v>
      </c>
      <c r="D787" s="128">
        <v>3.0</v>
      </c>
      <c r="E787" s="129">
        <v>2.0</v>
      </c>
      <c r="F787" s="128">
        <v>3.0</v>
      </c>
      <c r="G787" s="128">
        <v>3.0</v>
      </c>
      <c r="H787" s="129">
        <v>2.0</v>
      </c>
      <c r="I787" s="61">
        <f t="shared" si="73"/>
        <v>17</v>
      </c>
      <c r="K787" s="84">
        <v>28.0</v>
      </c>
      <c r="L787" s="137" t="s">
        <v>2561</v>
      </c>
      <c r="M787" s="126">
        <v>2.0</v>
      </c>
      <c r="N787" s="201">
        <v>3.0</v>
      </c>
      <c r="O787" s="204">
        <v>4.0</v>
      </c>
      <c r="P787" s="204">
        <v>4.0</v>
      </c>
      <c r="Q787" s="179">
        <v>5.0</v>
      </c>
      <c r="R787" s="201">
        <v>3.0</v>
      </c>
      <c r="S787" s="130">
        <f t="shared" si="74"/>
        <v>21</v>
      </c>
    </row>
    <row r="788">
      <c r="A788" s="58"/>
      <c r="B788" s="317" t="s">
        <v>2562</v>
      </c>
      <c r="C788" s="132">
        <v>1.0</v>
      </c>
      <c r="D788" s="128">
        <v>3.0</v>
      </c>
      <c r="E788" s="138">
        <v>4.0</v>
      </c>
      <c r="F788" s="128">
        <v>3.0</v>
      </c>
      <c r="G788" s="128">
        <v>3.0</v>
      </c>
      <c r="H788" s="128">
        <v>3.0</v>
      </c>
      <c r="I788" s="61">
        <f t="shared" si="73"/>
        <v>17</v>
      </c>
      <c r="K788" s="58"/>
      <c r="L788" s="203" t="s">
        <v>2563</v>
      </c>
      <c r="M788" s="126">
        <v>2.0</v>
      </c>
      <c r="N788" s="126">
        <v>2.0</v>
      </c>
      <c r="O788" s="179">
        <v>5.0</v>
      </c>
      <c r="P788" s="204">
        <v>4.0</v>
      </c>
      <c r="Q788" s="204">
        <v>4.0</v>
      </c>
      <c r="R788" s="204">
        <v>4.0</v>
      </c>
      <c r="S788" s="130">
        <f t="shared" si="74"/>
        <v>21</v>
      </c>
    </row>
    <row r="789">
      <c r="A789" s="91">
        <v>26.0</v>
      </c>
      <c r="B789" s="389" t="s">
        <v>2564</v>
      </c>
      <c r="C789" s="138">
        <v>4.0</v>
      </c>
      <c r="D789" s="138">
        <v>4.0</v>
      </c>
      <c r="E789" s="129">
        <v>2.0</v>
      </c>
      <c r="F789" s="128">
        <v>3.0</v>
      </c>
      <c r="G789" s="138">
        <v>4.0</v>
      </c>
      <c r="H789" s="128">
        <v>3.0</v>
      </c>
      <c r="I789" s="61">
        <f t="shared" si="73"/>
        <v>20</v>
      </c>
      <c r="K789" s="80"/>
    </row>
    <row r="790">
      <c r="A790" s="58"/>
      <c r="B790" s="317" t="s">
        <v>2565</v>
      </c>
      <c r="C790" s="129">
        <v>2.0</v>
      </c>
      <c r="D790" s="128">
        <v>3.0</v>
      </c>
      <c r="E790" s="138">
        <v>4.0</v>
      </c>
      <c r="F790" s="128">
        <v>3.0</v>
      </c>
      <c r="G790" s="138">
        <v>4.0</v>
      </c>
      <c r="H790" s="138">
        <v>4.0</v>
      </c>
      <c r="I790" s="61">
        <f t="shared" si="73"/>
        <v>20</v>
      </c>
      <c r="K790" s="80"/>
    </row>
    <row r="791">
      <c r="A791" s="91">
        <v>30.0</v>
      </c>
      <c r="B791" s="389" t="s">
        <v>2566</v>
      </c>
      <c r="C791" s="139">
        <v>5.0</v>
      </c>
      <c r="D791" s="138">
        <v>4.0</v>
      </c>
      <c r="E791" s="128">
        <v>3.0</v>
      </c>
      <c r="F791" s="128">
        <v>3.0</v>
      </c>
      <c r="G791" s="138">
        <v>4.0</v>
      </c>
      <c r="H791" s="128">
        <v>3.0</v>
      </c>
      <c r="I791" s="61">
        <f t="shared" si="73"/>
        <v>22</v>
      </c>
      <c r="K791" s="80"/>
    </row>
    <row r="792">
      <c r="A792" s="58"/>
      <c r="B792" s="317" t="s">
        <v>2567</v>
      </c>
      <c r="C792" s="128">
        <v>3.0</v>
      </c>
      <c r="D792" s="128">
        <v>3.0</v>
      </c>
      <c r="E792" s="138">
        <v>4.0</v>
      </c>
      <c r="F792" s="138">
        <v>4.0</v>
      </c>
      <c r="G792" s="138">
        <v>4.0</v>
      </c>
      <c r="H792" s="138">
        <v>4.0</v>
      </c>
      <c r="I792" s="61">
        <f t="shared" si="73"/>
        <v>22</v>
      </c>
      <c r="K792" s="80"/>
    </row>
    <row r="793">
      <c r="A793" s="74"/>
      <c r="B793" s="74"/>
      <c r="C793" s="74"/>
      <c r="D793" s="74"/>
      <c r="E793" s="74"/>
      <c r="F793" s="74"/>
      <c r="G793" s="74"/>
      <c r="H793" s="74"/>
      <c r="I793" s="74"/>
      <c r="K793" s="80"/>
    </row>
    <row r="794">
      <c r="A794" s="74"/>
      <c r="B794" s="74"/>
      <c r="C794" s="74"/>
      <c r="D794" s="74"/>
      <c r="E794" s="74"/>
      <c r="F794" s="74"/>
      <c r="G794" s="74"/>
      <c r="H794" s="74"/>
      <c r="I794" s="74"/>
      <c r="K794" s="80"/>
    </row>
    <row r="795">
      <c r="A795" s="392" t="s">
        <v>2568</v>
      </c>
      <c r="B795" s="46"/>
      <c r="C795" s="46"/>
      <c r="D795" s="46"/>
      <c r="E795" s="46"/>
      <c r="F795" s="46"/>
      <c r="G795" s="46"/>
      <c r="H795" s="46"/>
      <c r="I795" s="46"/>
      <c r="J795" s="46"/>
      <c r="K795" s="46"/>
      <c r="L795" s="46"/>
      <c r="M795" s="46"/>
      <c r="N795" s="46"/>
      <c r="O795" s="46"/>
      <c r="P795" s="46"/>
      <c r="Q795" s="46"/>
      <c r="R795" s="46"/>
      <c r="S795" s="47"/>
    </row>
    <row r="796">
      <c r="A796" s="74"/>
      <c r="B796" s="74"/>
      <c r="C796" s="74"/>
      <c r="D796" s="74"/>
      <c r="E796" s="74"/>
      <c r="F796" s="74"/>
      <c r="G796" s="74"/>
      <c r="H796" s="74"/>
      <c r="I796" s="74"/>
      <c r="K796" s="80"/>
    </row>
    <row r="797">
      <c r="A797" s="74"/>
      <c r="B797" s="74"/>
      <c r="C797" s="74"/>
      <c r="D797" s="74"/>
      <c r="E797" s="74"/>
      <c r="F797" s="74"/>
      <c r="G797" s="74"/>
      <c r="H797" s="74"/>
      <c r="I797" s="74"/>
      <c r="K797" s="80"/>
    </row>
    <row r="798">
      <c r="A798" s="393" t="s">
        <v>2569</v>
      </c>
      <c r="B798" s="46"/>
      <c r="C798" s="46"/>
      <c r="D798" s="46"/>
      <c r="E798" s="46"/>
      <c r="F798" s="46"/>
      <c r="G798" s="46"/>
      <c r="H798" s="46"/>
      <c r="I798" s="47"/>
      <c r="K798" s="394" t="s">
        <v>2570</v>
      </c>
      <c r="L798" s="46"/>
      <c r="M798" s="46"/>
      <c r="N798" s="46"/>
      <c r="O798" s="46"/>
      <c r="P798" s="46"/>
      <c r="Q798" s="46"/>
      <c r="R798" s="46"/>
      <c r="S798" s="47"/>
    </row>
    <row r="799">
      <c r="A799" s="141" t="s">
        <v>1675</v>
      </c>
      <c r="B799" s="142" t="s">
        <v>1633</v>
      </c>
      <c r="C799" s="143" t="s">
        <v>1634</v>
      </c>
      <c r="D799" s="47"/>
      <c r="E799" s="144" t="s">
        <v>1635</v>
      </c>
      <c r="F799" s="47"/>
      <c r="G799" s="145" t="s">
        <v>1636</v>
      </c>
      <c r="H799" s="47"/>
      <c r="I799" s="146" t="s">
        <v>1637</v>
      </c>
      <c r="K799" s="141" t="s">
        <v>1675</v>
      </c>
      <c r="L799" s="142" t="s">
        <v>1633</v>
      </c>
      <c r="M799" s="143" t="s">
        <v>1634</v>
      </c>
      <c r="N799" s="47"/>
      <c r="O799" s="144" t="s">
        <v>1635</v>
      </c>
      <c r="P799" s="47"/>
      <c r="Q799" s="145" t="s">
        <v>1636</v>
      </c>
      <c r="R799" s="47"/>
      <c r="S799" s="146" t="s">
        <v>1637</v>
      </c>
    </row>
    <row r="800">
      <c r="A800" s="58"/>
      <c r="B800" s="58"/>
      <c r="C800" s="147" t="s">
        <v>1638</v>
      </c>
      <c r="D800" s="147" t="s">
        <v>1639</v>
      </c>
      <c r="E800" s="147" t="s">
        <v>1638</v>
      </c>
      <c r="F800" s="147" t="s">
        <v>1639</v>
      </c>
      <c r="G800" s="147" t="s">
        <v>1638</v>
      </c>
      <c r="H800" s="147" t="s">
        <v>1639</v>
      </c>
      <c r="I800" s="58"/>
      <c r="K800" s="58"/>
      <c r="L800" s="58"/>
      <c r="M800" s="147" t="s">
        <v>1638</v>
      </c>
      <c r="N800" s="147" t="s">
        <v>1639</v>
      </c>
      <c r="O800" s="147" t="s">
        <v>1638</v>
      </c>
      <c r="P800" s="147" t="s">
        <v>1639</v>
      </c>
      <c r="Q800" s="147" t="s">
        <v>1638</v>
      </c>
      <c r="R800" s="147" t="s">
        <v>1639</v>
      </c>
      <c r="S800" s="58"/>
    </row>
    <row r="801">
      <c r="A801" s="159">
        <v>1.0</v>
      </c>
      <c r="B801" s="159" t="s">
        <v>2571</v>
      </c>
      <c r="C801" s="98">
        <v>0.0</v>
      </c>
      <c r="D801" s="98">
        <v>0.0</v>
      </c>
      <c r="E801" s="98">
        <v>1.0</v>
      </c>
      <c r="F801" s="98">
        <v>0.0</v>
      </c>
      <c r="G801" s="98">
        <v>1.0</v>
      </c>
      <c r="H801" s="98">
        <v>1.0</v>
      </c>
      <c r="I801" s="160">
        <f t="shared" ref="I801:I810" si="75">SUM(C801:H801)</f>
        <v>3</v>
      </c>
      <c r="K801" s="159">
        <v>1.0</v>
      </c>
      <c r="L801" s="159" t="s">
        <v>2572</v>
      </c>
      <c r="M801" s="98">
        <v>0.0</v>
      </c>
      <c r="N801" s="98">
        <v>0.0</v>
      </c>
      <c r="O801" s="98">
        <v>1.0</v>
      </c>
      <c r="P801" s="98">
        <v>1.0</v>
      </c>
      <c r="Q801" s="98">
        <v>1.0</v>
      </c>
      <c r="R801" s="98">
        <v>1.0</v>
      </c>
      <c r="S801" s="160">
        <f t="shared" ref="S801:S807" si="76">SUM(M801:R801)</f>
        <v>4</v>
      </c>
    </row>
    <row r="802">
      <c r="A802" s="162">
        <v>5.0</v>
      </c>
      <c r="B802" s="162" t="s">
        <v>2573</v>
      </c>
      <c r="C802" s="98">
        <v>0.0</v>
      </c>
      <c r="D802" s="98">
        <v>0.0</v>
      </c>
      <c r="E802" s="98">
        <v>1.0</v>
      </c>
      <c r="F802" s="98">
        <v>1.0</v>
      </c>
      <c r="G802" s="98">
        <v>1.0</v>
      </c>
      <c r="H802" s="98">
        <v>1.0</v>
      </c>
      <c r="I802" s="160">
        <f t="shared" si="75"/>
        <v>4</v>
      </c>
      <c r="K802" s="162">
        <v>6.0</v>
      </c>
      <c r="L802" s="162" t="s">
        <v>2574</v>
      </c>
      <c r="M802" s="98">
        <v>0.0</v>
      </c>
      <c r="N802" s="98">
        <v>1.0</v>
      </c>
      <c r="O802" s="98">
        <v>1.0</v>
      </c>
      <c r="P802" s="98">
        <v>2.0</v>
      </c>
      <c r="Q802" s="98">
        <v>1.0</v>
      </c>
      <c r="R802" s="98">
        <v>1.0</v>
      </c>
      <c r="S802" s="160">
        <f t="shared" si="76"/>
        <v>6</v>
      </c>
    </row>
    <row r="803">
      <c r="A803" s="159">
        <v>9.0</v>
      </c>
      <c r="B803" s="159" t="s">
        <v>2575</v>
      </c>
      <c r="C803" s="98">
        <v>0.0</v>
      </c>
      <c r="D803" s="98">
        <v>0.0</v>
      </c>
      <c r="E803" s="98">
        <v>2.0</v>
      </c>
      <c r="F803" s="98">
        <v>1.0</v>
      </c>
      <c r="G803" s="98">
        <v>2.0</v>
      </c>
      <c r="H803" s="98">
        <v>1.0</v>
      </c>
      <c r="I803" s="160">
        <f t="shared" si="75"/>
        <v>6</v>
      </c>
      <c r="K803" s="159">
        <v>10.0</v>
      </c>
      <c r="L803" s="159" t="s">
        <v>2576</v>
      </c>
      <c r="M803" s="98">
        <v>0.0</v>
      </c>
      <c r="N803" s="98">
        <v>0.0</v>
      </c>
      <c r="O803" s="98">
        <v>2.0</v>
      </c>
      <c r="P803" s="98">
        <v>2.0</v>
      </c>
      <c r="Q803" s="98">
        <v>2.0</v>
      </c>
      <c r="R803" s="98">
        <v>2.0</v>
      </c>
      <c r="S803" s="160">
        <f t="shared" si="76"/>
        <v>8</v>
      </c>
    </row>
    <row r="804">
      <c r="A804" s="162">
        <v>12.0</v>
      </c>
      <c r="B804" s="163" t="s">
        <v>2577</v>
      </c>
      <c r="C804" s="98">
        <v>0.0</v>
      </c>
      <c r="D804" s="98">
        <v>1.0</v>
      </c>
      <c r="E804" s="98">
        <v>2.0</v>
      </c>
      <c r="F804" s="98">
        <v>2.0</v>
      </c>
      <c r="G804" s="98">
        <v>2.0</v>
      </c>
      <c r="H804" s="98">
        <v>2.0</v>
      </c>
      <c r="I804" s="160">
        <f t="shared" si="75"/>
        <v>9</v>
      </c>
      <c r="K804" s="162">
        <v>14.0</v>
      </c>
      <c r="L804" s="163" t="s">
        <v>2578</v>
      </c>
      <c r="M804" s="98">
        <v>0.0</v>
      </c>
      <c r="N804" s="98">
        <v>1.0</v>
      </c>
      <c r="O804" s="98">
        <v>2.0</v>
      </c>
      <c r="P804" s="98">
        <v>3.0</v>
      </c>
      <c r="Q804" s="98">
        <v>2.0</v>
      </c>
      <c r="R804" s="98">
        <v>2.0</v>
      </c>
      <c r="S804" s="160">
        <f t="shared" si="76"/>
        <v>10</v>
      </c>
    </row>
    <row r="805">
      <c r="A805" s="159">
        <v>15.0</v>
      </c>
      <c r="B805" s="159" t="s">
        <v>2579</v>
      </c>
      <c r="C805" s="98">
        <v>1.0</v>
      </c>
      <c r="D805" s="98">
        <v>1.0</v>
      </c>
      <c r="E805" s="98">
        <v>3.0</v>
      </c>
      <c r="F805" s="98">
        <v>2.0</v>
      </c>
      <c r="G805" s="98">
        <v>3.0</v>
      </c>
      <c r="H805" s="98">
        <v>2.0</v>
      </c>
      <c r="I805" s="160">
        <f t="shared" si="75"/>
        <v>12</v>
      </c>
      <c r="K805" s="159">
        <v>18.0</v>
      </c>
      <c r="L805" s="159" t="s">
        <v>2580</v>
      </c>
      <c r="M805" s="98">
        <v>0.0</v>
      </c>
      <c r="N805" s="98">
        <v>0.0</v>
      </c>
      <c r="O805" s="98">
        <v>5.0</v>
      </c>
      <c r="P805" s="98">
        <v>3.0</v>
      </c>
      <c r="Q805" s="98">
        <v>4.0</v>
      </c>
      <c r="R805" s="98">
        <v>3.0</v>
      </c>
      <c r="S805" s="160">
        <f t="shared" si="76"/>
        <v>15</v>
      </c>
    </row>
    <row r="806">
      <c r="A806" s="162">
        <v>19.0</v>
      </c>
      <c r="B806" s="162" t="s">
        <v>2581</v>
      </c>
      <c r="C806" s="98">
        <v>2.0</v>
      </c>
      <c r="D806" s="98">
        <v>1.0</v>
      </c>
      <c r="E806" s="98">
        <v>3.0</v>
      </c>
      <c r="F806" s="98">
        <v>3.0</v>
      </c>
      <c r="G806" s="98">
        <v>3.0</v>
      </c>
      <c r="H806" s="98">
        <v>3.0</v>
      </c>
      <c r="I806" s="160">
        <f t="shared" si="75"/>
        <v>15</v>
      </c>
      <c r="K806" s="162">
        <v>23.0</v>
      </c>
      <c r="L806" s="163" t="s">
        <v>1774</v>
      </c>
      <c r="M806" s="98">
        <v>2.0</v>
      </c>
      <c r="N806" s="98">
        <v>2.0</v>
      </c>
      <c r="O806" s="98">
        <v>3.0</v>
      </c>
      <c r="P806" s="98">
        <v>4.0</v>
      </c>
      <c r="Q806" s="98">
        <v>3.0</v>
      </c>
      <c r="R806" s="98">
        <v>4.0</v>
      </c>
      <c r="S806" s="160">
        <f t="shared" si="76"/>
        <v>18</v>
      </c>
    </row>
    <row r="807">
      <c r="A807" s="159">
        <v>23.0</v>
      </c>
      <c r="B807" s="159" t="s">
        <v>2582</v>
      </c>
      <c r="C807" s="98">
        <v>3.0</v>
      </c>
      <c r="D807" s="98">
        <v>4.0</v>
      </c>
      <c r="E807" s="98">
        <v>2.0</v>
      </c>
      <c r="F807" s="98">
        <v>2.0</v>
      </c>
      <c r="G807" s="98">
        <v>3.0</v>
      </c>
      <c r="H807" s="98">
        <v>3.0</v>
      </c>
      <c r="I807" s="160">
        <f t="shared" si="75"/>
        <v>17</v>
      </c>
      <c r="K807" s="159">
        <v>28.0</v>
      </c>
      <c r="L807" s="159" t="s">
        <v>2583</v>
      </c>
      <c r="M807" s="98">
        <v>4.0</v>
      </c>
      <c r="N807" s="98">
        <v>0.0</v>
      </c>
      <c r="O807" s="98">
        <v>6.0</v>
      </c>
      <c r="P807" s="98">
        <v>4.0</v>
      </c>
      <c r="Q807" s="98">
        <v>4.0</v>
      </c>
      <c r="R807" s="98">
        <v>4.0</v>
      </c>
      <c r="S807" s="160">
        <f t="shared" si="76"/>
        <v>22</v>
      </c>
    </row>
    <row r="808">
      <c r="A808" s="162">
        <v>26.0</v>
      </c>
      <c r="B808" s="162" t="s">
        <v>2584</v>
      </c>
      <c r="C808" s="98">
        <v>3.0</v>
      </c>
      <c r="D808" s="98">
        <v>4.0</v>
      </c>
      <c r="E808" s="98">
        <v>3.0</v>
      </c>
      <c r="F808" s="98">
        <v>3.0</v>
      </c>
      <c r="G808" s="98">
        <v>3.0</v>
      </c>
      <c r="H808" s="98">
        <v>4.0</v>
      </c>
      <c r="I808" s="160">
        <f t="shared" si="75"/>
        <v>20</v>
      </c>
      <c r="K808" s="80"/>
    </row>
    <row r="809">
      <c r="A809" s="159">
        <v>28.0</v>
      </c>
      <c r="B809" s="159" t="s">
        <v>2585</v>
      </c>
      <c r="C809" s="98">
        <v>4.0</v>
      </c>
      <c r="D809" s="98">
        <v>4.0</v>
      </c>
      <c r="E809" s="98">
        <v>3.0</v>
      </c>
      <c r="F809" s="98">
        <v>3.0</v>
      </c>
      <c r="G809" s="98">
        <v>3.0</v>
      </c>
      <c r="H809" s="98">
        <v>4.0</v>
      </c>
      <c r="I809" s="160">
        <f t="shared" si="75"/>
        <v>21</v>
      </c>
      <c r="K809" s="80"/>
    </row>
    <row r="810">
      <c r="A810" s="218">
        <v>30.0</v>
      </c>
      <c r="B810" s="274" t="s">
        <v>2586</v>
      </c>
      <c r="C810" s="98">
        <v>5.0</v>
      </c>
      <c r="D810" s="98">
        <v>5.0</v>
      </c>
      <c r="E810" s="98">
        <v>3.0</v>
      </c>
      <c r="F810" s="98">
        <v>3.0</v>
      </c>
      <c r="G810" s="98">
        <v>3.0</v>
      </c>
      <c r="H810" s="98">
        <v>3.0</v>
      </c>
      <c r="I810" s="160">
        <f t="shared" si="75"/>
        <v>22</v>
      </c>
      <c r="K810" s="80"/>
    </row>
    <row r="811">
      <c r="A811" s="80"/>
      <c r="K811" s="80"/>
    </row>
    <row r="812">
      <c r="A812" s="74"/>
      <c r="B812" s="74"/>
      <c r="C812" s="74"/>
      <c r="D812" s="74"/>
      <c r="E812" s="74"/>
      <c r="F812" s="74"/>
      <c r="G812" s="74"/>
      <c r="H812" s="74"/>
      <c r="I812" s="74"/>
      <c r="K812" s="80"/>
    </row>
    <row r="813">
      <c r="A813" s="395" t="s">
        <v>2587</v>
      </c>
      <c r="B813" s="46"/>
      <c r="C813" s="46"/>
      <c r="D813" s="46"/>
      <c r="E813" s="46"/>
      <c r="F813" s="46"/>
      <c r="G813" s="46"/>
      <c r="H813" s="46"/>
      <c r="I813" s="47"/>
      <c r="K813" s="395" t="s">
        <v>2588</v>
      </c>
      <c r="L813" s="46"/>
      <c r="M813" s="46"/>
      <c r="N813" s="46"/>
      <c r="O813" s="46"/>
      <c r="P813" s="46"/>
      <c r="Q813" s="46"/>
      <c r="R813" s="46"/>
      <c r="S813" s="47"/>
    </row>
    <row r="814">
      <c r="A814" s="396" t="s">
        <v>1675</v>
      </c>
      <c r="B814" s="184" t="s">
        <v>1633</v>
      </c>
      <c r="C814" s="185" t="s">
        <v>1634</v>
      </c>
      <c r="D814" s="47"/>
      <c r="E814" s="186" t="s">
        <v>1635</v>
      </c>
      <c r="F814" s="47"/>
      <c r="G814" s="187" t="s">
        <v>1636</v>
      </c>
      <c r="H814" s="47"/>
      <c r="I814" s="183" t="s">
        <v>1637</v>
      </c>
      <c r="K814" s="396" t="s">
        <v>1675</v>
      </c>
      <c r="L814" s="184" t="s">
        <v>1633</v>
      </c>
      <c r="M814" s="185" t="s">
        <v>1634</v>
      </c>
      <c r="N814" s="47"/>
      <c r="O814" s="186" t="s">
        <v>1635</v>
      </c>
      <c r="P814" s="47"/>
      <c r="Q814" s="187" t="s">
        <v>1636</v>
      </c>
      <c r="R814" s="47"/>
      <c r="S814" s="183" t="s">
        <v>1637</v>
      </c>
    </row>
    <row r="815">
      <c r="A815" s="58"/>
      <c r="B815" s="58"/>
      <c r="C815" s="188" t="s">
        <v>1638</v>
      </c>
      <c r="D815" s="188" t="s">
        <v>1639</v>
      </c>
      <c r="E815" s="188" t="s">
        <v>1638</v>
      </c>
      <c r="F815" s="188" t="s">
        <v>1639</v>
      </c>
      <c r="G815" s="188" t="s">
        <v>1638</v>
      </c>
      <c r="H815" s="188" t="s">
        <v>1639</v>
      </c>
      <c r="I815" s="58"/>
      <c r="K815" s="58"/>
      <c r="L815" s="58"/>
      <c r="M815" s="188" t="s">
        <v>1638</v>
      </c>
      <c r="N815" s="188" t="s">
        <v>1639</v>
      </c>
      <c r="O815" s="188" t="s">
        <v>1638</v>
      </c>
      <c r="P815" s="188" t="s">
        <v>1639</v>
      </c>
      <c r="Q815" s="188" t="s">
        <v>1638</v>
      </c>
      <c r="R815" s="188" t="s">
        <v>1639</v>
      </c>
      <c r="S815" s="58"/>
    </row>
    <row r="816">
      <c r="A816" s="294">
        <v>1.0</v>
      </c>
      <c r="B816" s="397" t="s">
        <v>2589</v>
      </c>
      <c r="C816" s="192">
        <v>0.0</v>
      </c>
      <c r="D816" s="192">
        <v>0.0</v>
      </c>
      <c r="E816" s="194">
        <v>1.0</v>
      </c>
      <c r="F816" s="192">
        <v>0.0</v>
      </c>
      <c r="G816" s="193">
        <v>2.0</v>
      </c>
      <c r="H816" s="192">
        <v>0.0</v>
      </c>
      <c r="I816" s="191">
        <f t="shared" ref="I816:I833" si="77">SUM(C816:H816)</f>
        <v>3</v>
      </c>
      <c r="K816" s="294">
        <v>1.0</v>
      </c>
      <c r="L816" s="397" t="s">
        <v>2590</v>
      </c>
      <c r="M816" s="192">
        <v>0.0</v>
      </c>
      <c r="N816" s="192">
        <v>0.0</v>
      </c>
      <c r="O816" s="193">
        <v>2.0</v>
      </c>
      <c r="P816" s="192">
        <v>0.0</v>
      </c>
      <c r="Q816" s="194">
        <v>1.0</v>
      </c>
      <c r="R816" s="194">
        <v>1.0</v>
      </c>
      <c r="S816" s="191">
        <f t="shared" ref="S816:S825" si="78">SUM(M816:R816)</f>
        <v>4</v>
      </c>
    </row>
    <row r="817">
      <c r="A817" s="294">
        <v>1.0</v>
      </c>
      <c r="B817" s="398" t="s">
        <v>2591</v>
      </c>
      <c r="C817" s="192">
        <v>0.0</v>
      </c>
      <c r="D817" s="192">
        <v>0.0</v>
      </c>
      <c r="E817" s="192">
        <v>0.0</v>
      </c>
      <c r="F817" s="194">
        <v>1.0</v>
      </c>
      <c r="G817" s="192">
        <v>0.0</v>
      </c>
      <c r="H817" s="193">
        <v>2.0</v>
      </c>
      <c r="I817" s="191">
        <f t="shared" si="77"/>
        <v>3</v>
      </c>
      <c r="K817" s="399">
        <v>6.0</v>
      </c>
      <c r="L817" s="397" t="s">
        <v>2592</v>
      </c>
      <c r="M817" s="192">
        <v>0.0</v>
      </c>
      <c r="N817" s="192">
        <v>0.0</v>
      </c>
      <c r="O817" s="193">
        <v>2.0</v>
      </c>
      <c r="P817" s="194">
        <v>1.0</v>
      </c>
      <c r="Q817" s="193">
        <v>2.0</v>
      </c>
      <c r="R817" s="194">
        <v>1.0</v>
      </c>
      <c r="S817" s="191">
        <f t="shared" si="78"/>
        <v>6</v>
      </c>
    </row>
    <row r="818">
      <c r="A818" s="399">
        <v>5.0</v>
      </c>
      <c r="B818" s="397" t="s">
        <v>2593</v>
      </c>
      <c r="C818" s="192">
        <v>0.0</v>
      </c>
      <c r="D818" s="192">
        <v>0.0</v>
      </c>
      <c r="E818" s="193">
        <v>2.0</v>
      </c>
      <c r="F818" s="192">
        <v>0.0</v>
      </c>
      <c r="G818" s="193">
        <v>2.0</v>
      </c>
      <c r="H818" s="192">
        <v>0.0</v>
      </c>
      <c r="I818" s="191">
        <f t="shared" si="77"/>
        <v>4</v>
      </c>
      <c r="K818" s="294">
        <v>10.0</v>
      </c>
      <c r="L818" s="397" t="s">
        <v>2594</v>
      </c>
      <c r="M818" s="192">
        <v>0.0</v>
      </c>
      <c r="N818" s="192">
        <v>0.0</v>
      </c>
      <c r="O818" s="196">
        <v>3.0</v>
      </c>
      <c r="P818" s="193">
        <v>2.0</v>
      </c>
      <c r="Q818" s="193">
        <v>2.0</v>
      </c>
      <c r="R818" s="193">
        <v>2.0</v>
      </c>
      <c r="S818" s="191">
        <f t="shared" si="78"/>
        <v>9</v>
      </c>
    </row>
    <row r="819">
      <c r="A819" s="191">
        <v>5.0</v>
      </c>
      <c r="B819" s="398" t="s">
        <v>2595</v>
      </c>
      <c r="C819" s="192">
        <v>0.0</v>
      </c>
      <c r="D819" s="192">
        <v>0.0</v>
      </c>
      <c r="E819" s="192">
        <v>0.0</v>
      </c>
      <c r="F819" s="194">
        <v>1.0</v>
      </c>
      <c r="G819" s="194">
        <v>1.0</v>
      </c>
      <c r="H819" s="193">
        <v>2.0</v>
      </c>
      <c r="I819" s="191">
        <f t="shared" si="77"/>
        <v>4</v>
      </c>
      <c r="K819" s="399">
        <v>14.0</v>
      </c>
      <c r="L819" s="397" t="s">
        <v>2596</v>
      </c>
      <c r="M819" s="194">
        <v>1.0</v>
      </c>
      <c r="N819" s="194">
        <v>1.0</v>
      </c>
      <c r="O819" s="196">
        <v>3.0</v>
      </c>
      <c r="P819" s="193">
        <v>2.0</v>
      </c>
      <c r="Q819" s="196">
        <v>3.0</v>
      </c>
      <c r="R819" s="193">
        <v>2.0</v>
      </c>
      <c r="S819" s="191">
        <f t="shared" si="78"/>
        <v>12</v>
      </c>
    </row>
    <row r="820">
      <c r="A820" s="294">
        <v>9.0</v>
      </c>
      <c r="B820" s="397" t="s">
        <v>2597</v>
      </c>
      <c r="C820" s="192">
        <v>0.0</v>
      </c>
      <c r="D820" s="192">
        <v>0.0</v>
      </c>
      <c r="E820" s="193">
        <v>2.0</v>
      </c>
      <c r="F820" s="194">
        <v>1.0</v>
      </c>
      <c r="G820" s="193">
        <v>2.0</v>
      </c>
      <c r="H820" s="194">
        <v>1.0</v>
      </c>
      <c r="I820" s="191">
        <f t="shared" si="77"/>
        <v>6</v>
      </c>
      <c r="K820" s="191">
        <v>18.0</v>
      </c>
      <c r="L820" s="398" t="s">
        <v>2598</v>
      </c>
      <c r="M820" s="192">
        <v>0.0</v>
      </c>
      <c r="N820" s="194">
        <v>1.0</v>
      </c>
      <c r="O820" s="197">
        <v>4.0</v>
      </c>
      <c r="P820" s="197">
        <v>4.0</v>
      </c>
      <c r="Q820" s="196">
        <v>3.0</v>
      </c>
      <c r="R820" s="196">
        <v>3.0</v>
      </c>
      <c r="S820" s="191">
        <f t="shared" si="78"/>
        <v>15</v>
      </c>
    </row>
    <row r="821">
      <c r="A821" s="191">
        <v>9.0</v>
      </c>
      <c r="B821" s="398" t="s">
        <v>2599</v>
      </c>
      <c r="C821" s="192">
        <v>0.0</v>
      </c>
      <c r="D821" s="192">
        <v>0.0</v>
      </c>
      <c r="E821" s="194">
        <v>1.0</v>
      </c>
      <c r="F821" s="193">
        <v>2.0</v>
      </c>
      <c r="G821" s="194">
        <v>1.0</v>
      </c>
      <c r="H821" s="193">
        <v>2.0</v>
      </c>
      <c r="I821" s="191">
        <f t="shared" si="77"/>
        <v>6</v>
      </c>
      <c r="K821" s="294">
        <v>18.0</v>
      </c>
      <c r="L821" s="397" t="s">
        <v>2600</v>
      </c>
      <c r="M821" s="194">
        <v>1.0</v>
      </c>
      <c r="N821" s="193">
        <v>2.0</v>
      </c>
      <c r="O821" s="196">
        <v>3.0</v>
      </c>
      <c r="P821" s="193">
        <v>2.0</v>
      </c>
      <c r="Q821" s="196">
        <v>3.0</v>
      </c>
      <c r="R821" s="197">
        <v>4.0</v>
      </c>
      <c r="S821" s="191">
        <f t="shared" si="78"/>
        <v>15</v>
      </c>
    </row>
    <row r="822">
      <c r="A822" s="399">
        <v>12.0</v>
      </c>
      <c r="B822" s="400" t="s">
        <v>2601</v>
      </c>
      <c r="C822" s="192">
        <v>0.0</v>
      </c>
      <c r="D822" s="194">
        <v>1.0</v>
      </c>
      <c r="E822" s="193">
        <v>2.0</v>
      </c>
      <c r="F822" s="196">
        <v>3.0</v>
      </c>
      <c r="G822" s="193">
        <v>2.0</v>
      </c>
      <c r="H822" s="193">
        <v>2.0</v>
      </c>
      <c r="I822" s="191">
        <f t="shared" si="77"/>
        <v>10</v>
      </c>
      <c r="K822" s="191">
        <v>23.0</v>
      </c>
      <c r="L822" s="398" t="s">
        <v>2602</v>
      </c>
      <c r="M822" s="192">
        <v>0.0</v>
      </c>
      <c r="N822" s="196">
        <v>3.0</v>
      </c>
      <c r="O822" s="197">
        <v>4.0</v>
      </c>
      <c r="P822" s="197">
        <v>4.0</v>
      </c>
      <c r="Q822" s="197">
        <v>4.0</v>
      </c>
      <c r="R822" s="196">
        <v>3.0</v>
      </c>
      <c r="S822" s="191">
        <f t="shared" si="78"/>
        <v>18</v>
      </c>
    </row>
    <row r="823">
      <c r="A823" s="191">
        <v>12.0</v>
      </c>
      <c r="B823" s="401" t="s">
        <v>2603</v>
      </c>
      <c r="C823" s="194">
        <v>1.0</v>
      </c>
      <c r="D823" s="192">
        <v>0.0</v>
      </c>
      <c r="E823" s="193">
        <v>2.0</v>
      </c>
      <c r="F823" s="193">
        <v>2.0</v>
      </c>
      <c r="G823" s="196">
        <v>3.0</v>
      </c>
      <c r="H823" s="193">
        <v>2.0</v>
      </c>
      <c r="I823" s="191">
        <f t="shared" si="77"/>
        <v>10</v>
      </c>
      <c r="K823" s="249">
        <v>23.0</v>
      </c>
      <c r="L823" s="402" t="s">
        <v>2604</v>
      </c>
      <c r="M823" s="364">
        <v>2.0</v>
      </c>
      <c r="N823" s="364">
        <v>2.0</v>
      </c>
      <c r="O823" s="370">
        <v>4.0</v>
      </c>
      <c r="P823" s="367">
        <v>3.0</v>
      </c>
      <c r="Q823" s="367">
        <v>3.0</v>
      </c>
      <c r="R823" s="370">
        <v>4.0</v>
      </c>
      <c r="S823" s="99">
        <f t="shared" si="78"/>
        <v>18</v>
      </c>
    </row>
    <row r="824">
      <c r="A824" s="294">
        <v>15.0</v>
      </c>
      <c r="B824" s="400" t="s">
        <v>2605</v>
      </c>
      <c r="C824" s="192">
        <v>0.0</v>
      </c>
      <c r="D824" s="193">
        <v>2.0</v>
      </c>
      <c r="E824" s="196">
        <v>3.0</v>
      </c>
      <c r="F824" s="196">
        <v>3.0</v>
      </c>
      <c r="G824" s="193">
        <v>2.0</v>
      </c>
      <c r="H824" s="193">
        <v>2.0</v>
      </c>
      <c r="I824" s="191">
        <f t="shared" si="77"/>
        <v>12</v>
      </c>
      <c r="K824" s="99">
        <v>28.0</v>
      </c>
      <c r="L824" s="403" t="s">
        <v>2606</v>
      </c>
      <c r="M824" s="362">
        <v>0.0</v>
      </c>
      <c r="N824" s="367">
        <v>3.0</v>
      </c>
      <c r="O824" s="371">
        <v>5.0</v>
      </c>
      <c r="P824" s="370">
        <v>4.0</v>
      </c>
      <c r="Q824" s="371">
        <v>5.0</v>
      </c>
      <c r="R824" s="370">
        <v>4.0</v>
      </c>
      <c r="S824" s="99">
        <f t="shared" si="78"/>
        <v>21</v>
      </c>
    </row>
    <row r="825">
      <c r="A825" s="191">
        <v>15.0</v>
      </c>
      <c r="B825" s="398" t="s">
        <v>2607</v>
      </c>
      <c r="C825" s="193">
        <v>2.0</v>
      </c>
      <c r="D825" s="194">
        <v>1.0</v>
      </c>
      <c r="E825" s="193">
        <v>2.0</v>
      </c>
      <c r="F825" s="193">
        <v>2.0</v>
      </c>
      <c r="G825" s="196">
        <v>3.0</v>
      </c>
      <c r="H825" s="193">
        <v>2.0</v>
      </c>
      <c r="I825" s="191">
        <f t="shared" si="77"/>
        <v>12</v>
      </c>
      <c r="K825" s="329">
        <v>28.0</v>
      </c>
      <c r="L825" s="402" t="s">
        <v>1774</v>
      </c>
      <c r="M825" s="364">
        <v>2.0</v>
      </c>
      <c r="N825" s="367">
        <v>3.0</v>
      </c>
      <c r="O825" s="371">
        <v>5.0</v>
      </c>
      <c r="P825" s="367">
        <v>3.0</v>
      </c>
      <c r="Q825" s="370">
        <v>4.0</v>
      </c>
      <c r="R825" s="370">
        <v>4.0</v>
      </c>
      <c r="S825" s="99">
        <f t="shared" si="78"/>
        <v>21</v>
      </c>
    </row>
    <row r="826">
      <c r="A826" s="399">
        <v>19.0</v>
      </c>
      <c r="B826" s="397" t="s">
        <v>2608</v>
      </c>
      <c r="C826" s="194">
        <v>1.0</v>
      </c>
      <c r="D826" s="196">
        <v>3.0</v>
      </c>
      <c r="E826" s="196">
        <v>3.0</v>
      </c>
      <c r="F826" s="196">
        <v>3.0</v>
      </c>
      <c r="G826" s="196">
        <v>3.0</v>
      </c>
      <c r="H826" s="193">
        <v>2.0</v>
      </c>
      <c r="I826" s="191">
        <f t="shared" si="77"/>
        <v>15</v>
      </c>
      <c r="K826" s="80"/>
    </row>
    <row r="827">
      <c r="A827" s="99">
        <v>19.0</v>
      </c>
      <c r="B827" s="403" t="s">
        <v>2609</v>
      </c>
      <c r="C827" s="367">
        <v>3.0</v>
      </c>
      <c r="D827" s="364">
        <v>2.0</v>
      </c>
      <c r="E827" s="364">
        <v>2.0</v>
      </c>
      <c r="F827" s="364">
        <v>2.0</v>
      </c>
      <c r="G827" s="367">
        <v>3.0</v>
      </c>
      <c r="H827" s="367">
        <v>3.0</v>
      </c>
      <c r="I827" s="99">
        <f t="shared" si="77"/>
        <v>15</v>
      </c>
      <c r="K827" s="80"/>
    </row>
    <row r="828">
      <c r="A828" s="329">
        <v>23.0</v>
      </c>
      <c r="B828" s="402" t="s">
        <v>2610</v>
      </c>
      <c r="C828" s="363">
        <v>1.0</v>
      </c>
      <c r="D828" s="367">
        <v>3.0</v>
      </c>
      <c r="E828" s="367">
        <v>3.0</v>
      </c>
      <c r="F828" s="367">
        <v>3.0</v>
      </c>
      <c r="G828" s="367">
        <v>3.0</v>
      </c>
      <c r="H828" s="367">
        <v>3.0</v>
      </c>
      <c r="I828" s="99">
        <f t="shared" si="77"/>
        <v>16</v>
      </c>
      <c r="K828" s="80"/>
    </row>
    <row r="829">
      <c r="A829" s="99">
        <v>23.0</v>
      </c>
      <c r="B829" s="403" t="s">
        <v>2611</v>
      </c>
      <c r="C829" s="367">
        <v>3.0</v>
      </c>
      <c r="D829" s="364">
        <v>2.0</v>
      </c>
      <c r="E829" s="364">
        <v>2.0</v>
      </c>
      <c r="F829" s="364">
        <v>2.0</v>
      </c>
      <c r="G829" s="370">
        <v>4.0</v>
      </c>
      <c r="H829" s="367">
        <v>3.0</v>
      </c>
      <c r="I829" s="99">
        <f t="shared" si="77"/>
        <v>16</v>
      </c>
      <c r="K829" s="80"/>
    </row>
    <row r="830">
      <c r="A830" s="249">
        <v>26.0</v>
      </c>
      <c r="B830" s="402" t="s">
        <v>2573</v>
      </c>
      <c r="C830" s="367">
        <v>3.0</v>
      </c>
      <c r="D830" s="367">
        <v>3.0</v>
      </c>
      <c r="E830" s="367">
        <v>3.0</v>
      </c>
      <c r="F830" s="370">
        <v>4.0</v>
      </c>
      <c r="G830" s="367">
        <v>3.0</v>
      </c>
      <c r="H830" s="367">
        <v>3.0</v>
      </c>
      <c r="I830" s="99">
        <f t="shared" si="77"/>
        <v>19</v>
      </c>
      <c r="K830" s="80"/>
    </row>
    <row r="831">
      <c r="A831" s="99">
        <v>26.0</v>
      </c>
      <c r="B831" s="403" t="s">
        <v>2612</v>
      </c>
      <c r="C831" s="370">
        <v>4.0</v>
      </c>
      <c r="D831" s="367">
        <v>3.0</v>
      </c>
      <c r="E831" s="364">
        <v>2.0</v>
      </c>
      <c r="F831" s="367">
        <v>3.0</v>
      </c>
      <c r="G831" s="370">
        <v>4.0</v>
      </c>
      <c r="H831" s="367">
        <v>3.0</v>
      </c>
      <c r="I831" s="99">
        <f t="shared" si="77"/>
        <v>19</v>
      </c>
      <c r="K831" s="80"/>
    </row>
    <row r="832">
      <c r="A832" s="329">
        <v>30.0</v>
      </c>
      <c r="B832" s="402" t="s">
        <v>2613</v>
      </c>
      <c r="C832" s="370">
        <v>4.0</v>
      </c>
      <c r="D832" s="370">
        <v>4.0</v>
      </c>
      <c r="E832" s="367">
        <v>3.0</v>
      </c>
      <c r="F832" s="370">
        <v>4.0</v>
      </c>
      <c r="G832" s="367">
        <v>3.0</v>
      </c>
      <c r="H832" s="370">
        <v>4.0</v>
      </c>
      <c r="I832" s="99">
        <f t="shared" si="77"/>
        <v>22</v>
      </c>
      <c r="K832" s="80"/>
    </row>
    <row r="833">
      <c r="A833" s="99">
        <v>30.0</v>
      </c>
      <c r="B833" s="403" t="s">
        <v>2614</v>
      </c>
      <c r="C833" s="371">
        <v>5.0</v>
      </c>
      <c r="D833" s="367">
        <v>3.0</v>
      </c>
      <c r="E833" s="364">
        <v>2.0</v>
      </c>
      <c r="F833" s="370">
        <v>4.0</v>
      </c>
      <c r="G833" s="370">
        <v>4.0</v>
      </c>
      <c r="H833" s="370">
        <v>4.0</v>
      </c>
      <c r="I833" s="99">
        <f t="shared" si="77"/>
        <v>22</v>
      </c>
      <c r="K833" s="80"/>
    </row>
    <row r="834">
      <c r="A834" s="80"/>
      <c r="K834" s="80"/>
    </row>
    <row r="835">
      <c r="A835" s="80"/>
      <c r="K835" s="80"/>
    </row>
    <row r="836">
      <c r="A836" s="392" t="s">
        <v>2615</v>
      </c>
      <c r="B836" s="46"/>
      <c r="C836" s="46"/>
      <c r="D836" s="46"/>
      <c r="E836" s="46"/>
      <c r="F836" s="46"/>
      <c r="G836" s="46"/>
      <c r="H836" s="46"/>
      <c r="I836" s="47"/>
      <c r="K836" s="392" t="s">
        <v>2616</v>
      </c>
      <c r="L836" s="46"/>
      <c r="M836" s="46"/>
      <c r="N836" s="46"/>
      <c r="O836" s="46"/>
      <c r="P836" s="46"/>
      <c r="Q836" s="46"/>
      <c r="R836" s="46"/>
      <c r="S836" s="47"/>
    </row>
    <row r="837">
      <c r="A837" s="141" t="s">
        <v>1675</v>
      </c>
      <c r="B837" s="142" t="s">
        <v>1633</v>
      </c>
      <c r="C837" s="143" t="s">
        <v>1634</v>
      </c>
      <c r="D837" s="47"/>
      <c r="E837" s="144" t="s">
        <v>1635</v>
      </c>
      <c r="F837" s="47"/>
      <c r="G837" s="145" t="s">
        <v>1636</v>
      </c>
      <c r="H837" s="47"/>
      <c r="I837" s="146" t="s">
        <v>1637</v>
      </c>
      <c r="K837" s="141" t="s">
        <v>1675</v>
      </c>
      <c r="L837" s="142" t="s">
        <v>1633</v>
      </c>
      <c r="M837" s="143" t="s">
        <v>1634</v>
      </c>
      <c r="N837" s="47"/>
      <c r="O837" s="144" t="s">
        <v>1635</v>
      </c>
      <c r="P837" s="47"/>
      <c r="Q837" s="145" t="s">
        <v>1636</v>
      </c>
      <c r="R837" s="47"/>
      <c r="S837" s="146" t="s">
        <v>1637</v>
      </c>
    </row>
    <row r="838">
      <c r="A838" s="58"/>
      <c r="B838" s="58"/>
      <c r="C838" s="147" t="s">
        <v>1638</v>
      </c>
      <c r="D838" s="147" t="s">
        <v>1639</v>
      </c>
      <c r="E838" s="147" t="s">
        <v>1638</v>
      </c>
      <c r="F838" s="147" t="s">
        <v>1639</v>
      </c>
      <c r="G838" s="147" t="s">
        <v>1638</v>
      </c>
      <c r="H838" s="147" t="s">
        <v>1639</v>
      </c>
      <c r="I838" s="58"/>
      <c r="K838" s="58"/>
      <c r="L838" s="58"/>
      <c r="M838" s="147" t="s">
        <v>1638</v>
      </c>
      <c r="N838" s="147" t="s">
        <v>1639</v>
      </c>
      <c r="O838" s="147" t="s">
        <v>1638</v>
      </c>
      <c r="P838" s="147" t="s">
        <v>1639</v>
      </c>
      <c r="Q838" s="147" t="s">
        <v>1638</v>
      </c>
      <c r="R838" s="147" t="s">
        <v>1639</v>
      </c>
      <c r="S838" s="58"/>
    </row>
    <row r="839">
      <c r="A839" s="294">
        <v>1.0</v>
      </c>
      <c r="B839" s="102" t="s">
        <v>2617</v>
      </c>
      <c r="C839" s="150">
        <v>0.0</v>
      </c>
      <c r="D839" s="150">
        <v>0.0</v>
      </c>
      <c r="E839" s="150">
        <v>0.0</v>
      </c>
      <c r="F839" s="150">
        <v>2.0</v>
      </c>
      <c r="G839" s="150">
        <v>1.0</v>
      </c>
      <c r="H839" s="150">
        <v>1.0</v>
      </c>
      <c r="I839" s="150">
        <f t="shared" ref="I839:I856" si="79">SUM(C839:H839)</f>
        <v>4</v>
      </c>
      <c r="K839" s="191">
        <v>1.0</v>
      </c>
      <c r="L839" s="102" t="s">
        <v>2618</v>
      </c>
      <c r="M839" s="150">
        <v>0.0</v>
      </c>
      <c r="N839" s="150">
        <v>0.0</v>
      </c>
      <c r="O839" s="150">
        <v>2.0</v>
      </c>
      <c r="P839" s="150">
        <v>0.0</v>
      </c>
      <c r="Q839" s="150">
        <v>1.0</v>
      </c>
      <c r="R839" s="150">
        <v>1.0</v>
      </c>
      <c r="S839" s="150">
        <f t="shared" ref="S839:S849" si="80">SUM(M839:R839)</f>
        <v>4</v>
      </c>
    </row>
    <row r="840">
      <c r="A840" s="293">
        <v>1.0</v>
      </c>
      <c r="B840" s="110" t="s">
        <v>2619</v>
      </c>
      <c r="C840" s="61">
        <v>0.0</v>
      </c>
      <c r="D840" s="61">
        <v>0.0</v>
      </c>
      <c r="E840" s="61">
        <v>1.0</v>
      </c>
      <c r="F840" s="61">
        <v>1.0</v>
      </c>
      <c r="G840" s="61">
        <v>1.0</v>
      </c>
      <c r="H840" s="61">
        <v>1.0</v>
      </c>
      <c r="I840" s="61">
        <f t="shared" si="79"/>
        <v>4</v>
      </c>
      <c r="K840" s="404">
        <v>1.0</v>
      </c>
      <c r="L840" s="110" t="s">
        <v>2620</v>
      </c>
      <c r="M840" s="61">
        <v>0.0</v>
      </c>
      <c r="N840" s="61">
        <v>0.0</v>
      </c>
      <c r="O840" s="61">
        <v>2.0</v>
      </c>
      <c r="P840" s="61">
        <v>1.0</v>
      </c>
      <c r="Q840" s="61">
        <v>2.0</v>
      </c>
      <c r="R840" s="61">
        <v>1.0</v>
      </c>
      <c r="S840" s="61">
        <f t="shared" si="80"/>
        <v>6</v>
      </c>
    </row>
    <row r="841">
      <c r="A841" s="297">
        <v>5.0</v>
      </c>
      <c r="B841" s="107" t="s">
        <v>2621</v>
      </c>
      <c r="C841" s="61">
        <v>0.0</v>
      </c>
      <c r="D841" s="61">
        <v>0.0</v>
      </c>
      <c r="E841" s="61">
        <v>1.0</v>
      </c>
      <c r="F841" s="61">
        <v>2.0</v>
      </c>
      <c r="G841" s="61">
        <v>1.0</v>
      </c>
      <c r="H841" s="61">
        <v>1.0</v>
      </c>
      <c r="I841" s="61">
        <f t="shared" si="79"/>
        <v>5</v>
      </c>
      <c r="K841" s="404">
        <v>6.0</v>
      </c>
      <c r="L841" s="107" t="s">
        <v>2622</v>
      </c>
      <c r="M841" s="61">
        <v>0.0</v>
      </c>
      <c r="N841" s="61">
        <v>0.0</v>
      </c>
      <c r="O841" s="61">
        <v>2.0</v>
      </c>
      <c r="P841" s="61">
        <v>1.0</v>
      </c>
      <c r="Q841" s="61">
        <v>1.0</v>
      </c>
      <c r="R841" s="61">
        <v>2.0</v>
      </c>
      <c r="S841" s="61">
        <f t="shared" si="80"/>
        <v>6</v>
      </c>
    </row>
    <row r="842">
      <c r="A842" s="297">
        <v>5.0</v>
      </c>
      <c r="B842" s="107" t="s">
        <v>2623</v>
      </c>
      <c r="C842" s="61">
        <v>0.0</v>
      </c>
      <c r="D842" s="61">
        <v>0.0</v>
      </c>
      <c r="E842" s="61">
        <v>2.0</v>
      </c>
      <c r="F842" s="61">
        <v>1.0</v>
      </c>
      <c r="G842" s="61">
        <v>1.0</v>
      </c>
      <c r="H842" s="61">
        <v>1.0</v>
      </c>
      <c r="I842" s="61">
        <f t="shared" si="79"/>
        <v>5</v>
      </c>
      <c r="K842" s="404">
        <v>6.0</v>
      </c>
      <c r="L842" s="107" t="s">
        <v>2624</v>
      </c>
      <c r="M842" s="61">
        <v>0.0</v>
      </c>
      <c r="N842" s="61">
        <v>0.0</v>
      </c>
      <c r="O842" s="61">
        <v>2.0</v>
      </c>
      <c r="P842" s="61">
        <v>2.0</v>
      </c>
      <c r="Q842" s="61">
        <v>2.0</v>
      </c>
      <c r="R842" s="61">
        <v>1.0</v>
      </c>
      <c r="S842" s="61">
        <f t="shared" si="80"/>
        <v>7</v>
      </c>
    </row>
    <row r="843">
      <c r="A843" s="293">
        <v>9.0</v>
      </c>
      <c r="B843" s="246" t="s">
        <v>2625</v>
      </c>
      <c r="C843" s="61">
        <v>0.0</v>
      </c>
      <c r="D843" s="61">
        <v>0.0</v>
      </c>
      <c r="E843" s="61">
        <v>2.0</v>
      </c>
      <c r="F843" s="61">
        <v>2.0</v>
      </c>
      <c r="G843" s="61">
        <v>2.0</v>
      </c>
      <c r="H843" s="61">
        <v>1.0</v>
      </c>
      <c r="I843" s="61">
        <f t="shared" si="79"/>
        <v>7</v>
      </c>
      <c r="K843" s="404">
        <v>10.0</v>
      </c>
      <c r="L843" s="110" t="s">
        <v>2626</v>
      </c>
      <c r="M843" s="61">
        <v>0.0</v>
      </c>
      <c r="N843" s="61">
        <v>0.0</v>
      </c>
      <c r="O843" s="61">
        <v>3.0</v>
      </c>
      <c r="P843" s="61">
        <v>2.0</v>
      </c>
      <c r="Q843" s="61">
        <v>1.0</v>
      </c>
      <c r="R843" s="61">
        <v>2.0</v>
      </c>
      <c r="S843" s="61">
        <f t="shared" si="80"/>
        <v>8</v>
      </c>
    </row>
    <row r="844">
      <c r="A844" s="293">
        <v>9.0</v>
      </c>
      <c r="B844" s="110" t="s">
        <v>2627</v>
      </c>
      <c r="C844" s="61">
        <v>0.0</v>
      </c>
      <c r="D844" s="61">
        <v>0.0</v>
      </c>
      <c r="E844" s="61">
        <v>3.0</v>
      </c>
      <c r="F844" s="61">
        <v>1.0</v>
      </c>
      <c r="G844" s="61">
        <v>2.0</v>
      </c>
      <c r="H844" s="61">
        <v>1.0</v>
      </c>
      <c r="I844" s="61">
        <f t="shared" si="79"/>
        <v>7</v>
      </c>
      <c r="K844" s="404">
        <v>10.0</v>
      </c>
      <c r="L844" s="110" t="s">
        <v>2628</v>
      </c>
      <c r="M844" s="61">
        <v>0.0</v>
      </c>
      <c r="N844" s="61">
        <v>0.0</v>
      </c>
      <c r="O844" s="61">
        <v>3.0</v>
      </c>
      <c r="P844" s="61">
        <v>3.0</v>
      </c>
      <c r="Q844" s="61">
        <v>2.0</v>
      </c>
      <c r="R844" s="61">
        <v>2.0</v>
      </c>
      <c r="S844" s="61">
        <f t="shared" si="80"/>
        <v>10</v>
      </c>
    </row>
    <row r="845">
      <c r="A845" s="297">
        <v>12.0</v>
      </c>
      <c r="B845" s="107" t="s">
        <v>2629</v>
      </c>
      <c r="C845" s="61">
        <v>0.0</v>
      </c>
      <c r="D845" s="61">
        <v>0.0</v>
      </c>
      <c r="E845" s="61">
        <v>2.0</v>
      </c>
      <c r="F845" s="61">
        <v>3.0</v>
      </c>
      <c r="G845" s="61">
        <v>3.0</v>
      </c>
      <c r="H845" s="61">
        <v>2.0</v>
      </c>
      <c r="I845" s="61">
        <f t="shared" si="79"/>
        <v>10</v>
      </c>
      <c r="K845" s="404">
        <v>14.0</v>
      </c>
      <c r="L845" s="107" t="s">
        <v>2630</v>
      </c>
      <c r="M845" s="61">
        <v>0.0</v>
      </c>
      <c r="N845" s="61">
        <v>0.0</v>
      </c>
      <c r="O845" s="61">
        <v>2.0</v>
      </c>
      <c r="P845" s="61">
        <v>3.0</v>
      </c>
      <c r="Q845" s="61">
        <v>2.0</v>
      </c>
      <c r="R845" s="61">
        <v>3.0</v>
      </c>
      <c r="S845" s="61">
        <f t="shared" si="80"/>
        <v>10</v>
      </c>
    </row>
    <row r="846">
      <c r="A846" s="297">
        <v>12.0</v>
      </c>
      <c r="B846" s="107" t="s">
        <v>2631</v>
      </c>
      <c r="C846" s="61">
        <v>0.0</v>
      </c>
      <c r="D846" s="61">
        <v>0.0</v>
      </c>
      <c r="E846" s="61">
        <v>3.0</v>
      </c>
      <c r="F846" s="61">
        <v>2.0</v>
      </c>
      <c r="G846" s="61">
        <v>3.0</v>
      </c>
      <c r="H846" s="61">
        <v>2.0</v>
      </c>
      <c r="I846" s="61">
        <f t="shared" si="79"/>
        <v>10</v>
      </c>
      <c r="K846" s="404">
        <v>14.0</v>
      </c>
      <c r="L846" s="107" t="s">
        <v>2632</v>
      </c>
      <c r="M846" s="61">
        <v>0.0</v>
      </c>
      <c r="N846" s="61">
        <v>2.0</v>
      </c>
      <c r="O846" s="61">
        <v>3.0</v>
      </c>
      <c r="P846" s="61">
        <v>3.0</v>
      </c>
      <c r="Q846" s="61">
        <v>2.0</v>
      </c>
      <c r="R846" s="61">
        <v>2.0</v>
      </c>
      <c r="S846" s="61">
        <f t="shared" si="80"/>
        <v>12</v>
      </c>
    </row>
    <row r="847">
      <c r="A847" s="293">
        <v>15.0</v>
      </c>
      <c r="B847" s="110" t="s">
        <v>2633</v>
      </c>
      <c r="C847" s="61">
        <v>1.0</v>
      </c>
      <c r="D847" s="61">
        <v>2.0</v>
      </c>
      <c r="E847" s="61">
        <v>2.0</v>
      </c>
      <c r="F847" s="61">
        <v>3.0</v>
      </c>
      <c r="G847" s="61">
        <v>3.0</v>
      </c>
      <c r="H847" s="61">
        <v>2.0</v>
      </c>
      <c r="I847" s="61">
        <f t="shared" si="79"/>
        <v>13</v>
      </c>
      <c r="K847" s="404">
        <v>18.0</v>
      </c>
      <c r="L847" s="110" t="s">
        <v>2634</v>
      </c>
      <c r="M847" s="61">
        <v>1.0</v>
      </c>
      <c r="N847" s="61">
        <v>2.0</v>
      </c>
      <c r="O847" s="61">
        <v>3.0</v>
      </c>
      <c r="P847" s="61">
        <v>3.0</v>
      </c>
      <c r="Q847" s="61">
        <v>3.0</v>
      </c>
      <c r="R847" s="61">
        <v>3.0</v>
      </c>
      <c r="S847" s="61">
        <f t="shared" si="80"/>
        <v>15</v>
      </c>
    </row>
    <row r="848">
      <c r="A848" s="293">
        <v>15.0</v>
      </c>
      <c r="B848" s="110" t="s">
        <v>2635</v>
      </c>
      <c r="C848" s="61">
        <v>2.0</v>
      </c>
      <c r="D848" s="61">
        <v>1.0</v>
      </c>
      <c r="E848" s="61">
        <v>3.0</v>
      </c>
      <c r="F848" s="61">
        <v>2.0</v>
      </c>
      <c r="G848" s="61">
        <v>3.0</v>
      </c>
      <c r="H848" s="61">
        <v>2.0</v>
      </c>
      <c r="I848" s="61">
        <f t="shared" si="79"/>
        <v>13</v>
      </c>
      <c r="K848" s="404">
        <v>23.0</v>
      </c>
      <c r="L848" s="107" t="s">
        <v>2636</v>
      </c>
      <c r="M848" s="61">
        <v>3.0</v>
      </c>
      <c r="N848" s="61">
        <v>2.0</v>
      </c>
      <c r="O848" s="61">
        <v>3.0</v>
      </c>
      <c r="P848" s="61">
        <v>3.0</v>
      </c>
      <c r="Q848" s="61">
        <v>3.0</v>
      </c>
      <c r="R848" s="61">
        <v>3.0</v>
      </c>
      <c r="S848" s="61">
        <f t="shared" si="80"/>
        <v>17</v>
      </c>
    </row>
    <row r="849">
      <c r="A849" s="297">
        <v>19.0</v>
      </c>
      <c r="B849" s="107" t="s">
        <v>2637</v>
      </c>
      <c r="C849" s="61">
        <v>2.0</v>
      </c>
      <c r="D849" s="61">
        <v>2.0</v>
      </c>
      <c r="E849" s="61">
        <v>2.0</v>
      </c>
      <c r="F849" s="61">
        <v>3.0</v>
      </c>
      <c r="G849" s="61">
        <v>3.0</v>
      </c>
      <c r="H849" s="61">
        <v>2.0</v>
      </c>
      <c r="I849" s="61">
        <f t="shared" si="79"/>
        <v>14</v>
      </c>
      <c r="K849" s="404">
        <v>28.0</v>
      </c>
      <c r="L849" s="110" t="s">
        <v>2638</v>
      </c>
      <c r="M849" s="61">
        <v>3.0</v>
      </c>
      <c r="N849" s="61">
        <v>3.0</v>
      </c>
      <c r="O849" s="61">
        <v>4.0</v>
      </c>
      <c r="P849" s="61">
        <v>3.0</v>
      </c>
      <c r="Q849" s="61">
        <v>3.0</v>
      </c>
      <c r="R849" s="61">
        <v>3.0</v>
      </c>
      <c r="S849" s="61">
        <f t="shared" si="80"/>
        <v>19</v>
      </c>
    </row>
    <row r="850">
      <c r="A850" s="297">
        <v>19.0</v>
      </c>
      <c r="B850" s="107" t="s">
        <v>2639</v>
      </c>
      <c r="C850" s="61">
        <v>3.0</v>
      </c>
      <c r="D850" s="61">
        <v>1.0</v>
      </c>
      <c r="E850" s="61">
        <v>3.0</v>
      </c>
      <c r="F850" s="61">
        <v>2.0</v>
      </c>
      <c r="G850" s="61">
        <v>3.0</v>
      </c>
      <c r="H850" s="61">
        <v>2.0</v>
      </c>
      <c r="I850" s="61">
        <f t="shared" si="79"/>
        <v>14</v>
      </c>
      <c r="K850" s="80"/>
      <c r="L850" s="310" t="s">
        <v>2640</v>
      </c>
      <c r="M850" s="312"/>
    </row>
    <row r="851">
      <c r="A851" s="293">
        <v>23.0</v>
      </c>
      <c r="B851" s="110" t="s">
        <v>2641</v>
      </c>
      <c r="C851" s="61">
        <v>2.0</v>
      </c>
      <c r="D851" s="61">
        <v>3.0</v>
      </c>
      <c r="E851" s="61">
        <v>3.0</v>
      </c>
      <c r="F851" s="61">
        <v>3.0</v>
      </c>
      <c r="G851" s="61">
        <v>3.0</v>
      </c>
      <c r="H851" s="61">
        <v>2.0</v>
      </c>
      <c r="I851" s="61">
        <f t="shared" si="79"/>
        <v>16</v>
      </c>
      <c r="K851" s="80"/>
      <c r="L851" s="292"/>
      <c r="M851" s="54"/>
    </row>
    <row r="852">
      <c r="A852" s="293">
        <v>23.0</v>
      </c>
      <c r="B852" s="110" t="s">
        <v>2642</v>
      </c>
      <c r="C852" s="61">
        <v>3.0</v>
      </c>
      <c r="D852" s="61">
        <v>2.0</v>
      </c>
      <c r="E852" s="61">
        <v>3.0</v>
      </c>
      <c r="F852" s="61">
        <v>3.0</v>
      </c>
      <c r="G852" s="61">
        <v>3.0</v>
      </c>
      <c r="H852" s="61">
        <v>2.0</v>
      </c>
      <c r="I852" s="61">
        <f t="shared" si="79"/>
        <v>16</v>
      </c>
      <c r="K852" s="80"/>
      <c r="L852" s="405" t="s">
        <v>2643</v>
      </c>
    </row>
    <row r="853">
      <c r="A853" s="297">
        <v>26.0</v>
      </c>
      <c r="B853" s="107" t="s">
        <v>2644</v>
      </c>
      <c r="C853" s="61">
        <v>3.0</v>
      </c>
      <c r="D853" s="61">
        <v>3.0</v>
      </c>
      <c r="E853" s="61">
        <v>3.0</v>
      </c>
      <c r="F853" s="61">
        <v>4.0</v>
      </c>
      <c r="G853" s="61">
        <v>3.0</v>
      </c>
      <c r="H853" s="61">
        <v>3.0</v>
      </c>
      <c r="I853" s="61">
        <f t="shared" si="79"/>
        <v>19</v>
      </c>
      <c r="K853" s="80"/>
    </row>
    <row r="854">
      <c r="A854" s="297">
        <v>26.0</v>
      </c>
      <c r="B854" s="107" t="s">
        <v>2645</v>
      </c>
      <c r="C854" s="61">
        <v>4.0</v>
      </c>
      <c r="D854" s="61">
        <v>2.0</v>
      </c>
      <c r="E854" s="61">
        <v>4.0</v>
      </c>
      <c r="F854" s="61">
        <v>3.0</v>
      </c>
      <c r="G854" s="61">
        <v>3.0</v>
      </c>
      <c r="H854" s="61">
        <v>3.0</v>
      </c>
      <c r="I854" s="61">
        <f t="shared" si="79"/>
        <v>19</v>
      </c>
      <c r="K854" s="80"/>
    </row>
    <row r="855">
      <c r="A855" s="293">
        <v>30.0</v>
      </c>
      <c r="B855" s="110" t="s">
        <v>2646</v>
      </c>
      <c r="C855" s="61">
        <v>5.0</v>
      </c>
      <c r="D855" s="61">
        <v>3.0</v>
      </c>
      <c r="E855" s="61">
        <v>4.0</v>
      </c>
      <c r="F855" s="61">
        <v>4.0</v>
      </c>
      <c r="G855" s="61">
        <v>3.0</v>
      </c>
      <c r="H855" s="61">
        <v>3.0</v>
      </c>
      <c r="I855" s="61">
        <f t="shared" si="79"/>
        <v>22</v>
      </c>
      <c r="K855" s="80"/>
    </row>
    <row r="856">
      <c r="A856" s="293">
        <v>30.0</v>
      </c>
      <c r="B856" s="110" t="s">
        <v>2647</v>
      </c>
      <c r="C856" s="61">
        <v>4.0</v>
      </c>
      <c r="D856" s="61">
        <v>2.0</v>
      </c>
      <c r="E856" s="61">
        <v>5.0</v>
      </c>
      <c r="F856" s="61">
        <v>4.0</v>
      </c>
      <c r="G856" s="61">
        <v>4.0</v>
      </c>
      <c r="H856" s="61">
        <v>3.0</v>
      </c>
      <c r="I856" s="61">
        <f t="shared" si="79"/>
        <v>22</v>
      </c>
      <c r="K856" s="80"/>
    </row>
    <row r="857">
      <c r="A857" s="74"/>
      <c r="B857" s="74"/>
      <c r="C857" s="74"/>
      <c r="D857" s="74"/>
      <c r="E857" s="74"/>
      <c r="F857" s="74"/>
      <c r="G857" s="74"/>
      <c r="H857" s="74"/>
      <c r="I857" s="74"/>
      <c r="K857" s="80"/>
    </row>
    <row r="858">
      <c r="A858" s="74"/>
      <c r="B858" s="74"/>
      <c r="C858" s="74"/>
      <c r="D858" s="74"/>
      <c r="E858" s="74"/>
      <c r="F858" s="74"/>
      <c r="G858" s="74"/>
      <c r="H858" s="74"/>
      <c r="I858" s="74"/>
      <c r="K858" s="80"/>
    </row>
    <row r="859">
      <c r="A859" s="406" t="s">
        <v>2648</v>
      </c>
      <c r="B859" s="46"/>
      <c r="C859" s="46"/>
      <c r="D859" s="46"/>
      <c r="E859" s="46"/>
      <c r="F859" s="46"/>
      <c r="G859" s="46"/>
      <c r="H859" s="46"/>
      <c r="I859" s="46"/>
      <c r="J859" s="46"/>
      <c r="K859" s="46"/>
      <c r="L859" s="46"/>
      <c r="M859" s="46"/>
      <c r="N859" s="46"/>
      <c r="O859" s="46"/>
      <c r="P859" s="46"/>
      <c r="Q859" s="46"/>
      <c r="R859" s="46"/>
      <c r="S859" s="47"/>
    </row>
    <row r="860">
      <c r="A860" s="74"/>
      <c r="B860" s="74"/>
      <c r="C860" s="74"/>
      <c r="D860" s="74"/>
      <c r="E860" s="74"/>
      <c r="F860" s="74"/>
      <c r="G860" s="74"/>
      <c r="H860" s="74"/>
      <c r="I860" s="74"/>
      <c r="K860" s="80"/>
    </row>
    <row r="861">
      <c r="A861" s="74"/>
      <c r="B861" s="74"/>
      <c r="C861" s="74"/>
      <c r="D861" s="74"/>
      <c r="E861" s="74"/>
      <c r="F861" s="74"/>
      <c r="G861" s="74"/>
      <c r="H861" s="74"/>
      <c r="I861" s="74"/>
      <c r="K861" s="80"/>
    </row>
    <row r="862">
      <c r="A862" s="407" t="s">
        <v>2649</v>
      </c>
      <c r="B862" s="46"/>
      <c r="C862" s="46"/>
      <c r="D862" s="46"/>
      <c r="E862" s="46"/>
      <c r="F862" s="46"/>
      <c r="G862" s="46"/>
      <c r="H862" s="46"/>
      <c r="I862" s="47"/>
      <c r="K862" s="80"/>
    </row>
    <row r="863">
      <c r="A863" s="122" t="s">
        <v>1632</v>
      </c>
      <c r="B863" s="85" t="s">
        <v>1633</v>
      </c>
      <c r="C863" s="86" t="s">
        <v>1634</v>
      </c>
      <c r="D863" s="54"/>
      <c r="E863" s="87" t="s">
        <v>1635</v>
      </c>
      <c r="F863" s="54"/>
      <c r="G863" s="123" t="s">
        <v>1636</v>
      </c>
      <c r="H863" s="54"/>
      <c r="I863" s="122" t="s">
        <v>1637</v>
      </c>
      <c r="K863" s="80"/>
    </row>
    <row r="864">
      <c r="A864" s="54"/>
      <c r="B864" s="54"/>
      <c r="C864" s="94" t="s">
        <v>1638</v>
      </c>
      <c r="D864" s="94" t="s">
        <v>1639</v>
      </c>
      <c r="E864" s="94" t="s">
        <v>1638</v>
      </c>
      <c r="F864" s="94" t="s">
        <v>1639</v>
      </c>
      <c r="G864" s="94" t="s">
        <v>1638</v>
      </c>
      <c r="H864" s="94" t="s">
        <v>1639</v>
      </c>
      <c r="I864" s="54"/>
      <c r="K864" s="80"/>
    </row>
    <row r="865">
      <c r="A865" s="330">
        <v>1.0</v>
      </c>
      <c r="B865" s="127" t="s">
        <v>2650</v>
      </c>
      <c r="C865" s="127">
        <v>0.0</v>
      </c>
      <c r="D865" s="127">
        <v>0.0</v>
      </c>
      <c r="E865" s="129">
        <v>2.0</v>
      </c>
      <c r="F865" s="129">
        <v>2.0</v>
      </c>
      <c r="G865" s="129">
        <v>2.0</v>
      </c>
      <c r="H865" s="127">
        <v>0.0</v>
      </c>
      <c r="I865" s="61">
        <f t="shared" ref="I865:I879" si="81">SUM(C865:H865)</f>
        <v>6</v>
      </c>
      <c r="K865" s="80"/>
    </row>
    <row r="866">
      <c r="A866" s="91">
        <v>6.0</v>
      </c>
      <c r="B866" s="127" t="s">
        <v>2651</v>
      </c>
      <c r="C866" s="127">
        <v>0.0</v>
      </c>
      <c r="D866" s="127">
        <v>0.0</v>
      </c>
      <c r="E866" s="408">
        <v>3.0</v>
      </c>
      <c r="F866" s="129">
        <v>2.0</v>
      </c>
      <c r="G866" s="408">
        <v>3.0</v>
      </c>
      <c r="H866" s="127">
        <v>0.0</v>
      </c>
      <c r="I866" s="61">
        <f t="shared" si="81"/>
        <v>8</v>
      </c>
      <c r="K866" s="80"/>
    </row>
    <row r="867">
      <c r="A867" s="58"/>
      <c r="B867" s="409" t="s">
        <v>2652</v>
      </c>
      <c r="C867" s="127">
        <v>0.0</v>
      </c>
      <c r="D867" s="127">
        <v>0.0</v>
      </c>
      <c r="E867" s="408">
        <v>3.0</v>
      </c>
      <c r="F867" s="129">
        <v>2.0</v>
      </c>
      <c r="G867" s="129">
        <v>2.0</v>
      </c>
      <c r="H867" s="132">
        <v>1.0</v>
      </c>
      <c r="I867" s="61">
        <f t="shared" si="81"/>
        <v>8</v>
      </c>
      <c r="K867" s="80"/>
    </row>
    <row r="868">
      <c r="A868" s="91">
        <v>10.0</v>
      </c>
      <c r="B868" s="127" t="s">
        <v>2653</v>
      </c>
      <c r="C868" s="127">
        <v>0.0</v>
      </c>
      <c r="D868" s="132">
        <v>1.0</v>
      </c>
      <c r="E868" s="408">
        <v>3.0</v>
      </c>
      <c r="F868" s="408">
        <v>3.0</v>
      </c>
      <c r="G868" s="408">
        <v>3.0</v>
      </c>
      <c r="H868" s="127">
        <v>0.0</v>
      </c>
      <c r="I868" s="61">
        <f t="shared" si="81"/>
        <v>10</v>
      </c>
      <c r="K868" s="80"/>
    </row>
    <row r="869">
      <c r="A869" s="58"/>
      <c r="B869" s="409" t="s">
        <v>2654</v>
      </c>
      <c r="C869" s="127">
        <v>0.0</v>
      </c>
      <c r="D869" s="132">
        <v>1.0</v>
      </c>
      <c r="E869" s="408">
        <v>3.0</v>
      </c>
      <c r="F869" s="408">
        <v>3.0</v>
      </c>
      <c r="G869" s="129">
        <v>2.0</v>
      </c>
      <c r="H869" s="132">
        <v>1.0</v>
      </c>
      <c r="I869" s="61">
        <f t="shared" si="81"/>
        <v>10</v>
      </c>
      <c r="K869" s="80"/>
    </row>
    <row r="870">
      <c r="A870" s="91">
        <v>14.0</v>
      </c>
      <c r="B870" s="127" t="s">
        <v>2655</v>
      </c>
      <c r="C870" s="127">
        <v>0.0</v>
      </c>
      <c r="D870" s="132">
        <v>1.0</v>
      </c>
      <c r="E870" s="230">
        <v>4.0</v>
      </c>
      <c r="F870" s="408">
        <v>3.0</v>
      </c>
      <c r="G870" s="408">
        <v>3.0</v>
      </c>
      <c r="H870" s="132">
        <v>1.0</v>
      </c>
      <c r="I870" s="61">
        <f t="shared" si="81"/>
        <v>12</v>
      </c>
      <c r="K870" s="80"/>
    </row>
    <row r="871">
      <c r="A871" s="58"/>
      <c r="B871" s="409" t="s">
        <v>2656</v>
      </c>
      <c r="C871" s="132">
        <v>1.0</v>
      </c>
      <c r="D871" s="132">
        <v>1.0</v>
      </c>
      <c r="E871" s="408">
        <v>3.0</v>
      </c>
      <c r="F871" s="408">
        <v>3.0</v>
      </c>
      <c r="G871" s="129">
        <v>2.0</v>
      </c>
      <c r="H871" s="129">
        <v>2.0</v>
      </c>
      <c r="I871" s="61">
        <f t="shared" si="81"/>
        <v>12</v>
      </c>
      <c r="K871" s="80"/>
    </row>
    <row r="872">
      <c r="A872" s="91">
        <v>18.0</v>
      </c>
      <c r="B872" s="127" t="s">
        <v>2657</v>
      </c>
      <c r="C872" s="127">
        <v>0.0</v>
      </c>
      <c r="D872" s="129">
        <v>2.0</v>
      </c>
      <c r="E872" s="230">
        <v>4.0</v>
      </c>
      <c r="F872" s="408">
        <v>3.0</v>
      </c>
      <c r="G872" s="230">
        <v>4.0</v>
      </c>
      <c r="H872" s="132">
        <v>1.0</v>
      </c>
      <c r="I872" s="61">
        <f t="shared" si="81"/>
        <v>14</v>
      </c>
      <c r="K872" s="80"/>
    </row>
    <row r="873">
      <c r="A873" s="58"/>
      <c r="B873" s="409" t="s">
        <v>2658</v>
      </c>
      <c r="C873" s="132">
        <v>1.0</v>
      </c>
      <c r="D873" s="132">
        <v>1.0</v>
      </c>
      <c r="E873" s="230">
        <v>4.0</v>
      </c>
      <c r="F873" s="408">
        <v>3.0</v>
      </c>
      <c r="G873" s="408">
        <v>3.0</v>
      </c>
      <c r="H873" s="129">
        <v>2.0</v>
      </c>
      <c r="I873" s="61">
        <f t="shared" si="81"/>
        <v>14</v>
      </c>
      <c r="K873" s="80"/>
    </row>
    <row r="874">
      <c r="A874" s="91">
        <v>23.0</v>
      </c>
      <c r="B874" s="127" t="s">
        <v>2659</v>
      </c>
      <c r="C874" s="132">
        <v>1.0</v>
      </c>
      <c r="D874" s="129">
        <v>2.0</v>
      </c>
      <c r="E874" s="230">
        <v>4.0</v>
      </c>
      <c r="F874" s="408">
        <v>3.0</v>
      </c>
      <c r="G874" s="230">
        <v>4.0</v>
      </c>
      <c r="H874" s="129">
        <v>2.0</v>
      </c>
      <c r="I874" s="61">
        <f t="shared" si="81"/>
        <v>16</v>
      </c>
      <c r="K874" s="80"/>
    </row>
    <row r="875">
      <c r="A875" s="58"/>
      <c r="B875" s="409" t="s">
        <v>2660</v>
      </c>
      <c r="C875" s="129">
        <v>2.0</v>
      </c>
      <c r="D875" s="132">
        <v>1.0</v>
      </c>
      <c r="E875" s="230">
        <v>4.0</v>
      </c>
      <c r="F875" s="408">
        <v>3.0</v>
      </c>
      <c r="G875" s="408">
        <v>3.0</v>
      </c>
      <c r="H875" s="408">
        <v>3.0</v>
      </c>
      <c r="I875" s="61">
        <f t="shared" si="81"/>
        <v>16</v>
      </c>
      <c r="K875" s="80"/>
    </row>
    <row r="876">
      <c r="A876" s="84">
        <v>26.0</v>
      </c>
      <c r="B876" s="174" t="s">
        <v>2661</v>
      </c>
      <c r="C876" s="175">
        <v>1.0</v>
      </c>
      <c r="D876" s="126">
        <v>2.0</v>
      </c>
      <c r="E876" s="410">
        <v>5.0</v>
      </c>
      <c r="F876" s="177">
        <v>4.0</v>
      </c>
      <c r="G876" s="177">
        <v>4.0</v>
      </c>
      <c r="H876" s="126">
        <v>2.0</v>
      </c>
      <c r="I876" s="130">
        <f t="shared" si="81"/>
        <v>18</v>
      </c>
      <c r="K876" s="80"/>
    </row>
    <row r="877">
      <c r="A877" s="58"/>
      <c r="B877" s="411" t="s">
        <v>2662</v>
      </c>
      <c r="C877" s="126">
        <v>2.0</v>
      </c>
      <c r="D877" s="126">
        <v>2.0</v>
      </c>
      <c r="E877" s="410">
        <v>5.0</v>
      </c>
      <c r="F877" s="412">
        <v>3.0</v>
      </c>
      <c r="G877" s="412">
        <v>3.0</v>
      </c>
      <c r="H877" s="412">
        <v>3.0</v>
      </c>
      <c r="I877" s="130">
        <f t="shared" si="81"/>
        <v>18</v>
      </c>
      <c r="K877" s="80"/>
    </row>
    <row r="878">
      <c r="A878" s="84">
        <v>30.0</v>
      </c>
      <c r="B878" s="174" t="s">
        <v>2663</v>
      </c>
      <c r="C878" s="412">
        <v>3.0</v>
      </c>
      <c r="D878" s="126">
        <v>2.0</v>
      </c>
      <c r="E878" s="179">
        <v>6.0</v>
      </c>
      <c r="F878" s="177">
        <v>4.0</v>
      </c>
      <c r="G878" s="177">
        <v>4.0</v>
      </c>
      <c r="H878" s="126">
        <v>2.0</v>
      </c>
      <c r="I878" s="130">
        <f t="shared" si="81"/>
        <v>21</v>
      </c>
      <c r="K878" s="80"/>
    </row>
    <row r="879">
      <c r="A879" s="58"/>
      <c r="B879" s="411" t="s">
        <v>2664</v>
      </c>
      <c r="C879" s="412">
        <v>3.0</v>
      </c>
      <c r="D879" s="412">
        <v>3.0</v>
      </c>
      <c r="E879" s="410">
        <v>5.0</v>
      </c>
      <c r="F879" s="177">
        <v>4.0</v>
      </c>
      <c r="G879" s="412">
        <v>3.0</v>
      </c>
      <c r="H879" s="412">
        <v>3.0</v>
      </c>
      <c r="I879" s="130">
        <f t="shared" si="81"/>
        <v>21</v>
      </c>
      <c r="K879" s="80"/>
    </row>
    <row r="880">
      <c r="A880" s="180"/>
      <c r="B880" s="181"/>
      <c r="C880" s="181"/>
      <c r="D880" s="181"/>
      <c r="E880" s="181"/>
      <c r="F880" s="181"/>
      <c r="G880" s="181"/>
      <c r="H880" s="181"/>
      <c r="I880" s="181"/>
      <c r="K880" s="80"/>
    </row>
    <row r="881">
      <c r="A881" s="180"/>
      <c r="B881" s="181"/>
      <c r="C881" s="181"/>
      <c r="D881" s="181"/>
      <c r="E881" s="181"/>
      <c r="F881" s="181"/>
      <c r="G881" s="181"/>
      <c r="H881" s="181"/>
      <c r="I881" s="181"/>
      <c r="K881" s="80"/>
    </row>
    <row r="882">
      <c r="A882" s="288" t="s">
        <v>2665</v>
      </c>
      <c r="B882" s="46"/>
      <c r="C882" s="46"/>
      <c r="D882" s="46"/>
      <c r="E882" s="46"/>
      <c r="F882" s="46"/>
      <c r="G882" s="46"/>
      <c r="H882" s="46"/>
      <c r="I882" s="46"/>
      <c r="J882" s="46"/>
      <c r="K882" s="46"/>
      <c r="L882" s="46"/>
      <c r="M882" s="46"/>
      <c r="N882" s="46"/>
      <c r="O882" s="46"/>
      <c r="P882" s="46"/>
      <c r="Q882" s="46"/>
      <c r="R882" s="46"/>
      <c r="S882" s="47"/>
    </row>
    <row r="883">
      <c r="A883" s="180"/>
      <c r="B883" s="181"/>
      <c r="C883" s="181"/>
      <c r="D883" s="181"/>
      <c r="E883" s="181"/>
      <c r="F883" s="181"/>
      <c r="G883" s="181"/>
      <c r="H883" s="181"/>
      <c r="I883" s="181"/>
      <c r="K883" s="80"/>
    </row>
    <row r="884">
      <c r="A884" s="180"/>
      <c r="B884" s="181"/>
      <c r="C884" s="181"/>
      <c r="D884" s="181"/>
      <c r="E884" s="181"/>
      <c r="F884" s="181"/>
      <c r="G884" s="181"/>
      <c r="H884" s="181"/>
      <c r="I884" s="181"/>
      <c r="K884" s="80"/>
    </row>
    <row r="885">
      <c r="A885" s="413" t="s">
        <v>2666</v>
      </c>
      <c r="B885" s="46"/>
      <c r="C885" s="46"/>
      <c r="D885" s="46"/>
      <c r="E885" s="46"/>
      <c r="F885" s="46"/>
      <c r="G885" s="46"/>
      <c r="H885" s="46"/>
      <c r="I885" s="46"/>
      <c r="J885" s="252"/>
      <c r="K885" s="80"/>
    </row>
    <row r="886">
      <c r="A886" s="84" t="s">
        <v>1632</v>
      </c>
      <c r="B886" s="85" t="s">
        <v>1633</v>
      </c>
      <c r="C886" s="86" t="s">
        <v>1634</v>
      </c>
      <c r="D886" s="54"/>
      <c r="E886" s="87" t="s">
        <v>1635</v>
      </c>
      <c r="F886" s="54"/>
      <c r="G886" s="88" t="s">
        <v>1636</v>
      </c>
      <c r="H886" s="54"/>
      <c r="I886" s="93" t="s">
        <v>1637</v>
      </c>
      <c r="J886" s="90"/>
      <c r="K886" s="80"/>
    </row>
    <row r="887">
      <c r="A887" s="58"/>
      <c r="B887" s="54"/>
      <c r="C887" s="94" t="s">
        <v>1638</v>
      </c>
      <c r="D887" s="94" t="s">
        <v>1639</v>
      </c>
      <c r="E887" s="94" t="s">
        <v>1638</v>
      </c>
      <c r="F887" s="94" t="s">
        <v>1639</v>
      </c>
      <c r="G887" s="94" t="s">
        <v>1638</v>
      </c>
      <c r="H887" s="94" t="s">
        <v>1639</v>
      </c>
      <c r="I887" s="255"/>
      <c r="J887" s="95"/>
      <c r="K887" s="80"/>
    </row>
    <row r="888">
      <c r="A888" s="113">
        <v>1.0</v>
      </c>
      <c r="B888" s="110" t="s">
        <v>2667</v>
      </c>
      <c r="C888" s="98">
        <v>0.0</v>
      </c>
      <c r="D888" s="98">
        <v>0.0</v>
      </c>
      <c r="E888" s="98">
        <v>2.0</v>
      </c>
      <c r="F888" s="98">
        <v>1.0</v>
      </c>
      <c r="G888" s="98">
        <v>2.0</v>
      </c>
      <c r="H888" s="98">
        <v>0.0</v>
      </c>
      <c r="I888" s="108">
        <f t="shared" ref="I888:I903" si="82">SUM(C888:H888)</f>
        <v>5</v>
      </c>
      <c r="J888" s="104"/>
      <c r="K888" s="80"/>
    </row>
    <row r="889">
      <c r="A889" s="58"/>
      <c r="B889" s="110" t="s">
        <v>2668</v>
      </c>
      <c r="C889" s="98">
        <v>0.0</v>
      </c>
      <c r="D889" s="98">
        <v>0.0</v>
      </c>
      <c r="E889" s="98">
        <v>3.0</v>
      </c>
      <c r="F889" s="98">
        <v>0.0</v>
      </c>
      <c r="G889" s="98">
        <v>1.0</v>
      </c>
      <c r="H889" s="98">
        <v>1.0</v>
      </c>
      <c r="I889" s="108">
        <f t="shared" si="82"/>
        <v>5</v>
      </c>
      <c r="J889" s="104"/>
      <c r="K889" s="80"/>
    </row>
    <row r="890">
      <c r="A890" s="151">
        <v>9.0</v>
      </c>
      <c r="B890" s="107" t="s">
        <v>2669</v>
      </c>
      <c r="C890" s="98">
        <v>0.0</v>
      </c>
      <c r="D890" s="98">
        <v>0.0</v>
      </c>
      <c r="E890" s="98">
        <v>3.0</v>
      </c>
      <c r="F890" s="98">
        <v>2.0</v>
      </c>
      <c r="G890" s="98">
        <v>2.0</v>
      </c>
      <c r="H890" s="98">
        <v>1.0</v>
      </c>
      <c r="I890" s="108">
        <f t="shared" si="82"/>
        <v>8</v>
      </c>
      <c r="J890" s="104"/>
      <c r="K890" s="80"/>
    </row>
    <row r="891">
      <c r="A891" s="58"/>
      <c r="B891" s="247" t="s">
        <v>2670</v>
      </c>
      <c r="C891" s="98">
        <v>1.0</v>
      </c>
      <c r="D891" s="98">
        <v>0.0</v>
      </c>
      <c r="E891" s="98">
        <v>2.0</v>
      </c>
      <c r="F891" s="98">
        <v>1.0</v>
      </c>
      <c r="G891" s="98">
        <v>2.0</v>
      </c>
      <c r="H891" s="98">
        <v>2.0</v>
      </c>
      <c r="I891" s="108">
        <f t="shared" si="82"/>
        <v>8</v>
      </c>
      <c r="J891" s="104"/>
      <c r="K891" s="80"/>
    </row>
    <row r="892">
      <c r="A892" s="153">
        <v>12.0</v>
      </c>
      <c r="B892" s="110" t="s">
        <v>2671</v>
      </c>
      <c r="C892" s="98">
        <v>1.0</v>
      </c>
      <c r="D892" s="98">
        <v>0.0</v>
      </c>
      <c r="E892" s="98">
        <v>3.0</v>
      </c>
      <c r="F892" s="98">
        <v>2.0</v>
      </c>
      <c r="G892" s="98">
        <v>3.0</v>
      </c>
      <c r="H892" s="98">
        <v>2.0</v>
      </c>
      <c r="I892" s="108">
        <f t="shared" si="82"/>
        <v>11</v>
      </c>
      <c r="J892" s="104"/>
      <c r="K892" s="80"/>
    </row>
    <row r="893">
      <c r="A893" s="58"/>
      <c r="B893" s="110" t="s">
        <v>2672</v>
      </c>
      <c r="C893" s="98">
        <v>1.0</v>
      </c>
      <c r="D893" s="98">
        <v>1.0</v>
      </c>
      <c r="E893" s="98">
        <v>2.0</v>
      </c>
      <c r="F893" s="98">
        <v>2.0</v>
      </c>
      <c r="G893" s="98">
        <v>2.0</v>
      </c>
      <c r="H893" s="98">
        <v>3.0</v>
      </c>
      <c r="I893" s="108">
        <f t="shared" si="82"/>
        <v>11</v>
      </c>
      <c r="J893" s="104"/>
      <c r="K893" s="80"/>
    </row>
    <row r="894">
      <c r="A894" s="151">
        <v>15.0</v>
      </c>
      <c r="B894" s="107" t="s">
        <v>2673</v>
      </c>
      <c r="C894" s="98">
        <v>2.0</v>
      </c>
      <c r="D894" s="98">
        <v>1.0</v>
      </c>
      <c r="E894" s="98">
        <v>2.0</v>
      </c>
      <c r="F894" s="98">
        <v>3.0</v>
      </c>
      <c r="G894" s="98">
        <v>2.0</v>
      </c>
      <c r="H894" s="98">
        <v>3.0</v>
      </c>
      <c r="I894" s="108">
        <f t="shared" si="82"/>
        <v>13</v>
      </c>
      <c r="J894" s="104"/>
      <c r="K894" s="80"/>
    </row>
    <row r="895">
      <c r="A895" s="58"/>
      <c r="B895" s="107" t="s">
        <v>2674</v>
      </c>
      <c r="C895" s="98">
        <v>1.0</v>
      </c>
      <c r="D895" s="98">
        <v>1.0</v>
      </c>
      <c r="E895" s="98">
        <v>3.0</v>
      </c>
      <c r="F895" s="98">
        <v>2.0</v>
      </c>
      <c r="G895" s="98">
        <v>3.0</v>
      </c>
      <c r="H895" s="98">
        <v>3.0</v>
      </c>
      <c r="I895" s="108">
        <f t="shared" si="82"/>
        <v>13</v>
      </c>
      <c r="J895" s="104"/>
      <c r="K895" s="80"/>
    </row>
    <row r="896">
      <c r="A896" s="153">
        <v>19.0</v>
      </c>
      <c r="B896" s="110" t="s">
        <v>2675</v>
      </c>
      <c r="C896" s="98">
        <v>3.0</v>
      </c>
      <c r="D896" s="98">
        <v>1.0</v>
      </c>
      <c r="E896" s="98">
        <v>3.0</v>
      </c>
      <c r="F896" s="98">
        <v>2.0</v>
      </c>
      <c r="G896" s="98">
        <v>3.0</v>
      </c>
      <c r="H896" s="98">
        <v>2.0</v>
      </c>
      <c r="I896" s="108">
        <f t="shared" si="82"/>
        <v>14</v>
      </c>
      <c r="J896" s="104"/>
      <c r="K896" s="80"/>
    </row>
    <row r="897">
      <c r="A897" s="58"/>
      <c r="B897" s="110" t="s">
        <v>2676</v>
      </c>
      <c r="C897" s="98">
        <v>2.0</v>
      </c>
      <c r="D897" s="98">
        <v>1.0</v>
      </c>
      <c r="E897" s="98">
        <v>2.0</v>
      </c>
      <c r="F897" s="98">
        <v>3.0</v>
      </c>
      <c r="G897" s="98">
        <v>3.0</v>
      </c>
      <c r="H897" s="98">
        <v>3.0</v>
      </c>
      <c r="I897" s="108">
        <f t="shared" si="82"/>
        <v>14</v>
      </c>
      <c r="J897" s="104"/>
      <c r="K897" s="80"/>
    </row>
    <row r="898">
      <c r="A898" s="151">
        <v>23.0</v>
      </c>
      <c r="B898" s="107" t="s">
        <v>2677</v>
      </c>
      <c r="C898" s="98">
        <v>3.0</v>
      </c>
      <c r="D898" s="98">
        <v>1.0</v>
      </c>
      <c r="E898" s="98">
        <v>3.0</v>
      </c>
      <c r="F898" s="98">
        <v>2.0</v>
      </c>
      <c r="G898" s="98">
        <v>4.0</v>
      </c>
      <c r="H898" s="98">
        <v>3.0</v>
      </c>
      <c r="I898" s="108">
        <f t="shared" si="82"/>
        <v>16</v>
      </c>
      <c r="J898" s="104"/>
      <c r="K898" s="80"/>
    </row>
    <row r="899">
      <c r="A899" s="58"/>
      <c r="B899" s="107" t="s">
        <v>2678</v>
      </c>
      <c r="C899" s="98">
        <v>4.0</v>
      </c>
      <c r="D899" s="98">
        <v>1.0</v>
      </c>
      <c r="E899" s="98">
        <v>3.0</v>
      </c>
      <c r="F899" s="98">
        <v>2.0</v>
      </c>
      <c r="G899" s="98">
        <v>3.0</v>
      </c>
      <c r="H899" s="98">
        <v>3.0</v>
      </c>
      <c r="I899" s="108">
        <f t="shared" si="82"/>
        <v>16</v>
      </c>
      <c r="J899" s="104"/>
      <c r="K899" s="80"/>
    </row>
    <row r="900">
      <c r="A900" s="153">
        <v>26.0</v>
      </c>
      <c r="B900" s="110" t="s">
        <v>2679</v>
      </c>
      <c r="C900" s="98">
        <v>4.0</v>
      </c>
      <c r="D900" s="98">
        <v>3.0</v>
      </c>
      <c r="E900" s="98">
        <v>3.0</v>
      </c>
      <c r="F900" s="98">
        <v>2.0</v>
      </c>
      <c r="G900" s="98">
        <v>3.0</v>
      </c>
      <c r="H900" s="98">
        <v>3.0</v>
      </c>
      <c r="I900" s="108">
        <f t="shared" si="82"/>
        <v>18</v>
      </c>
      <c r="J900" s="104"/>
      <c r="K900" s="80"/>
    </row>
    <row r="901">
      <c r="A901" s="58"/>
      <c r="B901" s="110" t="s">
        <v>2680</v>
      </c>
      <c r="C901" s="98">
        <v>3.0</v>
      </c>
      <c r="D901" s="98">
        <v>4.0</v>
      </c>
      <c r="E901" s="98">
        <v>3.0</v>
      </c>
      <c r="F901" s="98">
        <v>2.0</v>
      </c>
      <c r="G901" s="98">
        <v>3.0</v>
      </c>
      <c r="H901" s="98">
        <v>3.0</v>
      </c>
      <c r="I901" s="108">
        <f t="shared" si="82"/>
        <v>18</v>
      </c>
      <c r="J901" s="104"/>
      <c r="K901" s="80"/>
    </row>
    <row r="902">
      <c r="A902" s="151">
        <v>30.0</v>
      </c>
      <c r="B902" s="107" t="s">
        <v>2681</v>
      </c>
      <c r="C902" s="98">
        <v>4.0</v>
      </c>
      <c r="D902" s="98">
        <v>4.0</v>
      </c>
      <c r="E902" s="98">
        <v>3.0</v>
      </c>
      <c r="F902" s="98">
        <v>4.0</v>
      </c>
      <c r="G902" s="98">
        <v>3.0</v>
      </c>
      <c r="H902" s="98">
        <v>4.0</v>
      </c>
      <c r="I902" s="108">
        <f t="shared" si="82"/>
        <v>22</v>
      </c>
      <c r="J902" s="104"/>
      <c r="K902" s="80"/>
    </row>
    <row r="903">
      <c r="A903" s="58"/>
      <c r="B903" s="414" t="s">
        <v>2682</v>
      </c>
      <c r="C903" s="98">
        <v>5.0</v>
      </c>
      <c r="D903" s="98">
        <v>3.0</v>
      </c>
      <c r="E903" s="98">
        <v>4.0</v>
      </c>
      <c r="F903" s="98">
        <v>2.0</v>
      </c>
      <c r="G903" s="98">
        <v>5.0</v>
      </c>
      <c r="H903" s="98">
        <v>3.0</v>
      </c>
      <c r="I903" s="415">
        <f t="shared" si="82"/>
        <v>22</v>
      </c>
      <c r="J903" s="104"/>
      <c r="K903" s="80"/>
    </row>
    <row r="904">
      <c r="A904" s="416"/>
      <c r="B904" s="417"/>
      <c r="C904" s="417"/>
      <c r="D904" s="417"/>
      <c r="E904" s="417"/>
      <c r="F904" s="417"/>
      <c r="G904" s="417"/>
      <c r="H904" s="417"/>
      <c r="I904" s="417"/>
      <c r="J904" s="100"/>
      <c r="K904" s="80"/>
    </row>
    <row r="905">
      <c r="A905" s="418"/>
      <c r="B905" s="108"/>
      <c r="C905" s="108"/>
      <c r="D905" s="108"/>
      <c r="E905" s="108"/>
      <c r="F905" s="108"/>
      <c r="G905" s="108"/>
      <c r="H905" s="108"/>
      <c r="I905" s="108"/>
      <c r="J905" s="100"/>
      <c r="K905" s="80"/>
    </row>
    <row r="906">
      <c r="A906" s="419" t="s">
        <v>2683</v>
      </c>
      <c r="B906" s="46"/>
      <c r="C906" s="46"/>
      <c r="D906" s="46"/>
      <c r="E906" s="46"/>
      <c r="F906" s="46"/>
      <c r="G906" s="46"/>
      <c r="H906" s="46"/>
      <c r="I906" s="47"/>
      <c r="K906" s="80"/>
    </row>
    <row r="907">
      <c r="A907" s="122" t="s">
        <v>1632</v>
      </c>
      <c r="B907" s="85" t="s">
        <v>1633</v>
      </c>
      <c r="C907" s="86" t="s">
        <v>1634</v>
      </c>
      <c r="D907" s="54"/>
      <c r="E907" s="87" t="s">
        <v>1635</v>
      </c>
      <c r="F907" s="54"/>
      <c r="G907" s="88" t="s">
        <v>1636</v>
      </c>
      <c r="H907" s="54"/>
      <c r="I907" s="122" t="s">
        <v>1637</v>
      </c>
      <c r="K907" s="80"/>
    </row>
    <row r="908">
      <c r="A908" s="54"/>
      <c r="B908" s="54"/>
      <c r="C908" s="94" t="s">
        <v>1638</v>
      </c>
      <c r="D908" s="94" t="s">
        <v>1639</v>
      </c>
      <c r="E908" s="94" t="s">
        <v>1638</v>
      </c>
      <c r="F908" s="94" t="s">
        <v>1639</v>
      </c>
      <c r="G908" s="94" t="s">
        <v>1638</v>
      </c>
      <c r="H908" s="94" t="s">
        <v>1639</v>
      </c>
      <c r="I908" s="54"/>
      <c r="K908" s="80"/>
    </row>
    <row r="909">
      <c r="A909" s="299">
        <v>1.0</v>
      </c>
      <c r="B909" s="110" t="s">
        <v>2684</v>
      </c>
      <c r="C909" s="127">
        <v>0.0</v>
      </c>
      <c r="D909" s="127">
        <v>0.0</v>
      </c>
      <c r="E909" s="129">
        <v>2.0</v>
      </c>
      <c r="F909" s="132">
        <v>1.0</v>
      </c>
      <c r="G909" s="132">
        <v>1.0</v>
      </c>
      <c r="H909" s="132">
        <v>1.0</v>
      </c>
      <c r="I909" s="61">
        <f t="shared" ref="I909:I916" si="83">SUM(C909:H909)</f>
        <v>5</v>
      </c>
      <c r="K909" s="80"/>
    </row>
    <row r="910">
      <c r="A910" s="297">
        <v>9.0</v>
      </c>
      <c r="B910" s="107" t="s">
        <v>2685</v>
      </c>
      <c r="C910" s="127">
        <v>0.0</v>
      </c>
      <c r="D910" s="127">
        <v>0.0</v>
      </c>
      <c r="E910" s="230">
        <v>3.0</v>
      </c>
      <c r="F910" s="132">
        <v>1.0</v>
      </c>
      <c r="G910" s="129">
        <v>2.0</v>
      </c>
      <c r="H910" s="129">
        <v>2.0</v>
      </c>
      <c r="I910" s="61">
        <f t="shared" si="83"/>
        <v>8</v>
      </c>
      <c r="K910" s="80"/>
    </row>
    <row r="911">
      <c r="A911" s="293">
        <v>12.0</v>
      </c>
      <c r="B911" s="110" t="s">
        <v>2686</v>
      </c>
      <c r="C911" s="127">
        <v>0.0</v>
      </c>
      <c r="D911" s="132">
        <v>1.0</v>
      </c>
      <c r="E911" s="230">
        <v>3.0</v>
      </c>
      <c r="F911" s="129">
        <v>2.0</v>
      </c>
      <c r="G911" s="230">
        <v>3.0</v>
      </c>
      <c r="H911" s="129">
        <v>2.0</v>
      </c>
      <c r="I911" s="61">
        <f t="shared" si="83"/>
        <v>11</v>
      </c>
      <c r="K911" s="80"/>
    </row>
    <row r="912">
      <c r="A912" s="297">
        <v>15.0</v>
      </c>
      <c r="B912" s="247" t="s">
        <v>2687</v>
      </c>
      <c r="C912" s="127">
        <v>0.0</v>
      </c>
      <c r="D912" s="129">
        <v>2.0</v>
      </c>
      <c r="E912" s="230">
        <v>3.0</v>
      </c>
      <c r="F912" s="129">
        <v>2.0</v>
      </c>
      <c r="G912" s="230">
        <v>3.0</v>
      </c>
      <c r="H912" s="230">
        <v>3.0</v>
      </c>
      <c r="I912" s="61">
        <f t="shared" si="83"/>
        <v>13</v>
      </c>
      <c r="K912" s="80"/>
    </row>
    <row r="913">
      <c r="A913" s="293">
        <v>19.0</v>
      </c>
      <c r="B913" s="110" t="s">
        <v>2688</v>
      </c>
      <c r="C913" s="132">
        <v>1.0</v>
      </c>
      <c r="D913" s="129">
        <v>2.0</v>
      </c>
      <c r="E913" s="230">
        <v>3.0</v>
      </c>
      <c r="F913" s="129">
        <v>2.0</v>
      </c>
      <c r="G913" s="230">
        <v>3.0</v>
      </c>
      <c r="H913" s="230">
        <v>3.0</v>
      </c>
      <c r="I913" s="61">
        <f t="shared" si="83"/>
        <v>14</v>
      </c>
      <c r="K913" s="80"/>
    </row>
    <row r="914">
      <c r="A914" s="297">
        <v>23.0</v>
      </c>
      <c r="B914" s="107" t="s">
        <v>2689</v>
      </c>
      <c r="C914" s="129">
        <v>2.0</v>
      </c>
      <c r="D914" s="129">
        <v>2.0</v>
      </c>
      <c r="E914" s="139">
        <v>4.0</v>
      </c>
      <c r="F914" s="129">
        <v>2.0</v>
      </c>
      <c r="G914" s="230">
        <v>3.0</v>
      </c>
      <c r="H914" s="230">
        <v>3.0</v>
      </c>
      <c r="I914" s="61">
        <f t="shared" si="83"/>
        <v>16</v>
      </c>
      <c r="K914" s="80"/>
    </row>
    <row r="915">
      <c r="A915" s="293">
        <v>26.0</v>
      </c>
      <c r="B915" s="110" t="s">
        <v>2690</v>
      </c>
      <c r="C915" s="230">
        <v>3.0</v>
      </c>
      <c r="D915" s="129">
        <v>2.0</v>
      </c>
      <c r="E915" s="139">
        <v>4.0</v>
      </c>
      <c r="F915" s="230">
        <v>3.0</v>
      </c>
      <c r="G915" s="139">
        <v>4.0</v>
      </c>
      <c r="H915" s="230">
        <v>3.0</v>
      </c>
      <c r="I915" s="61">
        <f t="shared" si="83"/>
        <v>19</v>
      </c>
      <c r="K915" s="80"/>
    </row>
    <row r="916">
      <c r="A916" s="297">
        <v>30.0</v>
      </c>
      <c r="B916" s="107" t="s">
        <v>2691</v>
      </c>
      <c r="C916" s="139">
        <v>4.0</v>
      </c>
      <c r="D916" s="129">
        <v>2.0</v>
      </c>
      <c r="E916" s="139">
        <v>4.0</v>
      </c>
      <c r="F916" s="230">
        <v>3.0</v>
      </c>
      <c r="G916" s="139">
        <v>4.0</v>
      </c>
      <c r="H916" s="139">
        <v>4.0</v>
      </c>
      <c r="I916" s="61">
        <f t="shared" si="83"/>
        <v>21</v>
      </c>
      <c r="K916" s="80"/>
    </row>
    <row r="917">
      <c r="A917" s="80"/>
      <c r="K917" s="80"/>
    </row>
    <row r="918">
      <c r="A918" s="206"/>
      <c r="B918" s="78"/>
      <c r="C918" s="78"/>
      <c r="D918" s="78"/>
      <c r="E918" s="78"/>
      <c r="F918" s="78"/>
      <c r="G918" s="78"/>
      <c r="H918" s="78"/>
      <c r="I918" s="78"/>
      <c r="K918" s="80"/>
    </row>
    <row r="919">
      <c r="A919" s="420" t="s">
        <v>2692</v>
      </c>
      <c r="B919" s="46"/>
      <c r="C919" s="46"/>
      <c r="D919" s="46"/>
      <c r="E919" s="46"/>
      <c r="F919" s="46"/>
      <c r="G919" s="46"/>
      <c r="H919" s="46"/>
      <c r="I919" s="46"/>
      <c r="J919" s="46"/>
      <c r="K919" s="46"/>
      <c r="L919" s="46"/>
      <c r="M919" s="46"/>
      <c r="N919" s="46"/>
      <c r="O919" s="46"/>
      <c r="P919" s="46"/>
      <c r="Q919" s="46"/>
      <c r="R919" s="46"/>
      <c r="S919" s="47"/>
    </row>
    <row r="920">
      <c r="A920" s="206"/>
      <c r="B920" s="78"/>
      <c r="C920" s="78"/>
      <c r="D920" s="78"/>
      <c r="E920" s="78"/>
      <c r="F920" s="78"/>
      <c r="G920" s="78"/>
      <c r="H920" s="78"/>
      <c r="I920" s="78"/>
      <c r="K920" s="80"/>
    </row>
    <row r="921">
      <c r="A921" s="206"/>
      <c r="B921" s="78"/>
      <c r="C921" s="78"/>
      <c r="D921" s="78"/>
      <c r="E921" s="78"/>
      <c r="F921" s="78"/>
      <c r="G921" s="78"/>
      <c r="H921" s="78"/>
      <c r="I921" s="78"/>
      <c r="K921" s="80"/>
    </row>
    <row r="922">
      <c r="A922" s="421" t="s">
        <v>2693</v>
      </c>
      <c r="B922" s="46"/>
      <c r="C922" s="46"/>
      <c r="D922" s="46"/>
      <c r="E922" s="46"/>
      <c r="F922" s="46"/>
      <c r="G922" s="46"/>
      <c r="H922" s="46"/>
      <c r="I922" s="47"/>
      <c r="K922" s="421" t="s">
        <v>2694</v>
      </c>
      <c r="L922" s="46"/>
      <c r="M922" s="46"/>
      <c r="N922" s="46"/>
      <c r="O922" s="46"/>
      <c r="P922" s="46"/>
      <c r="Q922" s="46"/>
      <c r="R922" s="46"/>
      <c r="S922" s="47"/>
    </row>
    <row r="923">
      <c r="A923" s="84" t="s">
        <v>1675</v>
      </c>
      <c r="B923" s="210" t="s">
        <v>1633</v>
      </c>
      <c r="C923" s="86" t="s">
        <v>1634</v>
      </c>
      <c r="D923" s="54"/>
      <c r="E923" s="87" t="s">
        <v>1635</v>
      </c>
      <c r="F923" s="54"/>
      <c r="G923" s="88" t="s">
        <v>1636</v>
      </c>
      <c r="H923" s="54"/>
      <c r="I923" s="211" t="s">
        <v>1637</v>
      </c>
      <c r="K923" s="84" t="s">
        <v>1675</v>
      </c>
      <c r="L923" s="85" t="s">
        <v>1633</v>
      </c>
      <c r="M923" s="86" t="s">
        <v>1634</v>
      </c>
      <c r="N923" s="54"/>
      <c r="O923" s="87" t="s">
        <v>1635</v>
      </c>
      <c r="P923" s="54"/>
      <c r="Q923" s="88" t="s">
        <v>1636</v>
      </c>
      <c r="R923" s="54"/>
      <c r="S923" s="122" t="s">
        <v>1637</v>
      </c>
    </row>
    <row r="924">
      <c r="A924" s="58"/>
      <c r="B924" s="54"/>
      <c r="C924" s="94" t="s">
        <v>1638</v>
      </c>
      <c r="D924" s="94" t="s">
        <v>1639</v>
      </c>
      <c r="E924" s="94" t="s">
        <v>1638</v>
      </c>
      <c r="F924" s="94" t="s">
        <v>1639</v>
      </c>
      <c r="G924" s="94" t="s">
        <v>1638</v>
      </c>
      <c r="H924" s="94" t="s">
        <v>1639</v>
      </c>
      <c r="I924" s="54"/>
      <c r="K924" s="58"/>
      <c r="L924" s="54"/>
      <c r="M924" s="94" t="s">
        <v>1638</v>
      </c>
      <c r="N924" s="94" t="s">
        <v>1639</v>
      </c>
      <c r="O924" s="94" t="s">
        <v>1638</v>
      </c>
      <c r="P924" s="94" t="s">
        <v>1639</v>
      </c>
      <c r="Q924" s="94" t="s">
        <v>1638</v>
      </c>
      <c r="R924" s="94" t="s">
        <v>1639</v>
      </c>
      <c r="S924" s="54"/>
    </row>
    <row r="925">
      <c r="A925" s="213">
        <v>1.0</v>
      </c>
      <c r="B925" s="170" t="s">
        <v>2695</v>
      </c>
      <c r="C925" s="98">
        <v>0.0</v>
      </c>
      <c r="D925" s="98">
        <v>0.0</v>
      </c>
      <c r="E925" s="98">
        <v>2.0</v>
      </c>
      <c r="F925" s="98">
        <v>1.0</v>
      </c>
      <c r="G925" s="98">
        <v>1.0</v>
      </c>
      <c r="H925" s="98">
        <v>1.0</v>
      </c>
      <c r="I925" s="160">
        <f t="shared" ref="I925:I934" si="84">SUM(C925:H925)</f>
        <v>5</v>
      </c>
      <c r="K925" s="212">
        <v>1.0</v>
      </c>
      <c r="L925" s="214" t="s">
        <v>2696</v>
      </c>
      <c r="M925" s="98">
        <v>0.0</v>
      </c>
      <c r="N925" s="98">
        <v>0.0</v>
      </c>
      <c r="O925" s="98">
        <v>3.0</v>
      </c>
      <c r="P925" s="98">
        <v>0.0</v>
      </c>
      <c r="Q925" s="98">
        <v>1.0</v>
      </c>
      <c r="R925" s="98">
        <v>1.0</v>
      </c>
      <c r="S925" s="160">
        <f t="shared" ref="S925:S929" si="85">SUM(M925:R925)</f>
        <v>5</v>
      </c>
    </row>
    <row r="926">
      <c r="A926" s="215">
        <v>9.0</v>
      </c>
      <c r="B926" s="167" t="s">
        <v>2697</v>
      </c>
      <c r="C926" s="98">
        <v>0.0</v>
      </c>
      <c r="D926" s="98">
        <v>0.0</v>
      </c>
      <c r="E926" s="98">
        <v>3.0</v>
      </c>
      <c r="F926" s="98">
        <v>1.0</v>
      </c>
      <c r="G926" s="98">
        <v>2.0</v>
      </c>
      <c r="H926" s="98">
        <v>1.0</v>
      </c>
      <c r="I926" s="160">
        <f t="shared" si="84"/>
        <v>7</v>
      </c>
      <c r="K926" s="215">
        <v>10.0</v>
      </c>
      <c r="L926" s="216" t="s">
        <v>2428</v>
      </c>
      <c r="M926" s="98">
        <v>1.0</v>
      </c>
      <c r="N926" s="98">
        <v>0.0</v>
      </c>
      <c r="O926" s="98">
        <v>3.0</v>
      </c>
      <c r="P926" s="98">
        <v>2.0</v>
      </c>
      <c r="Q926" s="98">
        <v>2.0</v>
      </c>
      <c r="R926" s="98">
        <v>2.0</v>
      </c>
      <c r="S926" s="160">
        <f t="shared" si="85"/>
        <v>10</v>
      </c>
    </row>
    <row r="927">
      <c r="A927" s="213">
        <v>12.0</v>
      </c>
      <c r="B927" s="170" t="s">
        <v>2698</v>
      </c>
      <c r="C927" s="98">
        <v>1.0</v>
      </c>
      <c r="D927" s="98">
        <v>0.0</v>
      </c>
      <c r="E927" s="98">
        <v>3.0</v>
      </c>
      <c r="F927" s="98">
        <v>2.0</v>
      </c>
      <c r="G927" s="98">
        <v>2.0</v>
      </c>
      <c r="H927" s="98">
        <v>1.0</v>
      </c>
      <c r="I927" s="160">
        <f t="shared" si="84"/>
        <v>9</v>
      </c>
      <c r="K927" s="213">
        <v>18.0</v>
      </c>
      <c r="L927" s="214" t="s">
        <v>2699</v>
      </c>
      <c r="M927" s="98">
        <v>2.0</v>
      </c>
      <c r="N927" s="98">
        <v>1.0</v>
      </c>
      <c r="O927" s="98">
        <v>3.0</v>
      </c>
      <c r="P927" s="98">
        <v>3.0</v>
      </c>
      <c r="Q927" s="98">
        <v>3.0</v>
      </c>
      <c r="R927" s="98">
        <v>3.0</v>
      </c>
      <c r="S927" s="160">
        <f t="shared" si="85"/>
        <v>15</v>
      </c>
    </row>
    <row r="928">
      <c r="A928" s="303">
        <v>15.0</v>
      </c>
      <c r="B928" s="217" t="s">
        <v>2700</v>
      </c>
      <c r="C928" s="98">
        <v>1.0</v>
      </c>
      <c r="D928" s="98">
        <v>0.0</v>
      </c>
      <c r="E928" s="98">
        <v>4.0</v>
      </c>
      <c r="F928" s="98">
        <v>2.0</v>
      </c>
      <c r="G928" s="98">
        <v>2.0</v>
      </c>
      <c r="H928" s="98">
        <v>2.0</v>
      </c>
      <c r="I928" s="160">
        <f t="shared" si="84"/>
        <v>11</v>
      </c>
      <c r="K928" s="215">
        <v>23.0</v>
      </c>
      <c r="L928" s="304" t="s">
        <v>2230</v>
      </c>
      <c r="M928" s="98">
        <v>2.0</v>
      </c>
      <c r="N928" s="98">
        <v>2.0</v>
      </c>
      <c r="O928" s="98">
        <v>4.0</v>
      </c>
      <c r="P928" s="98">
        <v>3.0</v>
      </c>
      <c r="Q928" s="98">
        <v>3.0</v>
      </c>
      <c r="R928" s="98">
        <v>3.0</v>
      </c>
      <c r="S928" s="160">
        <f t="shared" si="85"/>
        <v>17</v>
      </c>
    </row>
    <row r="929">
      <c r="A929" s="58"/>
      <c r="B929" s="167" t="s">
        <v>2701</v>
      </c>
      <c r="C929" s="98">
        <v>1.0</v>
      </c>
      <c r="D929" s="98">
        <v>1.0</v>
      </c>
      <c r="E929" s="98">
        <v>3.0</v>
      </c>
      <c r="F929" s="98">
        <v>2.0</v>
      </c>
      <c r="G929" s="98">
        <v>2.0</v>
      </c>
      <c r="H929" s="98">
        <v>2.0</v>
      </c>
      <c r="I929" s="160">
        <f t="shared" si="84"/>
        <v>11</v>
      </c>
      <c r="K929" s="221">
        <v>28.0</v>
      </c>
      <c r="L929" s="305" t="s">
        <v>2232</v>
      </c>
      <c r="M929" s="98">
        <v>5.0</v>
      </c>
      <c r="N929" s="98">
        <v>3.0</v>
      </c>
      <c r="O929" s="98">
        <v>3.0</v>
      </c>
      <c r="P929" s="98">
        <v>3.0</v>
      </c>
      <c r="Q929" s="98">
        <v>3.0</v>
      </c>
      <c r="R929" s="98">
        <v>3.0</v>
      </c>
      <c r="S929" s="160">
        <f t="shared" si="85"/>
        <v>20</v>
      </c>
    </row>
    <row r="930">
      <c r="A930" s="168">
        <v>19.0</v>
      </c>
      <c r="B930" s="170" t="s">
        <v>2702</v>
      </c>
      <c r="C930" s="98">
        <v>2.0</v>
      </c>
      <c r="D930" s="98">
        <v>1.0</v>
      </c>
      <c r="E930" s="98">
        <v>3.0</v>
      </c>
      <c r="F930" s="98">
        <v>2.0</v>
      </c>
      <c r="G930" s="98">
        <v>3.0</v>
      </c>
      <c r="H930" s="98">
        <v>2.0</v>
      </c>
      <c r="I930" s="160">
        <f t="shared" si="84"/>
        <v>13</v>
      </c>
      <c r="K930" s="180"/>
      <c r="L930" s="100"/>
      <c r="M930" s="100"/>
      <c r="N930" s="100"/>
      <c r="O930" s="100"/>
      <c r="P930" s="100"/>
      <c r="Q930" s="100"/>
      <c r="R930" s="100"/>
      <c r="S930" s="100"/>
    </row>
    <row r="931">
      <c r="A931" s="58"/>
      <c r="B931" s="170" t="s">
        <v>2703</v>
      </c>
      <c r="C931" s="98">
        <v>1.0</v>
      </c>
      <c r="D931" s="98">
        <v>1.0</v>
      </c>
      <c r="E931" s="98">
        <v>4.0</v>
      </c>
      <c r="F931" s="98">
        <v>2.0</v>
      </c>
      <c r="G931" s="98">
        <v>3.0</v>
      </c>
      <c r="H931" s="98">
        <v>2.0</v>
      </c>
      <c r="I931" s="160">
        <f t="shared" si="84"/>
        <v>13</v>
      </c>
      <c r="K931" s="180"/>
      <c r="L931" s="100"/>
      <c r="M931" s="100"/>
      <c r="N931" s="100"/>
      <c r="O931" s="100"/>
      <c r="P931" s="100"/>
      <c r="Q931" s="100"/>
      <c r="R931" s="100"/>
      <c r="S931" s="100"/>
    </row>
    <row r="932">
      <c r="A932" s="215">
        <v>23.0</v>
      </c>
      <c r="B932" s="167" t="s">
        <v>2704</v>
      </c>
      <c r="C932" s="98">
        <v>2.0</v>
      </c>
      <c r="D932" s="98">
        <v>1.0</v>
      </c>
      <c r="E932" s="98">
        <v>4.0</v>
      </c>
      <c r="F932" s="98">
        <v>2.0</v>
      </c>
      <c r="G932" s="98">
        <v>3.0</v>
      </c>
      <c r="H932" s="98">
        <v>3.0</v>
      </c>
      <c r="I932" s="160">
        <f t="shared" si="84"/>
        <v>15</v>
      </c>
      <c r="K932" s="180"/>
      <c r="L932" s="100"/>
      <c r="M932" s="100"/>
      <c r="N932" s="100"/>
      <c r="O932" s="100"/>
      <c r="P932" s="100"/>
      <c r="Q932" s="100"/>
      <c r="R932" s="100"/>
      <c r="S932" s="100"/>
    </row>
    <row r="933">
      <c r="A933" s="213">
        <v>26.0</v>
      </c>
      <c r="B933" s="170" t="s">
        <v>2705</v>
      </c>
      <c r="C933" s="98">
        <v>3.0</v>
      </c>
      <c r="D933" s="98">
        <v>2.0</v>
      </c>
      <c r="E933" s="98">
        <v>4.0</v>
      </c>
      <c r="F933" s="98">
        <v>3.0</v>
      </c>
      <c r="G933" s="98">
        <v>4.0</v>
      </c>
      <c r="H933" s="98">
        <v>3.0</v>
      </c>
      <c r="I933" s="160">
        <f t="shared" si="84"/>
        <v>19</v>
      </c>
      <c r="K933" s="180"/>
      <c r="L933" s="100"/>
      <c r="M933" s="100"/>
      <c r="N933" s="100"/>
      <c r="O933" s="100"/>
      <c r="P933" s="100"/>
      <c r="Q933" s="100"/>
      <c r="R933" s="100"/>
      <c r="S933" s="100"/>
    </row>
    <row r="934">
      <c r="A934" s="218">
        <v>30.0</v>
      </c>
      <c r="B934" s="274" t="s">
        <v>2706</v>
      </c>
      <c r="C934" s="98">
        <v>3.0</v>
      </c>
      <c r="D934" s="98">
        <v>2.0</v>
      </c>
      <c r="E934" s="98">
        <v>5.0</v>
      </c>
      <c r="F934" s="98">
        <v>3.0</v>
      </c>
      <c r="G934" s="98">
        <v>4.0</v>
      </c>
      <c r="H934" s="98">
        <v>4.0</v>
      </c>
      <c r="I934" s="160">
        <f t="shared" si="84"/>
        <v>21</v>
      </c>
      <c r="K934" s="180"/>
      <c r="L934" s="100"/>
      <c r="M934" s="100"/>
      <c r="N934" s="100"/>
      <c r="O934" s="100"/>
      <c r="P934" s="100"/>
      <c r="Q934" s="100"/>
      <c r="R934" s="100"/>
      <c r="S934" s="100"/>
    </row>
    <row r="935">
      <c r="A935" s="206"/>
      <c r="B935" s="78"/>
      <c r="C935" s="181"/>
      <c r="D935" s="78"/>
      <c r="E935" s="78"/>
      <c r="F935" s="78"/>
      <c r="G935" s="78"/>
      <c r="H935" s="78"/>
      <c r="I935" s="78"/>
      <c r="K935" s="180"/>
      <c r="L935" s="100"/>
      <c r="M935" s="100"/>
      <c r="N935" s="100"/>
      <c r="O935" s="100"/>
      <c r="P935" s="100"/>
      <c r="Q935" s="100"/>
      <c r="R935" s="100"/>
      <c r="S935" s="100"/>
    </row>
    <row r="936">
      <c r="A936" s="206"/>
      <c r="B936" s="78"/>
      <c r="C936" s="78"/>
      <c r="D936" s="78"/>
      <c r="E936" s="78"/>
      <c r="F936" s="78"/>
      <c r="G936" s="78"/>
      <c r="H936" s="78"/>
      <c r="I936" s="78"/>
      <c r="K936" s="180"/>
      <c r="L936" s="100"/>
      <c r="M936" s="100"/>
      <c r="N936" s="100"/>
      <c r="O936" s="100"/>
      <c r="P936" s="100"/>
      <c r="Q936" s="100"/>
      <c r="R936" s="100"/>
      <c r="S936" s="100"/>
    </row>
    <row r="937">
      <c r="A937" s="422" t="s">
        <v>2707</v>
      </c>
      <c r="B937" s="46"/>
      <c r="C937" s="46"/>
      <c r="D937" s="46"/>
      <c r="E937" s="46"/>
      <c r="F937" s="46"/>
      <c r="G937" s="46"/>
      <c r="H937" s="46"/>
      <c r="I937" s="47"/>
      <c r="K937" s="422" t="s">
        <v>2708</v>
      </c>
      <c r="L937" s="46"/>
      <c r="M937" s="46"/>
      <c r="N937" s="46"/>
      <c r="O937" s="46"/>
      <c r="P937" s="46"/>
      <c r="Q937" s="46"/>
      <c r="R937" s="46"/>
      <c r="S937" s="47"/>
    </row>
    <row r="938">
      <c r="A938" s="84" t="s">
        <v>1675</v>
      </c>
      <c r="B938" s="210" t="s">
        <v>1633</v>
      </c>
      <c r="C938" s="86" t="s">
        <v>1634</v>
      </c>
      <c r="D938" s="54"/>
      <c r="E938" s="87" t="s">
        <v>1635</v>
      </c>
      <c r="F938" s="54"/>
      <c r="G938" s="88" t="s">
        <v>1636</v>
      </c>
      <c r="H938" s="54"/>
      <c r="I938" s="211" t="s">
        <v>1637</v>
      </c>
      <c r="K938" s="84" t="s">
        <v>1675</v>
      </c>
      <c r="L938" s="210" t="s">
        <v>1633</v>
      </c>
      <c r="M938" s="86" t="s">
        <v>1634</v>
      </c>
      <c r="N938" s="54"/>
      <c r="O938" s="87" t="s">
        <v>1635</v>
      </c>
      <c r="P938" s="54"/>
      <c r="Q938" s="88" t="s">
        <v>1636</v>
      </c>
      <c r="R938" s="54"/>
      <c r="S938" s="211" t="s">
        <v>1637</v>
      </c>
    </row>
    <row r="939">
      <c r="A939" s="58"/>
      <c r="B939" s="54"/>
      <c r="C939" s="94" t="s">
        <v>1638</v>
      </c>
      <c r="D939" s="94" t="s">
        <v>1639</v>
      </c>
      <c r="E939" s="94" t="s">
        <v>1638</v>
      </c>
      <c r="F939" s="94" t="s">
        <v>1639</v>
      </c>
      <c r="G939" s="94" t="s">
        <v>1638</v>
      </c>
      <c r="H939" s="94" t="s">
        <v>1639</v>
      </c>
      <c r="I939" s="54"/>
      <c r="K939" s="58"/>
      <c r="L939" s="54"/>
      <c r="M939" s="94" t="s">
        <v>1638</v>
      </c>
      <c r="N939" s="94" t="s">
        <v>1639</v>
      </c>
      <c r="O939" s="94" t="s">
        <v>1638</v>
      </c>
      <c r="P939" s="94" t="s">
        <v>1639</v>
      </c>
      <c r="Q939" s="94" t="s">
        <v>1638</v>
      </c>
      <c r="R939" s="94" t="s">
        <v>1639</v>
      </c>
      <c r="S939" s="54"/>
    </row>
    <row r="940">
      <c r="A940" s="213">
        <v>1.0</v>
      </c>
      <c r="B940" s="170" t="s">
        <v>2709</v>
      </c>
      <c r="C940" s="98">
        <v>0.0</v>
      </c>
      <c r="D940" s="98">
        <v>0.0</v>
      </c>
      <c r="E940" s="98">
        <v>1.0</v>
      </c>
      <c r="F940" s="98">
        <v>1.0</v>
      </c>
      <c r="G940" s="98">
        <v>2.0</v>
      </c>
      <c r="H940" s="98">
        <v>1.0</v>
      </c>
      <c r="I940" s="160">
        <f t="shared" ref="I940:I949" si="86">SUM(C940:H940)</f>
        <v>5</v>
      </c>
      <c r="K940" s="221">
        <v>1.0</v>
      </c>
      <c r="L940" s="171" t="s">
        <v>2710</v>
      </c>
      <c r="M940" s="98">
        <v>0.0</v>
      </c>
      <c r="N940" s="98">
        <v>0.0</v>
      </c>
      <c r="O940" s="98">
        <v>2.0</v>
      </c>
      <c r="P940" s="98">
        <v>0.0</v>
      </c>
      <c r="Q940" s="98">
        <v>2.0</v>
      </c>
      <c r="R940" s="98">
        <v>1.0</v>
      </c>
      <c r="S940" s="220">
        <f t="shared" ref="S940:S944" si="87">SUM(M940:R940)</f>
        <v>5</v>
      </c>
    </row>
    <row r="941">
      <c r="A941" s="215">
        <v>9.0</v>
      </c>
      <c r="B941" s="167" t="s">
        <v>2711</v>
      </c>
      <c r="C941" s="98">
        <v>1.0</v>
      </c>
      <c r="D941" s="98">
        <v>0.0</v>
      </c>
      <c r="E941" s="98">
        <v>2.0</v>
      </c>
      <c r="F941" s="98">
        <v>1.0</v>
      </c>
      <c r="G941" s="98">
        <v>2.0</v>
      </c>
      <c r="H941" s="98">
        <v>1.0</v>
      </c>
      <c r="I941" s="160">
        <f t="shared" si="86"/>
        <v>7</v>
      </c>
      <c r="K941" s="215">
        <v>10.0</v>
      </c>
      <c r="L941" s="217" t="s">
        <v>2712</v>
      </c>
      <c r="M941" s="98">
        <v>0.0</v>
      </c>
      <c r="N941" s="98">
        <v>0.0</v>
      </c>
      <c r="O941" s="98">
        <v>3.0</v>
      </c>
      <c r="P941" s="98">
        <v>3.0</v>
      </c>
      <c r="Q941" s="98">
        <v>2.0</v>
      </c>
      <c r="R941" s="98">
        <v>2.0</v>
      </c>
      <c r="S941" s="160">
        <f t="shared" si="87"/>
        <v>10</v>
      </c>
    </row>
    <row r="942">
      <c r="A942" s="213">
        <v>12.0</v>
      </c>
      <c r="B942" s="170" t="s">
        <v>2713</v>
      </c>
      <c r="C942" s="98">
        <v>1.0</v>
      </c>
      <c r="D942" s="98">
        <v>1.0</v>
      </c>
      <c r="E942" s="98">
        <v>2.0</v>
      </c>
      <c r="F942" s="98">
        <v>2.0</v>
      </c>
      <c r="G942" s="98">
        <v>2.0</v>
      </c>
      <c r="H942" s="98">
        <v>1.0</v>
      </c>
      <c r="I942" s="160">
        <f t="shared" si="86"/>
        <v>9</v>
      </c>
      <c r="K942" s="213">
        <v>18.0</v>
      </c>
      <c r="L942" s="170" t="s">
        <v>2714</v>
      </c>
      <c r="M942" s="98">
        <v>1.0</v>
      </c>
      <c r="N942" s="98">
        <v>1.0</v>
      </c>
      <c r="O942" s="98">
        <v>3.0</v>
      </c>
      <c r="P942" s="98">
        <v>3.0</v>
      </c>
      <c r="Q942" s="98">
        <v>4.0</v>
      </c>
      <c r="R942" s="98">
        <v>3.0</v>
      </c>
      <c r="S942" s="160">
        <f t="shared" si="87"/>
        <v>15</v>
      </c>
    </row>
    <row r="943">
      <c r="A943" s="303">
        <v>15.0</v>
      </c>
      <c r="B943" s="217" t="s">
        <v>2715</v>
      </c>
      <c r="C943" s="98">
        <v>2.0</v>
      </c>
      <c r="D943" s="98">
        <v>1.0</v>
      </c>
      <c r="E943" s="98">
        <v>2.0</v>
      </c>
      <c r="F943" s="98">
        <v>2.0</v>
      </c>
      <c r="G943" s="98">
        <v>2.0</v>
      </c>
      <c r="H943" s="98">
        <v>2.0</v>
      </c>
      <c r="I943" s="160">
        <f t="shared" si="86"/>
        <v>11</v>
      </c>
      <c r="K943" s="218">
        <v>23.0</v>
      </c>
      <c r="L943" s="274" t="s">
        <v>2716</v>
      </c>
      <c r="M943" s="98">
        <v>2.0</v>
      </c>
      <c r="N943" s="98">
        <v>1.0</v>
      </c>
      <c r="O943" s="98">
        <v>4.0</v>
      </c>
      <c r="P943" s="98">
        <v>3.0</v>
      </c>
      <c r="Q943" s="98">
        <v>4.0</v>
      </c>
      <c r="R943" s="98">
        <v>3.0</v>
      </c>
      <c r="S943" s="220">
        <f t="shared" si="87"/>
        <v>17</v>
      </c>
    </row>
    <row r="944">
      <c r="A944" s="58"/>
      <c r="B944" s="167" t="s">
        <v>2717</v>
      </c>
      <c r="C944" s="98">
        <v>1.0</v>
      </c>
      <c r="D944" s="98">
        <v>2.0</v>
      </c>
      <c r="E944" s="98">
        <v>2.0</v>
      </c>
      <c r="F944" s="98">
        <v>2.0</v>
      </c>
      <c r="G944" s="98">
        <v>2.0</v>
      </c>
      <c r="H944" s="98">
        <v>2.0</v>
      </c>
      <c r="I944" s="160">
        <f t="shared" si="86"/>
        <v>11</v>
      </c>
      <c r="K944" s="221">
        <v>28.0</v>
      </c>
      <c r="L944" s="171" t="s">
        <v>2718</v>
      </c>
      <c r="M944" s="98">
        <v>2.0</v>
      </c>
      <c r="N944" s="98">
        <v>2.0</v>
      </c>
      <c r="O944" s="98">
        <v>4.0</v>
      </c>
      <c r="P944" s="98">
        <v>4.0</v>
      </c>
      <c r="Q944" s="98">
        <v>4.0</v>
      </c>
      <c r="R944" s="98">
        <v>4.0</v>
      </c>
      <c r="S944" s="220">
        <f t="shared" si="87"/>
        <v>20</v>
      </c>
    </row>
    <row r="945">
      <c r="A945" s="168">
        <v>19.0</v>
      </c>
      <c r="B945" s="170" t="s">
        <v>2719</v>
      </c>
      <c r="C945" s="98">
        <v>2.0</v>
      </c>
      <c r="D945" s="98">
        <v>2.0</v>
      </c>
      <c r="E945" s="98">
        <v>2.0</v>
      </c>
      <c r="F945" s="98">
        <v>2.0</v>
      </c>
      <c r="G945" s="98">
        <v>3.0</v>
      </c>
      <c r="H945" s="98">
        <v>2.0</v>
      </c>
      <c r="I945" s="160">
        <f t="shared" si="86"/>
        <v>13</v>
      </c>
      <c r="K945" s="80"/>
    </row>
    <row r="946">
      <c r="A946" s="58"/>
      <c r="B946" s="170" t="s">
        <v>2720</v>
      </c>
      <c r="C946" s="98">
        <v>1.0</v>
      </c>
      <c r="D946" s="98">
        <v>2.0</v>
      </c>
      <c r="E946" s="98">
        <v>3.0</v>
      </c>
      <c r="F946" s="98">
        <v>2.0</v>
      </c>
      <c r="G946" s="98">
        <v>2.0</v>
      </c>
      <c r="H946" s="98">
        <v>3.0</v>
      </c>
      <c r="I946" s="160">
        <f t="shared" si="86"/>
        <v>13</v>
      </c>
      <c r="K946" s="80"/>
    </row>
    <row r="947">
      <c r="A947" s="215">
        <v>23.0</v>
      </c>
      <c r="B947" s="167" t="s">
        <v>2721</v>
      </c>
      <c r="C947" s="98">
        <v>2.0</v>
      </c>
      <c r="D947" s="98">
        <v>3.0</v>
      </c>
      <c r="E947" s="98">
        <v>3.0</v>
      </c>
      <c r="F947" s="98">
        <v>2.0</v>
      </c>
      <c r="G947" s="98">
        <v>3.0</v>
      </c>
      <c r="H947" s="98">
        <v>3.0</v>
      </c>
      <c r="I947" s="160">
        <f t="shared" si="86"/>
        <v>16</v>
      </c>
      <c r="K947" s="80"/>
    </row>
    <row r="948">
      <c r="A948" s="213">
        <v>26.0</v>
      </c>
      <c r="B948" s="170" t="s">
        <v>2722</v>
      </c>
      <c r="C948" s="98">
        <v>3.0</v>
      </c>
      <c r="D948" s="98">
        <v>3.0</v>
      </c>
      <c r="E948" s="98">
        <v>4.0</v>
      </c>
      <c r="F948" s="98">
        <v>3.0</v>
      </c>
      <c r="G948" s="98">
        <v>4.0</v>
      </c>
      <c r="H948" s="98">
        <v>3.0</v>
      </c>
      <c r="I948" s="160">
        <f t="shared" si="86"/>
        <v>20</v>
      </c>
      <c r="K948" s="80"/>
    </row>
    <row r="949">
      <c r="A949" s="218">
        <v>30.0</v>
      </c>
      <c r="B949" s="274" t="s">
        <v>2723</v>
      </c>
      <c r="C949" s="98">
        <v>4.0</v>
      </c>
      <c r="D949" s="98">
        <v>3.0</v>
      </c>
      <c r="E949" s="98">
        <v>4.0</v>
      </c>
      <c r="F949" s="98">
        <v>3.0</v>
      </c>
      <c r="G949" s="98">
        <v>4.0</v>
      </c>
      <c r="H949" s="98">
        <v>4.0</v>
      </c>
      <c r="I949" s="160">
        <f t="shared" si="86"/>
        <v>22</v>
      </c>
      <c r="K949" s="80"/>
    </row>
    <row r="950">
      <c r="A950" s="206"/>
      <c r="B950" s="78"/>
      <c r="C950" s="78"/>
      <c r="D950" s="78"/>
      <c r="E950" s="78"/>
      <c r="F950" s="78"/>
      <c r="G950" s="78"/>
      <c r="H950" s="78"/>
      <c r="I950" s="78"/>
      <c r="K950" s="80"/>
    </row>
    <row r="951">
      <c r="A951" s="206"/>
      <c r="B951" s="78"/>
      <c r="C951" s="78"/>
      <c r="D951" s="78"/>
      <c r="E951" s="78"/>
      <c r="F951" s="78"/>
      <c r="G951" s="78"/>
      <c r="H951" s="78"/>
      <c r="I951" s="78"/>
      <c r="K951" s="80"/>
    </row>
    <row r="952">
      <c r="A952" s="423" t="s">
        <v>2724</v>
      </c>
      <c r="B952" s="46"/>
      <c r="C952" s="46"/>
      <c r="D952" s="46"/>
      <c r="E952" s="46"/>
      <c r="F952" s="46"/>
      <c r="G952" s="46"/>
      <c r="H952" s="46"/>
      <c r="I952" s="46"/>
      <c r="J952" s="46"/>
      <c r="K952" s="46"/>
      <c r="L952" s="46"/>
      <c r="M952" s="46"/>
      <c r="N952" s="46"/>
      <c r="O952" s="46"/>
      <c r="P952" s="46"/>
      <c r="Q952" s="46"/>
      <c r="R952" s="46"/>
      <c r="S952" s="47"/>
    </row>
    <row r="953">
      <c r="A953" s="206"/>
      <c r="B953" s="78"/>
      <c r="C953" s="78"/>
      <c r="D953" s="78"/>
      <c r="E953" s="78"/>
      <c r="F953" s="78"/>
      <c r="G953" s="78"/>
      <c r="H953" s="78"/>
      <c r="I953" s="78"/>
      <c r="K953" s="80"/>
    </row>
    <row r="954">
      <c r="A954" s="206"/>
      <c r="B954" s="78"/>
      <c r="C954" s="78"/>
      <c r="D954" s="78"/>
      <c r="E954" s="78"/>
      <c r="F954" s="78"/>
      <c r="G954" s="78"/>
      <c r="H954" s="78"/>
      <c r="I954" s="78"/>
      <c r="K954" s="80"/>
    </row>
    <row r="955">
      <c r="A955" s="424" t="s">
        <v>2725</v>
      </c>
      <c r="B955" s="46"/>
      <c r="C955" s="46"/>
      <c r="D955" s="46"/>
      <c r="E955" s="46"/>
      <c r="F955" s="46"/>
      <c r="G955" s="46"/>
      <c r="H955" s="46"/>
      <c r="I955" s="47"/>
      <c r="K955" s="424" t="s">
        <v>2726</v>
      </c>
      <c r="L955" s="46"/>
      <c r="M955" s="46"/>
      <c r="N955" s="46"/>
      <c r="O955" s="46"/>
      <c r="P955" s="46"/>
      <c r="Q955" s="46"/>
      <c r="R955" s="46"/>
      <c r="S955" s="47"/>
    </row>
    <row r="956">
      <c r="A956" s="84" t="s">
        <v>1675</v>
      </c>
      <c r="B956" s="210" t="s">
        <v>1633</v>
      </c>
      <c r="C956" s="86" t="s">
        <v>1634</v>
      </c>
      <c r="D956" s="54"/>
      <c r="E956" s="87" t="s">
        <v>1635</v>
      </c>
      <c r="F956" s="54"/>
      <c r="G956" s="88" t="s">
        <v>1636</v>
      </c>
      <c r="H956" s="54"/>
      <c r="I956" s="211" t="s">
        <v>1637</v>
      </c>
      <c r="K956" s="84" t="s">
        <v>1675</v>
      </c>
      <c r="L956" s="85" t="s">
        <v>1633</v>
      </c>
      <c r="M956" s="86" t="s">
        <v>1634</v>
      </c>
      <c r="N956" s="54"/>
      <c r="O956" s="87" t="s">
        <v>1635</v>
      </c>
      <c r="P956" s="54"/>
      <c r="Q956" s="88" t="s">
        <v>1636</v>
      </c>
      <c r="R956" s="54"/>
      <c r="S956" s="122" t="s">
        <v>1637</v>
      </c>
    </row>
    <row r="957">
      <c r="A957" s="58"/>
      <c r="B957" s="54"/>
      <c r="C957" s="94" t="s">
        <v>1638</v>
      </c>
      <c r="D957" s="94" t="s">
        <v>1639</v>
      </c>
      <c r="E957" s="94" t="s">
        <v>1638</v>
      </c>
      <c r="F957" s="94" t="s">
        <v>1639</v>
      </c>
      <c r="G957" s="94" t="s">
        <v>1638</v>
      </c>
      <c r="H957" s="94" t="s">
        <v>1639</v>
      </c>
      <c r="I957" s="54"/>
      <c r="K957" s="58"/>
      <c r="L957" s="54"/>
      <c r="M957" s="94" t="s">
        <v>1638</v>
      </c>
      <c r="N957" s="94" t="s">
        <v>1639</v>
      </c>
      <c r="O957" s="94" t="s">
        <v>1638</v>
      </c>
      <c r="P957" s="94" t="s">
        <v>1639</v>
      </c>
      <c r="Q957" s="94" t="s">
        <v>1638</v>
      </c>
      <c r="R957" s="94" t="s">
        <v>1639</v>
      </c>
      <c r="S957" s="54"/>
    </row>
    <row r="958">
      <c r="A958" s="213">
        <v>1.0</v>
      </c>
      <c r="B958" s="170" t="s">
        <v>2727</v>
      </c>
      <c r="C958" s="98">
        <v>0.0</v>
      </c>
      <c r="D958" s="98">
        <v>0.0</v>
      </c>
      <c r="E958" s="98">
        <v>1.0</v>
      </c>
      <c r="F958" s="98">
        <v>1.0</v>
      </c>
      <c r="G958" s="98">
        <v>1.0</v>
      </c>
      <c r="H958" s="98">
        <v>1.0</v>
      </c>
      <c r="I958" s="160">
        <f t="shared" ref="I958:I971" si="88">SUM(C958:H958)</f>
        <v>4</v>
      </c>
      <c r="K958" s="212">
        <v>1.0</v>
      </c>
      <c r="L958" s="214" t="s">
        <v>2057</v>
      </c>
      <c r="M958" s="98">
        <v>0.0</v>
      </c>
      <c r="N958" s="98">
        <v>0.0</v>
      </c>
      <c r="O958" s="98">
        <v>2.0</v>
      </c>
      <c r="P958" s="98">
        <v>1.0</v>
      </c>
      <c r="Q958" s="98">
        <v>1.0</v>
      </c>
      <c r="R958" s="98">
        <v>1.0</v>
      </c>
      <c r="S958" s="160">
        <f t="shared" ref="S958:S963" si="89">SUM(M958:R958)</f>
        <v>5</v>
      </c>
    </row>
    <row r="959">
      <c r="A959" s="303">
        <v>5.0</v>
      </c>
      <c r="B959" s="167" t="s">
        <v>2728</v>
      </c>
      <c r="C959" s="98">
        <v>0.0</v>
      </c>
      <c r="D959" s="98">
        <v>0.0</v>
      </c>
      <c r="E959" s="98">
        <v>1.0</v>
      </c>
      <c r="F959" s="98">
        <v>1.0</v>
      </c>
      <c r="G959" s="98">
        <v>1.0</v>
      </c>
      <c r="H959" s="98">
        <v>2.0</v>
      </c>
      <c r="I959" s="160">
        <f t="shared" si="88"/>
        <v>5</v>
      </c>
      <c r="K959" s="215">
        <v>6.0</v>
      </c>
      <c r="L959" s="216" t="s">
        <v>2729</v>
      </c>
      <c r="M959" s="98">
        <v>0.0</v>
      </c>
      <c r="N959" s="98">
        <v>0.0</v>
      </c>
      <c r="O959" s="98">
        <v>3.0</v>
      </c>
      <c r="P959" s="98">
        <v>2.0</v>
      </c>
      <c r="Q959" s="98">
        <v>2.0</v>
      </c>
      <c r="R959" s="98">
        <v>1.0</v>
      </c>
      <c r="S959" s="160">
        <f t="shared" si="89"/>
        <v>8</v>
      </c>
    </row>
    <row r="960">
      <c r="A960" s="58"/>
      <c r="B960" s="216" t="s">
        <v>2730</v>
      </c>
      <c r="C960" s="98">
        <v>0.0</v>
      </c>
      <c r="D960" s="98">
        <v>0.0</v>
      </c>
      <c r="E960" s="98">
        <v>2.0</v>
      </c>
      <c r="F960" s="98">
        <v>1.0</v>
      </c>
      <c r="G960" s="98">
        <v>1.0</v>
      </c>
      <c r="H960" s="98">
        <v>1.0</v>
      </c>
      <c r="I960" s="160">
        <f t="shared" si="88"/>
        <v>5</v>
      </c>
      <c r="K960" s="213">
        <v>10.0</v>
      </c>
      <c r="L960" s="214" t="s">
        <v>2731</v>
      </c>
      <c r="M960" s="98">
        <v>2.0</v>
      </c>
      <c r="N960" s="98">
        <v>1.0</v>
      </c>
      <c r="O960" s="98">
        <v>3.0</v>
      </c>
      <c r="P960" s="98">
        <v>1.0</v>
      </c>
      <c r="Q960" s="98">
        <v>2.0</v>
      </c>
      <c r="R960" s="98">
        <v>1.0</v>
      </c>
      <c r="S960" s="160">
        <f t="shared" si="89"/>
        <v>10</v>
      </c>
    </row>
    <row r="961">
      <c r="A961" s="168">
        <v>9.0</v>
      </c>
      <c r="B961" s="169" t="s">
        <v>2732</v>
      </c>
      <c r="C961" s="98">
        <v>0.0</v>
      </c>
      <c r="D961" s="98">
        <v>1.0</v>
      </c>
      <c r="E961" s="98">
        <v>1.0</v>
      </c>
      <c r="F961" s="98">
        <v>1.0</v>
      </c>
      <c r="G961" s="98">
        <v>2.0</v>
      </c>
      <c r="H961" s="98">
        <v>2.0</v>
      </c>
      <c r="I961" s="160">
        <f t="shared" si="88"/>
        <v>7</v>
      </c>
      <c r="K961" s="215">
        <v>18.0</v>
      </c>
      <c r="L961" s="304" t="s">
        <v>2733</v>
      </c>
      <c r="M961" s="98">
        <v>2.0</v>
      </c>
      <c r="N961" s="98">
        <v>2.0</v>
      </c>
      <c r="O961" s="98">
        <v>4.0</v>
      </c>
      <c r="P961" s="98">
        <v>3.0</v>
      </c>
      <c r="Q961" s="98">
        <v>3.0</v>
      </c>
      <c r="R961" s="98">
        <v>3.0</v>
      </c>
      <c r="S961" s="160">
        <f t="shared" si="89"/>
        <v>17</v>
      </c>
    </row>
    <row r="962">
      <c r="A962" s="58"/>
      <c r="B962" s="170" t="s">
        <v>2734</v>
      </c>
      <c r="C962" s="98">
        <v>1.0</v>
      </c>
      <c r="D962" s="98">
        <v>0.0</v>
      </c>
      <c r="E962" s="98">
        <v>1.0</v>
      </c>
      <c r="F962" s="98">
        <v>1.0</v>
      </c>
      <c r="G962" s="98">
        <v>2.0</v>
      </c>
      <c r="H962" s="98">
        <v>2.0</v>
      </c>
      <c r="I962" s="160">
        <f t="shared" si="88"/>
        <v>7</v>
      </c>
      <c r="K962" s="221">
        <v>23.0</v>
      </c>
      <c r="L962" s="305" t="s">
        <v>2735</v>
      </c>
      <c r="M962" s="98">
        <v>2.0</v>
      </c>
      <c r="N962" s="98">
        <v>1.0</v>
      </c>
      <c r="O962" s="98">
        <v>4.0</v>
      </c>
      <c r="P962" s="98">
        <v>4.0</v>
      </c>
      <c r="Q962" s="98">
        <v>4.0</v>
      </c>
      <c r="R962" s="98">
        <v>4.0</v>
      </c>
      <c r="S962" s="160">
        <f t="shared" si="89"/>
        <v>19</v>
      </c>
    </row>
    <row r="963">
      <c r="A963" s="303">
        <v>12.0</v>
      </c>
      <c r="B963" s="167" t="s">
        <v>2736</v>
      </c>
      <c r="C963" s="98">
        <v>2.0</v>
      </c>
      <c r="D963" s="98">
        <v>1.0</v>
      </c>
      <c r="E963" s="98">
        <v>2.0</v>
      </c>
      <c r="F963" s="98">
        <v>1.0</v>
      </c>
      <c r="G963" s="98">
        <v>2.0</v>
      </c>
      <c r="H963" s="98">
        <v>2.0</v>
      </c>
      <c r="I963" s="160">
        <f t="shared" si="88"/>
        <v>10</v>
      </c>
      <c r="K963" s="218">
        <v>26.0</v>
      </c>
      <c r="L963" s="219" t="s">
        <v>2737</v>
      </c>
      <c r="M963" s="98">
        <v>1.0</v>
      </c>
      <c r="N963" s="98">
        <v>2.0</v>
      </c>
      <c r="O963" s="98">
        <v>5.0</v>
      </c>
      <c r="P963" s="98">
        <v>4.0</v>
      </c>
      <c r="Q963" s="98">
        <v>4.0</v>
      </c>
      <c r="R963" s="98">
        <v>4.0</v>
      </c>
      <c r="S963" s="160">
        <f t="shared" si="89"/>
        <v>20</v>
      </c>
    </row>
    <row r="964">
      <c r="A964" s="58"/>
      <c r="B964" s="167" t="s">
        <v>2738</v>
      </c>
      <c r="C964" s="98">
        <v>2.0</v>
      </c>
      <c r="D964" s="98">
        <v>2.0</v>
      </c>
      <c r="E964" s="98">
        <v>1.0</v>
      </c>
      <c r="F964" s="98">
        <v>2.0</v>
      </c>
      <c r="G964" s="98">
        <v>1.0</v>
      </c>
      <c r="H964" s="98">
        <v>2.0</v>
      </c>
      <c r="I964" s="160">
        <f t="shared" si="88"/>
        <v>10</v>
      </c>
      <c r="K964" s="206"/>
      <c r="L964" s="385"/>
      <c r="M964" s="118"/>
      <c r="N964" s="118"/>
      <c r="O964" s="118"/>
      <c r="P964" s="118"/>
      <c r="Q964" s="118"/>
      <c r="R964" s="118"/>
      <c r="S964" s="78"/>
    </row>
    <row r="965">
      <c r="A965" s="168">
        <v>15.0</v>
      </c>
      <c r="B965" s="170" t="s">
        <v>2739</v>
      </c>
      <c r="C965" s="98">
        <v>2.0</v>
      </c>
      <c r="D965" s="98">
        <v>2.0</v>
      </c>
      <c r="E965" s="98">
        <v>2.0</v>
      </c>
      <c r="F965" s="98">
        <v>2.0</v>
      </c>
      <c r="G965" s="98">
        <v>1.0</v>
      </c>
      <c r="H965" s="98">
        <v>3.0</v>
      </c>
      <c r="I965" s="160">
        <f t="shared" si="88"/>
        <v>12</v>
      </c>
      <c r="K965" s="206"/>
      <c r="L965" s="385"/>
      <c r="M965" s="118"/>
      <c r="N965" s="118"/>
      <c r="O965" s="118"/>
      <c r="P965" s="118"/>
      <c r="Q965" s="118"/>
      <c r="R965" s="118"/>
      <c r="S965" s="78"/>
    </row>
    <row r="966">
      <c r="A966" s="58"/>
      <c r="B966" s="170" t="s">
        <v>2740</v>
      </c>
      <c r="C966" s="98">
        <v>3.0</v>
      </c>
      <c r="D966" s="98">
        <v>1.0</v>
      </c>
      <c r="E966" s="98">
        <v>3.0</v>
      </c>
      <c r="F966" s="98">
        <v>1.0</v>
      </c>
      <c r="G966" s="98">
        <v>2.0</v>
      </c>
      <c r="H966" s="98">
        <v>2.0</v>
      </c>
      <c r="I966" s="160">
        <f t="shared" si="88"/>
        <v>12</v>
      </c>
      <c r="K966" s="206"/>
      <c r="L966" s="385"/>
      <c r="M966" s="118"/>
      <c r="N966" s="118"/>
      <c r="O966" s="118"/>
      <c r="P966" s="118"/>
      <c r="Q966" s="118"/>
      <c r="R966" s="118"/>
      <c r="S966" s="78"/>
    </row>
    <row r="967">
      <c r="A967" s="303">
        <v>19.0</v>
      </c>
      <c r="B967" s="167" t="s">
        <v>2741</v>
      </c>
      <c r="C967" s="98">
        <v>3.0</v>
      </c>
      <c r="D967" s="98">
        <v>2.0</v>
      </c>
      <c r="E967" s="98">
        <v>2.0</v>
      </c>
      <c r="F967" s="98">
        <v>2.0</v>
      </c>
      <c r="G967" s="98">
        <v>1.0</v>
      </c>
      <c r="H967" s="98">
        <v>4.0</v>
      </c>
      <c r="I967" s="160">
        <f t="shared" si="88"/>
        <v>14</v>
      </c>
      <c r="K967" s="206"/>
      <c r="L967" s="385"/>
      <c r="M967" s="118"/>
      <c r="N967" s="118"/>
      <c r="O967" s="118"/>
      <c r="P967" s="118"/>
      <c r="Q967" s="118"/>
      <c r="R967" s="118"/>
      <c r="S967" s="78"/>
    </row>
    <row r="968">
      <c r="A968" s="58"/>
      <c r="B968" s="167" t="s">
        <v>2742</v>
      </c>
      <c r="C968" s="98">
        <v>2.0</v>
      </c>
      <c r="D968" s="98">
        <v>2.0</v>
      </c>
      <c r="E968" s="98">
        <v>3.0</v>
      </c>
      <c r="F968" s="98">
        <v>2.0</v>
      </c>
      <c r="G968" s="98">
        <v>3.0</v>
      </c>
      <c r="H968" s="98">
        <v>2.0</v>
      </c>
      <c r="I968" s="160">
        <f t="shared" si="88"/>
        <v>14</v>
      </c>
      <c r="K968" s="206"/>
      <c r="L968" s="385"/>
      <c r="M968" s="118"/>
      <c r="N968" s="118"/>
      <c r="O968" s="118"/>
      <c r="P968" s="118"/>
      <c r="Q968" s="118"/>
      <c r="R968" s="118"/>
      <c r="S968" s="78"/>
    </row>
    <row r="969">
      <c r="A969" s="213">
        <v>23.0</v>
      </c>
      <c r="B969" s="170" t="s">
        <v>2743</v>
      </c>
      <c r="C969" s="98">
        <v>3.0</v>
      </c>
      <c r="D969" s="98">
        <v>3.0</v>
      </c>
      <c r="E969" s="98">
        <v>2.0</v>
      </c>
      <c r="F969" s="98">
        <v>2.0</v>
      </c>
      <c r="G969" s="98">
        <v>3.0</v>
      </c>
      <c r="H969" s="98">
        <v>4.0</v>
      </c>
      <c r="I969" s="160">
        <f t="shared" si="88"/>
        <v>17</v>
      </c>
      <c r="K969" s="206"/>
      <c r="L969" s="385"/>
      <c r="M969" s="118"/>
      <c r="N969" s="118"/>
      <c r="O969" s="118"/>
      <c r="P969" s="118"/>
      <c r="Q969" s="118"/>
      <c r="R969" s="118"/>
      <c r="S969" s="78"/>
    </row>
    <row r="970">
      <c r="A970" s="215">
        <v>26.0</v>
      </c>
      <c r="B970" s="167" t="s">
        <v>2744</v>
      </c>
      <c r="C970" s="98">
        <v>4.0</v>
      </c>
      <c r="D970" s="98">
        <v>4.0</v>
      </c>
      <c r="E970" s="98">
        <v>2.0</v>
      </c>
      <c r="F970" s="98">
        <v>2.0</v>
      </c>
      <c r="G970" s="98">
        <v>4.0</v>
      </c>
      <c r="H970" s="98">
        <v>4.0</v>
      </c>
      <c r="I970" s="160">
        <f t="shared" si="88"/>
        <v>20</v>
      </c>
      <c r="K970" s="206"/>
      <c r="L970" s="385"/>
      <c r="M970" s="118"/>
      <c r="N970" s="118"/>
      <c r="O970" s="118"/>
      <c r="P970" s="118"/>
      <c r="Q970" s="118"/>
      <c r="R970" s="118"/>
      <c r="S970" s="78"/>
    </row>
    <row r="971">
      <c r="A971" s="221">
        <v>30.0</v>
      </c>
      <c r="B971" s="214" t="s">
        <v>2745</v>
      </c>
      <c r="C971" s="98">
        <v>4.0</v>
      </c>
      <c r="D971" s="98">
        <v>4.0</v>
      </c>
      <c r="E971" s="98">
        <v>2.0</v>
      </c>
      <c r="F971" s="98">
        <v>3.0</v>
      </c>
      <c r="G971" s="98">
        <v>4.0</v>
      </c>
      <c r="H971" s="98">
        <v>5.0</v>
      </c>
      <c r="I971" s="160">
        <f t="shared" si="88"/>
        <v>22</v>
      </c>
      <c r="K971" s="206"/>
      <c r="L971" s="118"/>
      <c r="M971" s="118"/>
      <c r="N971" s="118"/>
      <c r="O971" s="118"/>
      <c r="P971" s="118"/>
      <c r="Q971" s="118"/>
      <c r="R971" s="118"/>
      <c r="S971" s="118"/>
    </row>
    <row r="972">
      <c r="A972" s="206"/>
      <c r="B972" s="78"/>
      <c r="C972" s="78"/>
      <c r="D972" s="78"/>
      <c r="E972" s="78"/>
      <c r="F972" s="78"/>
      <c r="G972" s="78"/>
      <c r="H972" s="78"/>
      <c r="I972" s="78"/>
      <c r="K972" s="80"/>
    </row>
    <row r="973">
      <c r="A973" s="206"/>
      <c r="B973" s="78"/>
      <c r="C973" s="78"/>
      <c r="D973" s="78"/>
      <c r="E973" s="78"/>
      <c r="F973" s="78"/>
      <c r="G973" s="78"/>
      <c r="H973" s="78"/>
      <c r="I973" s="78"/>
      <c r="K973" s="80"/>
    </row>
    <row r="974">
      <c r="A974" s="260" t="s">
        <v>2746</v>
      </c>
      <c r="B974" s="46"/>
      <c r="C974" s="46"/>
      <c r="D974" s="46"/>
      <c r="E974" s="46"/>
      <c r="F974" s="46"/>
      <c r="G974" s="46"/>
      <c r="H974" s="46"/>
      <c r="I974" s="46"/>
      <c r="J974" s="46"/>
      <c r="K974" s="46"/>
      <c r="L974" s="46"/>
      <c r="M974" s="46"/>
      <c r="N974" s="46"/>
      <c r="O974" s="46"/>
      <c r="P974" s="46"/>
      <c r="Q974" s="46"/>
      <c r="R974" s="46"/>
      <c r="S974" s="47"/>
    </row>
    <row r="975">
      <c r="A975" s="206"/>
      <c r="B975" s="78"/>
      <c r="C975" s="78"/>
      <c r="D975" s="78"/>
      <c r="E975" s="78"/>
      <c r="F975" s="78"/>
      <c r="G975" s="78"/>
      <c r="H975" s="78"/>
      <c r="I975" s="78"/>
      <c r="K975" s="80"/>
    </row>
    <row r="976">
      <c r="A976" s="80"/>
      <c r="K976" s="80"/>
    </row>
    <row r="977">
      <c r="A977" s="425" t="s">
        <v>2747</v>
      </c>
      <c r="B977" s="46"/>
      <c r="C977" s="46"/>
      <c r="D977" s="46"/>
      <c r="E977" s="46"/>
      <c r="F977" s="46"/>
      <c r="G977" s="46"/>
      <c r="H977" s="46"/>
      <c r="I977" s="47"/>
      <c r="K977" s="425" t="s">
        <v>2748</v>
      </c>
      <c r="L977" s="46"/>
      <c r="M977" s="46"/>
      <c r="N977" s="46"/>
      <c r="O977" s="46"/>
      <c r="P977" s="46"/>
      <c r="Q977" s="46"/>
      <c r="R977" s="46"/>
      <c r="S977" s="47"/>
    </row>
    <row r="978">
      <c r="A978" s="314" t="s">
        <v>1632</v>
      </c>
      <c r="B978" s="85" t="s">
        <v>1633</v>
      </c>
      <c r="C978" s="86" t="s">
        <v>1634</v>
      </c>
      <c r="D978" s="54"/>
      <c r="E978" s="87" t="s">
        <v>1635</v>
      </c>
      <c r="F978" s="54"/>
      <c r="G978" s="123" t="s">
        <v>1636</v>
      </c>
      <c r="H978" s="54"/>
      <c r="I978" s="122" t="s">
        <v>1637</v>
      </c>
      <c r="K978" s="314" t="s">
        <v>1632</v>
      </c>
      <c r="L978" s="85" t="s">
        <v>1633</v>
      </c>
      <c r="M978" s="86" t="s">
        <v>1634</v>
      </c>
      <c r="N978" s="54"/>
      <c r="O978" s="87" t="s">
        <v>1635</v>
      </c>
      <c r="P978" s="54"/>
      <c r="Q978" s="123" t="s">
        <v>1636</v>
      </c>
      <c r="R978" s="54"/>
      <c r="S978" s="122" t="s">
        <v>1637</v>
      </c>
    </row>
    <row r="979">
      <c r="A979" s="58"/>
      <c r="B979" s="54"/>
      <c r="C979" s="94" t="s">
        <v>1638</v>
      </c>
      <c r="D979" s="94" t="s">
        <v>1639</v>
      </c>
      <c r="E979" s="94" t="s">
        <v>1638</v>
      </c>
      <c r="F979" s="94" t="s">
        <v>1639</v>
      </c>
      <c r="G979" s="94" t="s">
        <v>1638</v>
      </c>
      <c r="H979" s="94" t="s">
        <v>1639</v>
      </c>
      <c r="I979" s="54"/>
      <c r="K979" s="58"/>
      <c r="L979" s="54"/>
      <c r="M979" s="94" t="s">
        <v>1638</v>
      </c>
      <c r="N979" s="94" t="s">
        <v>1639</v>
      </c>
      <c r="O979" s="94" t="s">
        <v>1638</v>
      </c>
      <c r="P979" s="94" t="s">
        <v>1639</v>
      </c>
      <c r="Q979" s="94" t="s">
        <v>1638</v>
      </c>
      <c r="R979" s="94" t="s">
        <v>1639</v>
      </c>
      <c r="S979" s="54"/>
    </row>
    <row r="980">
      <c r="A980" s="344">
        <v>1.0</v>
      </c>
      <c r="B980" s="426" t="s">
        <v>2536</v>
      </c>
      <c r="C980" s="127">
        <v>0.0</v>
      </c>
      <c r="D980" s="127">
        <v>0.0</v>
      </c>
      <c r="E980" s="127">
        <v>0.0</v>
      </c>
      <c r="F980" s="129">
        <v>2.0</v>
      </c>
      <c r="G980" s="132">
        <v>1.0</v>
      </c>
      <c r="H980" s="127">
        <v>0.0</v>
      </c>
      <c r="I980" s="61">
        <f t="shared" ref="I980:I988" si="90">SUM(C980:H980)</f>
        <v>3</v>
      </c>
      <c r="K980" s="316">
        <v>6.0</v>
      </c>
      <c r="L980" s="61" t="s">
        <v>2749</v>
      </c>
      <c r="M980" s="127">
        <v>0.0</v>
      </c>
      <c r="N980" s="127">
        <v>0.0</v>
      </c>
      <c r="O980" s="132">
        <v>1.0</v>
      </c>
      <c r="P980" s="132">
        <v>1.0</v>
      </c>
      <c r="Q980" s="129">
        <v>2.0</v>
      </c>
      <c r="R980" s="132">
        <v>1.0</v>
      </c>
      <c r="S980" s="61">
        <f t="shared" ref="S980:S985" si="91">SUM(M980:R980)</f>
        <v>5</v>
      </c>
    </row>
    <row r="981">
      <c r="A981" s="316">
        <v>9.0</v>
      </c>
      <c r="B981" s="426" t="s">
        <v>2750</v>
      </c>
      <c r="C981" s="127">
        <v>0.0</v>
      </c>
      <c r="D981" s="127">
        <v>0.0</v>
      </c>
      <c r="E981" s="132">
        <v>1.0</v>
      </c>
      <c r="F981" s="129">
        <v>2.0</v>
      </c>
      <c r="G981" s="129">
        <v>2.0</v>
      </c>
      <c r="H981" s="127">
        <v>0.0</v>
      </c>
      <c r="I981" s="61">
        <f t="shared" si="90"/>
        <v>5</v>
      </c>
      <c r="K981" s="316">
        <v>10.0</v>
      </c>
      <c r="L981" s="61" t="s">
        <v>2751</v>
      </c>
      <c r="M981" s="127">
        <v>0.0</v>
      </c>
      <c r="N981" s="132">
        <v>1.0</v>
      </c>
      <c r="O981" s="129">
        <v>2.0</v>
      </c>
      <c r="P981" s="132">
        <v>1.0</v>
      </c>
      <c r="Q981" s="129">
        <v>2.0</v>
      </c>
      <c r="R981" s="132">
        <v>1.0</v>
      </c>
      <c r="S981" s="61">
        <f t="shared" si="91"/>
        <v>7</v>
      </c>
    </row>
    <row r="982">
      <c r="A982" s="316">
        <v>12.0</v>
      </c>
      <c r="B982" s="426" t="s">
        <v>2752</v>
      </c>
      <c r="C982" s="127">
        <v>0.0</v>
      </c>
      <c r="D982" s="132">
        <v>1.0</v>
      </c>
      <c r="E982" s="129">
        <v>2.0</v>
      </c>
      <c r="F982" s="128">
        <v>3.0</v>
      </c>
      <c r="G982" s="129">
        <v>2.0</v>
      </c>
      <c r="H982" s="132">
        <v>1.0</v>
      </c>
      <c r="I982" s="61">
        <f t="shared" si="90"/>
        <v>9</v>
      </c>
      <c r="K982" s="316">
        <v>14.0</v>
      </c>
      <c r="L982" s="61" t="s">
        <v>2753</v>
      </c>
      <c r="M982" s="132">
        <v>1.0</v>
      </c>
      <c r="N982" s="132">
        <v>1.0</v>
      </c>
      <c r="O982" s="230">
        <v>3.0</v>
      </c>
      <c r="P982" s="132">
        <v>1.0</v>
      </c>
      <c r="Q982" s="129">
        <v>2.0</v>
      </c>
      <c r="R982" s="132">
        <v>1.0</v>
      </c>
      <c r="S982" s="61">
        <f t="shared" si="91"/>
        <v>9</v>
      </c>
    </row>
    <row r="983">
      <c r="A983" s="316">
        <v>15.0</v>
      </c>
      <c r="B983" s="426" t="s">
        <v>2754</v>
      </c>
      <c r="C983" s="132">
        <v>1.0</v>
      </c>
      <c r="D983" s="129">
        <v>2.0</v>
      </c>
      <c r="E983" s="129">
        <v>2.0</v>
      </c>
      <c r="F983" s="128">
        <v>3.0</v>
      </c>
      <c r="G983" s="129">
        <v>2.0</v>
      </c>
      <c r="H983" s="129">
        <v>2.0</v>
      </c>
      <c r="I983" s="61">
        <f t="shared" si="90"/>
        <v>12</v>
      </c>
      <c r="K983" s="316">
        <v>18.0</v>
      </c>
      <c r="L983" s="61" t="s">
        <v>2755</v>
      </c>
      <c r="M983" s="129">
        <v>2.0</v>
      </c>
      <c r="N983" s="129">
        <v>2.0</v>
      </c>
      <c r="O983" s="230">
        <v>3.0</v>
      </c>
      <c r="P983" s="129">
        <v>2.0</v>
      </c>
      <c r="Q983" s="230">
        <v>3.0</v>
      </c>
      <c r="R983" s="129">
        <v>2.0</v>
      </c>
      <c r="S983" s="61">
        <f t="shared" si="91"/>
        <v>14</v>
      </c>
    </row>
    <row r="984">
      <c r="A984" s="316">
        <v>19.0</v>
      </c>
      <c r="B984" s="426" t="s">
        <v>2756</v>
      </c>
      <c r="C984" s="129">
        <v>2.0</v>
      </c>
      <c r="D984" s="128">
        <v>3.0</v>
      </c>
      <c r="E984" s="129">
        <v>2.0</v>
      </c>
      <c r="F984" s="128">
        <v>3.0</v>
      </c>
      <c r="G984" s="128">
        <v>3.0</v>
      </c>
      <c r="H984" s="129">
        <v>2.0</v>
      </c>
      <c r="I984" s="61">
        <f t="shared" si="90"/>
        <v>15</v>
      </c>
      <c r="K984" s="316">
        <v>23.0</v>
      </c>
      <c r="L984" s="61" t="s">
        <v>2757</v>
      </c>
      <c r="M984" s="230">
        <v>3.0</v>
      </c>
      <c r="N984" s="129">
        <v>2.0</v>
      </c>
      <c r="O984" s="139">
        <v>4.0</v>
      </c>
      <c r="P984" s="129">
        <v>2.0</v>
      </c>
      <c r="Q984" s="230">
        <v>3.0</v>
      </c>
      <c r="R984" s="129">
        <v>2.0</v>
      </c>
      <c r="S984" s="61">
        <f t="shared" si="91"/>
        <v>16</v>
      </c>
    </row>
    <row r="985">
      <c r="A985" s="316">
        <v>23.0</v>
      </c>
      <c r="B985" s="426" t="s">
        <v>2758</v>
      </c>
      <c r="C985" s="128">
        <v>3.0</v>
      </c>
      <c r="D985" s="128">
        <v>3.0</v>
      </c>
      <c r="E985" s="129">
        <v>2.0</v>
      </c>
      <c r="F985" s="138">
        <v>4.0</v>
      </c>
      <c r="G985" s="128">
        <v>3.0</v>
      </c>
      <c r="H985" s="129">
        <v>2.0</v>
      </c>
      <c r="I985" s="61">
        <f t="shared" si="90"/>
        <v>17</v>
      </c>
      <c r="K985" s="344">
        <v>28.0</v>
      </c>
      <c r="L985" s="130" t="s">
        <v>2759</v>
      </c>
      <c r="M985" s="177">
        <v>3.0</v>
      </c>
      <c r="N985" s="177">
        <v>3.0</v>
      </c>
      <c r="O985" s="179">
        <v>4.0</v>
      </c>
      <c r="P985" s="177">
        <v>3.0</v>
      </c>
      <c r="Q985" s="179">
        <v>4.0</v>
      </c>
      <c r="R985" s="126">
        <v>2.0</v>
      </c>
      <c r="S985" s="130">
        <f t="shared" si="91"/>
        <v>19</v>
      </c>
    </row>
    <row r="986">
      <c r="A986" s="316">
        <v>26.0</v>
      </c>
      <c r="B986" s="426" t="s">
        <v>2760</v>
      </c>
      <c r="C986" s="138">
        <v>4.0</v>
      </c>
      <c r="D986" s="138">
        <v>4.0</v>
      </c>
      <c r="E986" s="129">
        <v>2.0</v>
      </c>
      <c r="F986" s="138">
        <v>4.0</v>
      </c>
      <c r="G986" s="128">
        <v>3.0</v>
      </c>
      <c r="H986" s="128">
        <v>3.0</v>
      </c>
      <c r="I986" s="61">
        <f t="shared" si="90"/>
        <v>20</v>
      </c>
      <c r="K986" s="80"/>
    </row>
    <row r="987">
      <c r="A987" s="316">
        <v>28.0</v>
      </c>
      <c r="B987" s="426" t="s">
        <v>2761</v>
      </c>
      <c r="C987" s="138">
        <v>4.0</v>
      </c>
      <c r="D987" s="139">
        <v>5.0</v>
      </c>
      <c r="E987" s="129">
        <v>2.0</v>
      </c>
      <c r="F987" s="138">
        <v>4.0</v>
      </c>
      <c r="G987" s="128">
        <v>3.0</v>
      </c>
      <c r="H987" s="128">
        <v>3.0</v>
      </c>
      <c r="I987" s="61">
        <f t="shared" si="90"/>
        <v>21</v>
      </c>
      <c r="K987" s="80"/>
    </row>
    <row r="988">
      <c r="A988" s="316">
        <v>30.0</v>
      </c>
      <c r="B988" s="426" t="s">
        <v>2762</v>
      </c>
      <c r="C988" s="139">
        <v>5.0</v>
      </c>
      <c r="D988" s="139">
        <v>5.0</v>
      </c>
      <c r="E988" s="129">
        <v>2.0</v>
      </c>
      <c r="F988" s="138">
        <v>4.0</v>
      </c>
      <c r="G988" s="128">
        <v>3.0</v>
      </c>
      <c r="H988" s="128">
        <v>3.0</v>
      </c>
      <c r="I988" s="61">
        <f t="shared" si="90"/>
        <v>22</v>
      </c>
      <c r="K988" s="80"/>
    </row>
    <row r="989">
      <c r="A989" s="180"/>
      <c r="B989" s="100"/>
      <c r="C989" s="100"/>
      <c r="D989" s="100"/>
      <c r="E989" s="100"/>
      <c r="F989" s="100"/>
      <c r="G989" s="100"/>
      <c r="H989" s="100"/>
      <c r="I989" s="100"/>
      <c r="K989" s="80"/>
    </row>
    <row r="990">
      <c r="A990" s="180"/>
      <c r="B990" s="100"/>
      <c r="C990" s="100"/>
      <c r="D990" s="100"/>
      <c r="E990" s="100"/>
      <c r="F990" s="100"/>
      <c r="G990" s="100"/>
      <c r="H990" s="100"/>
      <c r="I990" s="100"/>
      <c r="K990" s="80"/>
    </row>
    <row r="991">
      <c r="A991" s="427" t="s">
        <v>2763</v>
      </c>
      <c r="B991" s="46"/>
      <c r="C991" s="46"/>
      <c r="D991" s="46"/>
      <c r="E991" s="46"/>
      <c r="F991" s="46"/>
      <c r="G991" s="46"/>
      <c r="H991" s="46"/>
      <c r="I991" s="47"/>
      <c r="K991" s="427" t="s">
        <v>2764</v>
      </c>
      <c r="L991" s="46"/>
      <c r="M991" s="46"/>
      <c r="N991" s="46"/>
      <c r="O991" s="46"/>
      <c r="P991" s="46"/>
      <c r="Q991" s="46"/>
      <c r="R991" s="46"/>
      <c r="S991" s="47"/>
    </row>
    <row r="992">
      <c r="A992" s="84" t="s">
        <v>1675</v>
      </c>
      <c r="B992" s="210" t="s">
        <v>1633</v>
      </c>
      <c r="C992" s="86" t="s">
        <v>1634</v>
      </c>
      <c r="D992" s="54"/>
      <c r="E992" s="87" t="s">
        <v>1635</v>
      </c>
      <c r="F992" s="54"/>
      <c r="G992" s="88" t="s">
        <v>1636</v>
      </c>
      <c r="H992" s="54"/>
      <c r="I992" s="211" t="s">
        <v>1637</v>
      </c>
      <c r="K992" s="84" t="s">
        <v>1675</v>
      </c>
      <c r="L992" s="210" t="s">
        <v>1633</v>
      </c>
      <c r="M992" s="86" t="s">
        <v>1634</v>
      </c>
      <c r="N992" s="54"/>
      <c r="O992" s="87" t="s">
        <v>1635</v>
      </c>
      <c r="P992" s="54"/>
      <c r="Q992" s="88" t="s">
        <v>1636</v>
      </c>
      <c r="R992" s="54"/>
      <c r="S992" s="211" t="s">
        <v>1637</v>
      </c>
    </row>
    <row r="993">
      <c r="A993" s="58"/>
      <c r="B993" s="54"/>
      <c r="C993" s="94" t="s">
        <v>1638</v>
      </c>
      <c r="D993" s="94" t="s">
        <v>1639</v>
      </c>
      <c r="E993" s="94" t="s">
        <v>1638</v>
      </c>
      <c r="F993" s="94" t="s">
        <v>1639</v>
      </c>
      <c r="G993" s="94" t="s">
        <v>1638</v>
      </c>
      <c r="H993" s="94" t="s">
        <v>1639</v>
      </c>
      <c r="I993" s="54"/>
      <c r="K993" s="58"/>
      <c r="L993" s="54"/>
      <c r="M993" s="94" t="s">
        <v>1638</v>
      </c>
      <c r="N993" s="94" t="s">
        <v>1639</v>
      </c>
      <c r="O993" s="94" t="s">
        <v>1638</v>
      </c>
      <c r="P993" s="94" t="s">
        <v>1639</v>
      </c>
      <c r="Q993" s="94" t="s">
        <v>1638</v>
      </c>
      <c r="R993" s="94" t="s">
        <v>1639</v>
      </c>
      <c r="S993" s="54"/>
    </row>
    <row r="994">
      <c r="A994" s="212">
        <v>1.0</v>
      </c>
      <c r="B994" s="170" t="s">
        <v>2765</v>
      </c>
      <c r="C994" s="98">
        <v>0.0</v>
      </c>
      <c r="D994" s="98">
        <v>0.0</v>
      </c>
      <c r="E994" s="98">
        <v>0.0</v>
      </c>
      <c r="F994" s="98">
        <v>1.0</v>
      </c>
      <c r="G994" s="98">
        <v>0.0</v>
      </c>
      <c r="H994" s="98">
        <v>1.0</v>
      </c>
      <c r="I994" s="160">
        <f t="shared" ref="I994:I1006" si="92">SUM(C994:H994)</f>
        <v>2</v>
      </c>
      <c r="K994" s="213">
        <v>6.0</v>
      </c>
      <c r="L994" s="170" t="s">
        <v>2766</v>
      </c>
      <c r="M994" s="98">
        <v>0.0</v>
      </c>
      <c r="N994" s="98">
        <v>0.0</v>
      </c>
      <c r="O994" s="98">
        <v>2.0</v>
      </c>
      <c r="P994" s="98">
        <v>1.0</v>
      </c>
      <c r="Q994" s="98">
        <v>0.0</v>
      </c>
      <c r="R994" s="98">
        <v>1.0</v>
      </c>
      <c r="S994" s="160">
        <f t="shared" ref="S994:S998" si="93">SUM(M994:R994)</f>
        <v>4</v>
      </c>
    </row>
    <row r="995">
      <c r="A995" s="303">
        <v>5.0</v>
      </c>
      <c r="B995" s="167" t="s">
        <v>2767</v>
      </c>
      <c r="C995" s="98">
        <v>0.0</v>
      </c>
      <c r="D995" s="98">
        <v>0.0</v>
      </c>
      <c r="E995" s="98">
        <v>2.0</v>
      </c>
      <c r="F995" s="98">
        <v>0.0</v>
      </c>
      <c r="G995" s="98">
        <v>1.0</v>
      </c>
      <c r="H995" s="98">
        <v>1.0</v>
      </c>
      <c r="I995" s="160">
        <f t="shared" si="92"/>
        <v>4</v>
      </c>
      <c r="K995" s="215">
        <v>10.0</v>
      </c>
      <c r="L995" s="167" t="s">
        <v>2768</v>
      </c>
      <c r="M995" s="98">
        <v>0.0</v>
      </c>
      <c r="N995" s="98">
        <v>0.0</v>
      </c>
      <c r="O995" s="98">
        <v>3.0</v>
      </c>
      <c r="P995" s="98">
        <v>2.0</v>
      </c>
      <c r="Q995" s="98">
        <v>2.0</v>
      </c>
      <c r="R995" s="98">
        <v>1.0</v>
      </c>
      <c r="S995" s="160">
        <f t="shared" si="93"/>
        <v>8</v>
      </c>
    </row>
    <row r="996">
      <c r="A996" s="58"/>
      <c r="B996" s="167" t="s">
        <v>2769</v>
      </c>
      <c r="C996" s="98">
        <v>0.0</v>
      </c>
      <c r="D996" s="98">
        <v>0.0</v>
      </c>
      <c r="E996" s="98">
        <v>0.0</v>
      </c>
      <c r="F996" s="98">
        <v>2.0</v>
      </c>
      <c r="G996" s="98">
        <v>1.0</v>
      </c>
      <c r="H996" s="98">
        <v>1.0</v>
      </c>
      <c r="I996" s="160">
        <f t="shared" si="92"/>
        <v>4</v>
      </c>
      <c r="K996" s="213">
        <v>17.0</v>
      </c>
      <c r="L996" s="169" t="s">
        <v>2770</v>
      </c>
      <c r="M996" s="98">
        <v>2.0</v>
      </c>
      <c r="N996" s="98">
        <v>0.0</v>
      </c>
      <c r="O996" s="98">
        <v>3.0</v>
      </c>
      <c r="P996" s="98">
        <v>2.0</v>
      </c>
      <c r="Q996" s="98">
        <v>3.0</v>
      </c>
      <c r="R996" s="98">
        <v>2.0</v>
      </c>
      <c r="S996" s="160">
        <f t="shared" si="93"/>
        <v>12</v>
      </c>
    </row>
    <row r="997">
      <c r="A997" s="168">
        <v>9.0</v>
      </c>
      <c r="B997" s="169" t="s">
        <v>2771</v>
      </c>
      <c r="C997" s="98">
        <v>1.0</v>
      </c>
      <c r="D997" s="98">
        <v>0.0</v>
      </c>
      <c r="E997" s="98">
        <v>2.0</v>
      </c>
      <c r="F997" s="98">
        <v>0.0</v>
      </c>
      <c r="G997" s="98">
        <v>2.0</v>
      </c>
      <c r="H997" s="98">
        <v>1.0</v>
      </c>
      <c r="I997" s="160">
        <f t="shared" si="92"/>
        <v>6</v>
      </c>
      <c r="K997" s="215">
        <v>23.0</v>
      </c>
      <c r="L997" s="167" t="s">
        <v>2772</v>
      </c>
      <c r="M997" s="98">
        <v>2.0</v>
      </c>
      <c r="N997" s="98">
        <v>2.0</v>
      </c>
      <c r="O997" s="98">
        <v>4.0</v>
      </c>
      <c r="P997" s="98">
        <v>2.0</v>
      </c>
      <c r="Q997" s="98">
        <v>4.0</v>
      </c>
      <c r="R997" s="98">
        <v>3.0</v>
      </c>
      <c r="S997" s="160">
        <f t="shared" si="93"/>
        <v>17</v>
      </c>
    </row>
    <row r="998">
      <c r="A998" s="58"/>
      <c r="B998" s="170" t="s">
        <v>2773</v>
      </c>
      <c r="C998" s="98">
        <v>0.0</v>
      </c>
      <c r="D998" s="98">
        <v>1.0</v>
      </c>
      <c r="E998" s="98">
        <v>0.0</v>
      </c>
      <c r="F998" s="98">
        <v>2.0</v>
      </c>
      <c r="G998" s="98">
        <v>1.0</v>
      </c>
      <c r="H998" s="98">
        <v>2.0</v>
      </c>
      <c r="I998" s="160">
        <f t="shared" si="92"/>
        <v>6</v>
      </c>
      <c r="K998" s="221">
        <v>28.0</v>
      </c>
      <c r="L998" s="171" t="s">
        <v>2774</v>
      </c>
      <c r="M998" s="98">
        <v>2.0</v>
      </c>
      <c r="N998" s="98">
        <v>2.0</v>
      </c>
      <c r="O998" s="98">
        <v>5.0</v>
      </c>
      <c r="P998" s="98">
        <v>2.0</v>
      </c>
      <c r="Q998" s="98">
        <v>4.0</v>
      </c>
      <c r="R998" s="98">
        <v>3.0</v>
      </c>
      <c r="S998" s="220">
        <f t="shared" si="93"/>
        <v>18</v>
      </c>
    </row>
    <row r="999">
      <c r="A999" s="303">
        <v>12.0</v>
      </c>
      <c r="B999" s="167" t="s">
        <v>2775</v>
      </c>
      <c r="C999" s="98">
        <v>3.0</v>
      </c>
      <c r="D999" s="98">
        <v>1.0</v>
      </c>
      <c r="E999" s="98">
        <v>2.0</v>
      </c>
      <c r="F999" s="98">
        <v>0.0</v>
      </c>
      <c r="G999" s="98">
        <v>2.0</v>
      </c>
      <c r="H999" s="98">
        <v>1.0</v>
      </c>
      <c r="I999" s="160">
        <f t="shared" si="92"/>
        <v>9</v>
      </c>
      <c r="K999" s="80"/>
    </row>
    <row r="1000">
      <c r="A1000" s="58"/>
      <c r="B1000" s="274" t="s">
        <v>2776</v>
      </c>
      <c r="C1000" s="98">
        <v>0.0</v>
      </c>
      <c r="D1000" s="98">
        <v>2.0</v>
      </c>
      <c r="E1000" s="98">
        <v>0.0</v>
      </c>
      <c r="F1000" s="98">
        <v>2.0</v>
      </c>
      <c r="G1000" s="98">
        <v>3.0</v>
      </c>
      <c r="H1000" s="98">
        <v>2.0</v>
      </c>
      <c r="I1000" s="220">
        <f t="shared" si="92"/>
        <v>9</v>
      </c>
      <c r="K1000" s="80"/>
    </row>
    <row r="1001">
      <c r="A1001" s="168">
        <v>15.0</v>
      </c>
      <c r="B1001" s="170" t="s">
        <v>2777</v>
      </c>
      <c r="C1001" s="98">
        <v>1.0</v>
      </c>
      <c r="D1001" s="98">
        <v>2.0</v>
      </c>
      <c r="E1001" s="98">
        <v>0.0</v>
      </c>
      <c r="F1001" s="98">
        <v>2.0</v>
      </c>
      <c r="G1001" s="98">
        <v>3.0</v>
      </c>
      <c r="H1001" s="98">
        <v>3.0</v>
      </c>
      <c r="I1001" s="160">
        <f t="shared" si="92"/>
        <v>11</v>
      </c>
      <c r="K1001" s="80"/>
    </row>
    <row r="1002">
      <c r="A1002" s="58"/>
      <c r="B1002" s="171" t="s">
        <v>2778</v>
      </c>
      <c r="C1002" s="98">
        <v>3.0</v>
      </c>
      <c r="D1002" s="98">
        <v>2.0</v>
      </c>
      <c r="E1002" s="98">
        <v>2.0</v>
      </c>
      <c r="F1002" s="98">
        <v>0.0</v>
      </c>
      <c r="G1002" s="98">
        <v>2.0</v>
      </c>
      <c r="H1002" s="98">
        <v>2.0</v>
      </c>
      <c r="I1002" s="220">
        <f t="shared" si="92"/>
        <v>11</v>
      </c>
      <c r="K1002" s="80"/>
    </row>
    <row r="1003">
      <c r="A1003" s="215">
        <v>19.0</v>
      </c>
      <c r="B1003" s="167" t="s">
        <v>2779</v>
      </c>
      <c r="C1003" s="98">
        <v>3.0</v>
      </c>
      <c r="D1003" s="98">
        <v>2.0</v>
      </c>
      <c r="E1003" s="98">
        <v>2.0</v>
      </c>
      <c r="F1003" s="98">
        <v>1.0</v>
      </c>
      <c r="G1003" s="98">
        <v>3.0</v>
      </c>
      <c r="H1003" s="98">
        <v>2.0</v>
      </c>
      <c r="I1003" s="160">
        <f t="shared" si="92"/>
        <v>13</v>
      </c>
      <c r="K1003" s="80"/>
    </row>
    <row r="1004">
      <c r="A1004" s="221">
        <v>23.0</v>
      </c>
      <c r="B1004" s="171" t="s">
        <v>2780</v>
      </c>
      <c r="C1004" s="98">
        <v>4.0</v>
      </c>
      <c r="D1004" s="98">
        <v>3.0</v>
      </c>
      <c r="E1004" s="98">
        <v>2.0</v>
      </c>
      <c r="F1004" s="98">
        <v>1.0</v>
      </c>
      <c r="G1004" s="98">
        <v>3.0</v>
      </c>
      <c r="H1004" s="98">
        <v>3.0</v>
      </c>
      <c r="I1004" s="220">
        <f t="shared" si="92"/>
        <v>16</v>
      </c>
      <c r="K1004" s="80"/>
    </row>
    <row r="1005">
      <c r="A1005" s="218">
        <v>26.0</v>
      </c>
      <c r="B1005" s="274" t="s">
        <v>2781</v>
      </c>
      <c r="C1005" s="98">
        <v>4.0</v>
      </c>
      <c r="D1005" s="98">
        <v>4.0</v>
      </c>
      <c r="E1005" s="98">
        <v>2.0</v>
      </c>
      <c r="F1005" s="98">
        <v>2.0</v>
      </c>
      <c r="G1005" s="98">
        <v>4.0</v>
      </c>
      <c r="H1005" s="98">
        <v>4.0</v>
      </c>
      <c r="I1005" s="220">
        <f t="shared" si="92"/>
        <v>20</v>
      </c>
      <c r="K1005" s="80"/>
    </row>
    <row r="1006">
      <c r="A1006" s="221">
        <v>28.0</v>
      </c>
      <c r="B1006" s="171" t="s">
        <v>2782</v>
      </c>
      <c r="C1006" s="98">
        <v>5.0</v>
      </c>
      <c r="D1006" s="98">
        <v>4.0</v>
      </c>
      <c r="E1006" s="98">
        <v>2.0</v>
      </c>
      <c r="F1006" s="98">
        <v>2.0</v>
      </c>
      <c r="G1006" s="98">
        <v>4.0</v>
      </c>
      <c r="H1006" s="98">
        <v>4.0</v>
      </c>
      <c r="I1006" s="220">
        <f t="shared" si="92"/>
        <v>21</v>
      </c>
      <c r="K1006" s="80"/>
    </row>
    <row r="1007">
      <c r="A1007" s="80"/>
      <c r="K1007" s="80"/>
    </row>
    <row r="1008">
      <c r="A1008" s="80"/>
      <c r="K1008" s="80"/>
    </row>
    <row r="1009">
      <c r="A1009" s="428" t="s">
        <v>2783</v>
      </c>
      <c r="B1009" s="46"/>
      <c r="C1009" s="46"/>
      <c r="D1009" s="46"/>
      <c r="E1009" s="46"/>
      <c r="F1009" s="46"/>
      <c r="G1009" s="46"/>
      <c r="H1009" s="46"/>
      <c r="I1009" s="47"/>
      <c r="K1009" s="428" t="s">
        <v>2784</v>
      </c>
      <c r="L1009" s="46"/>
      <c r="M1009" s="46"/>
      <c r="N1009" s="46"/>
      <c r="O1009" s="46"/>
      <c r="P1009" s="46"/>
      <c r="Q1009" s="46"/>
      <c r="R1009" s="46"/>
      <c r="S1009" s="47"/>
    </row>
    <row r="1010">
      <c r="A1010" s="429" t="s">
        <v>1632</v>
      </c>
      <c r="B1010" s="356" t="s">
        <v>1633</v>
      </c>
      <c r="C1010" s="430" t="s">
        <v>1634</v>
      </c>
      <c r="D1010" s="47"/>
      <c r="E1010" s="431" t="s">
        <v>1635</v>
      </c>
      <c r="F1010" s="47"/>
      <c r="G1010" s="432" t="s">
        <v>1636</v>
      </c>
      <c r="H1010" s="47"/>
      <c r="I1010" s="433" t="s">
        <v>1637</v>
      </c>
      <c r="K1010" s="429" t="s">
        <v>1632</v>
      </c>
      <c r="L1010" s="356" t="s">
        <v>1633</v>
      </c>
      <c r="M1010" s="430" t="s">
        <v>1634</v>
      </c>
      <c r="N1010" s="47"/>
      <c r="O1010" s="431" t="s">
        <v>1635</v>
      </c>
      <c r="P1010" s="47"/>
      <c r="Q1010" s="432" t="s">
        <v>1636</v>
      </c>
      <c r="R1010" s="47"/>
      <c r="S1010" s="433" t="s">
        <v>1637</v>
      </c>
    </row>
    <row r="1011">
      <c r="A1011" s="58"/>
      <c r="B1011" s="58"/>
      <c r="C1011" s="94" t="s">
        <v>1638</v>
      </c>
      <c r="D1011" s="94" t="s">
        <v>1639</v>
      </c>
      <c r="E1011" s="94" t="s">
        <v>1638</v>
      </c>
      <c r="F1011" s="94" t="s">
        <v>1639</v>
      </c>
      <c r="G1011" s="94" t="s">
        <v>1638</v>
      </c>
      <c r="H1011" s="94" t="s">
        <v>1639</v>
      </c>
      <c r="I1011" s="54"/>
      <c r="K1011" s="58"/>
      <c r="L1011" s="58"/>
      <c r="M1011" s="94" t="s">
        <v>1638</v>
      </c>
      <c r="N1011" s="94" t="s">
        <v>1639</v>
      </c>
      <c r="O1011" s="94" t="s">
        <v>1638</v>
      </c>
      <c r="P1011" s="94" t="s">
        <v>1639</v>
      </c>
      <c r="Q1011" s="94" t="s">
        <v>1638</v>
      </c>
      <c r="R1011" s="94" t="s">
        <v>1639</v>
      </c>
      <c r="S1011" s="54"/>
    </row>
    <row r="1012">
      <c r="A1012" s="346">
        <v>1.0</v>
      </c>
      <c r="B1012" s="434" t="s">
        <v>2785</v>
      </c>
      <c r="C1012" s="435">
        <v>0.0</v>
      </c>
      <c r="D1012" s="435">
        <v>0.0</v>
      </c>
      <c r="E1012" s="435">
        <v>1.0</v>
      </c>
      <c r="F1012" s="435">
        <v>1.0</v>
      </c>
      <c r="G1012" s="435">
        <v>0.0</v>
      </c>
      <c r="H1012" s="435">
        <v>1.0</v>
      </c>
      <c r="I1012" s="435">
        <f t="shared" ref="I1012:I1018" si="94">SUM(C1012:H1012)</f>
        <v>3</v>
      </c>
      <c r="K1012" s="346">
        <v>1.0</v>
      </c>
      <c r="L1012" s="434" t="s">
        <v>2786</v>
      </c>
      <c r="M1012" s="435">
        <v>0.0</v>
      </c>
      <c r="N1012" s="435">
        <v>0.0</v>
      </c>
      <c r="O1012" s="435">
        <v>1.0</v>
      </c>
      <c r="P1012" s="435">
        <v>1.0</v>
      </c>
      <c r="Q1012" s="435">
        <v>1.0</v>
      </c>
      <c r="R1012" s="435">
        <v>2.0</v>
      </c>
      <c r="S1012" s="435">
        <f t="shared" ref="S1012:S1017" si="95">SUM(M1012:R1012)</f>
        <v>5</v>
      </c>
    </row>
    <row r="1013">
      <c r="A1013" s="346">
        <v>9.0</v>
      </c>
      <c r="B1013" s="436" t="s">
        <v>2787</v>
      </c>
      <c r="C1013" s="437">
        <v>0.0</v>
      </c>
      <c r="D1013" s="437">
        <v>0.0</v>
      </c>
      <c r="E1013" s="437">
        <v>1.0</v>
      </c>
      <c r="F1013" s="437">
        <v>2.0</v>
      </c>
      <c r="G1013" s="437">
        <v>2.0</v>
      </c>
      <c r="H1013" s="437">
        <v>1.0</v>
      </c>
      <c r="I1013" s="437">
        <f t="shared" si="94"/>
        <v>6</v>
      </c>
      <c r="K1013" s="346">
        <v>9.0</v>
      </c>
      <c r="L1013" s="436" t="s">
        <v>2788</v>
      </c>
      <c r="M1013" s="437">
        <v>1.0</v>
      </c>
      <c r="N1013" s="437">
        <v>0.0</v>
      </c>
      <c r="O1013" s="437">
        <v>1.0</v>
      </c>
      <c r="P1013" s="437">
        <v>2.0</v>
      </c>
      <c r="Q1013" s="437">
        <v>2.0</v>
      </c>
      <c r="R1013" s="437">
        <v>2.0</v>
      </c>
      <c r="S1013" s="437">
        <f t="shared" si="95"/>
        <v>8</v>
      </c>
    </row>
    <row r="1014">
      <c r="A1014" s="346">
        <v>12.0</v>
      </c>
      <c r="B1014" s="438" t="s">
        <v>2789</v>
      </c>
      <c r="C1014" s="279">
        <v>2.0</v>
      </c>
      <c r="D1014" s="279">
        <v>0.0</v>
      </c>
      <c r="E1014" s="279">
        <v>1.0</v>
      </c>
      <c r="F1014" s="279">
        <v>3.0</v>
      </c>
      <c r="G1014" s="279">
        <v>2.0</v>
      </c>
      <c r="H1014" s="279">
        <v>1.0</v>
      </c>
      <c r="I1014" s="279">
        <f t="shared" si="94"/>
        <v>9</v>
      </c>
      <c r="K1014" s="346">
        <v>12.0</v>
      </c>
      <c r="L1014" s="438" t="s">
        <v>2790</v>
      </c>
      <c r="M1014" s="279">
        <v>1.0</v>
      </c>
      <c r="N1014" s="279">
        <v>1.0</v>
      </c>
      <c r="O1014" s="279">
        <v>2.0</v>
      </c>
      <c r="P1014" s="279">
        <v>2.0</v>
      </c>
      <c r="Q1014" s="279">
        <v>2.0</v>
      </c>
      <c r="R1014" s="279">
        <v>2.0</v>
      </c>
      <c r="S1014" s="279">
        <f t="shared" si="95"/>
        <v>10</v>
      </c>
    </row>
    <row r="1015">
      <c r="A1015" s="346">
        <v>15.0</v>
      </c>
      <c r="B1015" s="436" t="s">
        <v>2791</v>
      </c>
      <c r="C1015" s="437">
        <v>2.0</v>
      </c>
      <c r="D1015" s="437">
        <v>1.0</v>
      </c>
      <c r="E1015" s="437">
        <v>2.0</v>
      </c>
      <c r="F1015" s="437">
        <v>3.0</v>
      </c>
      <c r="G1015" s="437">
        <v>2.0</v>
      </c>
      <c r="H1015" s="437">
        <v>2.0</v>
      </c>
      <c r="I1015" s="437">
        <f t="shared" si="94"/>
        <v>12</v>
      </c>
      <c r="K1015" s="346">
        <v>15.0</v>
      </c>
      <c r="L1015" s="436" t="s">
        <v>2792</v>
      </c>
      <c r="M1015" s="437">
        <v>3.0</v>
      </c>
      <c r="N1015" s="437">
        <v>1.0</v>
      </c>
      <c r="O1015" s="437">
        <v>3.0</v>
      </c>
      <c r="P1015" s="437">
        <v>2.0</v>
      </c>
      <c r="Q1015" s="437">
        <v>3.0</v>
      </c>
      <c r="R1015" s="437">
        <v>3.0</v>
      </c>
      <c r="S1015" s="437">
        <f t="shared" si="95"/>
        <v>15</v>
      </c>
    </row>
    <row r="1016">
      <c r="A1016" s="346">
        <v>19.0</v>
      </c>
      <c r="B1016" s="438" t="s">
        <v>2793</v>
      </c>
      <c r="C1016" s="279">
        <v>3.0</v>
      </c>
      <c r="D1016" s="279">
        <v>2.0</v>
      </c>
      <c r="E1016" s="279">
        <v>2.0</v>
      </c>
      <c r="F1016" s="279">
        <v>3.0</v>
      </c>
      <c r="G1016" s="279">
        <v>3.0</v>
      </c>
      <c r="H1016" s="279">
        <v>2.0</v>
      </c>
      <c r="I1016" s="279">
        <f t="shared" si="94"/>
        <v>15</v>
      </c>
      <c r="K1016" s="346">
        <v>19.0</v>
      </c>
      <c r="L1016" s="439" t="s">
        <v>2794</v>
      </c>
      <c r="M1016" s="279">
        <v>3.0</v>
      </c>
      <c r="N1016" s="279">
        <v>2.0</v>
      </c>
      <c r="O1016" s="279">
        <v>3.0</v>
      </c>
      <c r="P1016" s="279">
        <v>3.0</v>
      </c>
      <c r="Q1016" s="279">
        <v>3.0</v>
      </c>
      <c r="R1016" s="279">
        <v>3.0</v>
      </c>
      <c r="S1016" s="279">
        <f t="shared" si="95"/>
        <v>17</v>
      </c>
    </row>
    <row r="1017">
      <c r="A1017" s="346">
        <v>23.0</v>
      </c>
      <c r="B1017" s="436" t="s">
        <v>2795</v>
      </c>
      <c r="C1017" s="437">
        <v>3.0</v>
      </c>
      <c r="D1017" s="437">
        <v>3.0</v>
      </c>
      <c r="E1017" s="437">
        <v>2.0</v>
      </c>
      <c r="F1017" s="437">
        <v>4.0</v>
      </c>
      <c r="G1017" s="437">
        <v>3.0</v>
      </c>
      <c r="H1017" s="437">
        <v>2.0</v>
      </c>
      <c r="I1017" s="437">
        <f t="shared" si="94"/>
        <v>17</v>
      </c>
      <c r="K1017" s="173">
        <v>23.0</v>
      </c>
      <c r="L1017" s="436" t="s">
        <v>2796</v>
      </c>
      <c r="M1017" s="437">
        <v>4.0</v>
      </c>
      <c r="N1017" s="437">
        <v>3.0</v>
      </c>
      <c r="O1017" s="437">
        <v>4.0</v>
      </c>
      <c r="P1017" s="437">
        <v>3.0</v>
      </c>
      <c r="Q1017" s="437">
        <v>3.0</v>
      </c>
      <c r="R1017" s="437">
        <v>3.0</v>
      </c>
      <c r="S1017" s="437">
        <f t="shared" si="95"/>
        <v>20</v>
      </c>
    </row>
    <row r="1018">
      <c r="A1018" s="346">
        <v>26.0</v>
      </c>
      <c r="B1018" s="438" t="s">
        <v>2797</v>
      </c>
      <c r="C1018" s="279">
        <v>4.0</v>
      </c>
      <c r="D1018" s="279">
        <v>3.0</v>
      </c>
      <c r="E1018" s="279">
        <v>3.0</v>
      </c>
      <c r="F1018" s="279">
        <v>4.0</v>
      </c>
      <c r="G1018" s="279">
        <v>3.0</v>
      </c>
      <c r="H1018" s="279">
        <v>3.0</v>
      </c>
      <c r="I1018" s="279">
        <f t="shared" si="94"/>
        <v>20</v>
      </c>
      <c r="K1018" s="354"/>
      <c r="L1018" s="354"/>
      <c r="M1018" s="354"/>
      <c r="N1018" s="354"/>
      <c r="O1018" s="354"/>
      <c r="P1018" s="354"/>
      <c r="Q1018" s="354"/>
      <c r="R1018" s="354"/>
      <c r="S1018" s="354"/>
    </row>
    <row r="1019">
      <c r="A1019" s="346">
        <v>28.0</v>
      </c>
      <c r="B1019" s="436" t="s">
        <v>2798</v>
      </c>
      <c r="C1019" s="437">
        <v>4.0</v>
      </c>
      <c r="D1019" s="437">
        <v>4.0</v>
      </c>
      <c r="E1019" s="437">
        <v>3.0</v>
      </c>
      <c r="F1019" s="437">
        <v>4.0</v>
      </c>
      <c r="G1019" s="437">
        <v>3.0</v>
      </c>
      <c r="H1019" s="437">
        <v>3.0</v>
      </c>
      <c r="I1019" s="437">
        <v>21.0</v>
      </c>
      <c r="K1019" s="100"/>
      <c r="L1019" s="100"/>
      <c r="M1019" s="100"/>
      <c r="N1019" s="100"/>
      <c r="O1019" s="100"/>
      <c r="P1019" s="100"/>
      <c r="Q1019" s="100"/>
      <c r="R1019" s="100"/>
      <c r="S1019" s="100"/>
    </row>
    <row r="1020">
      <c r="A1020" s="346">
        <v>30.0</v>
      </c>
      <c r="B1020" s="438" t="s">
        <v>2799</v>
      </c>
      <c r="C1020" s="279">
        <v>4.0</v>
      </c>
      <c r="D1020" s="279">
        <v>5.0</v>
      </c>
      <c r="E1020" s="279">
        <v>3.0</v>
      </c>
      <c r="F1020" s="279">
        <v>4.0</v>
      </c>
      <c r="G1020" s="279">
        <v>3.0</v>
      </c>
      <c r="H1020" s="279">
        <v>3.0</v>
      </c>
      <c r="I1020" s="279">
        <f>SUM(C1020:H1020)</f>
        <v>22</v>
      </c>
      <c r="K1020" s="100"/>
      <c r="L1020" s="100"/>
      <c r="M1020" s="100"/>
      <c r="N1020" s="100"/>
      <c r="O1020" s="100"/>
      <c r="P1020" s="100"/>
      <c r="Q1020" s="100"/>
      <c r="R1020" s="100"/>
      <c r="S1020" s="100"/>
    </row>
    <row r="1021">
      <c r="A1021" s="80"/>
      <c r="K1021" s="80"/>
    </row>
    <row r="1022">
      <c r="A1022" s="80"/>
      <c r="K1022" s="80"/>
    </row>
    <row r="1023">
      <c r="A1023" s="440" t="s">
        <v>2800</v>
      </c>
      <c r="B1023" s="46"/>
      <c r="C1023" s="46"/>
      <c r="D1023" s="46"/>
      <c r="E1023" s="46"/>
      <c r="F1023" s="46"/>
      <c r="G1023" s="46"/>
      <c r="H1023" s="46"/>
      <c r="I1023" s="46"/>
      <c r="J1023" s="46"/>
      <c r="K1023" s="46"/>
      <c r="L1023" s="46"/>
      <c r="M1023" s="46"/>
      <c r="N1023" s="46"/>
      <c r="O1023" s="46"/>
      <c r="P1023" s="46"/>
      <c r="Q1023" s="46"/>
      <c r="R1023" s="46"/>
      <c r="S1023" s="47"/>
    </row>
    <row r="1024">
      <c r="A1024" s="80"/>
      <c r="K1024" s="80"/>
    </row>
    <row r="1025">
      <c r="A1025" s="206"/>
      <c r="B1025" s="78"/>
      <c r="C1025" s="78"/>
      <c r="D1025" s="78"/>
      <c r="E1025" s="78"/>
      <c r="F1025" s="78"/>
      <c r="G1025" s="78"/>
      <c r="H1025" s="78"/>
      <c r="I1025" s="78"/>
      <c r="K1025" s="80"/>
    </row>
    <row r="1026">
      <c r="A1026" s="441" t="s">
        <v>2801</v>
      </c>
      <c r="B1026" s="46"/>
      <c r="C1026" s="46"/>
      <c r="D1026" s="46"/>
      <c r="E1026" s="46"/>
      <c r="F1026" s="46"/>
      <c r="G1026" s="46"/>
      <c r="H1026" s="46"/>
      <c r="I1026" s="47"/>
      <c r="K1026" s="441" t="s">
        <v>2802</v>
      </c>
      <c r="L1026" s="46"/>
      <c r="M1026" s="46"/>
      <c r="N1026" s="46"/>
      <c r="O1026" s="46"/>
      <c r="P1026" s="46"/>
      <c r="Q1026" s="46"/>
      <c r="R1026" s="46"/>
      <c r="S1026" s="47"/>
    </row>
    <row r="1027">
      <c r="A1027" s="84" t="s">
        <v>1675</v>
      </c>
      <c r="B1027" s="210" t="s">
        <v>1633</v>
      </c>
      <c r="C1027" s="86" t="s">
        <v>1634</v>
      </c>
      <c r="D1027" s="54"/>
      <c r="E1027" s="87" t="s">
        <v>1635</v>
      </c>
      <c r="F1027" s="54"/>
      <c r="G1027" s="88" t="s">
        <v>1636</v>
      </c>
      <c r="H1027" s="54"/>
      <c r="I1027" s="211" t="s">
        <v>1637</v>
      </c>
      <c r="K1027" s="84" t="s">
        <v>1675</v>
      </c>
      <c r="L1027" s="85" t="s">
        <v>1633</v>
      </c>
      <c r="M1027" s="86" t="s">
        <v>1634</v>
      </c>
      <c r="N1027" s="54"/>
      <c r="O1027" s="87" t="s">
        <v>1635</v>
      </c>
      <c r="P1027" s="54"/>
      <c r="Q1027" s="88" t="s">
        <v>1636</v>
      </c>
      <c r="R1027" s="54"/>
      <c r="S1027" s="122" t="s">
        <v>1637</v>
      </c>
    </row>
    <row r="1028">
      <c r="A1028" s="58"/>
      <c r="B1028" s="54"/>
      <c r="C1028" s="94" t="s">
        <v>1638</v>
      </c>
      <c r="D1028" s="94" t="s">
        <v>1639</v>
      </c>
      <c r="E1028" s="94" t="s">
        <v>1638</v>
      </c>
      <c r="F1028" s="94" t="s">
        <v>1639</v>
      </c>
      <c r="G1028" s="94" t="s">
        <v>1638</v>
      </c>
      <c r="H1028" s="94" t="s">
        <v>1639</v>
      </c>
      <c r="I1028" s="54"/>
      <c r="K1028" s="58"/>
      <c r="L1028" s="54"/>
      <c r="M1028" s="94" t="s">
        <v>1638</v>
      </c>
      <c r="N1028" s="94" t="s">
        <v>1639</v>
      </c>
      <c r="O1028" s="94" t="s">
        <v>1638</v>
      </c>
      <c r="P1028" s="94" t="s">
        <v>1639</v>
      </c>
      <c r="Q1028" s="94" t="s">
        <v>1638</v>
      </c>
      <c r="R1028" s="94" t="s">
        <v>1639</v>
      </c>
      <c r="S1028" s="54"/>
    </row>
    <row r="1029">
      <c r="A1029" s="113">
        <v>1.0</v>
      </c>
      <c r="B1029" s="170" t="s">
        <v>2803</v>
      </c>
      <c r="C1029" s="98">
        <v>0.0</v>
      </c>
      <c r="D1029" s="98">
        <v>0.0</v>
      </c>
      <c r="E1029" s="98">
        <v>0.0</v>
      </c>
      <c r="F1029" s="98">
        <v>0.0</v>
      </c>
      <c r="G1029" s="98">
        <v>2.0</v>
      </c>
      <c r="H1029" s="98">
        <v>1.0</v>
      </c>
      <c r="I1029" s="160">
        <f t="shared" ref="I1029:I1046" si="96">SUM(C1029:H1029)</f>
        <v>3</v>
      </c>
      <c r="K1029" s="213">
        <v>1.0</v>
      </c>
      <c r="L1029" s="214" t="s">
        <v>2804</v>
      </c>
      <c r="M1029" s="98">
        <v>0.0</v>
      </c>
      <c r="N1029" s="98">
        <v>0.0</v>
      </c>
      <c r="O1029" s="98">
        <v>2.0</v>
      </c>
      <c r="P1029" s="98">
        <v>0.0</v>
      </c>
      <c r="Q1029" s="98">
        <v>1.0</v>
      </c>
      <c r="R1029" s="98">
        <v>0.0</v>
      </c>
      <c r="S1029" s="160">
        <f t="shared" ref="S1029:S1034" si="97">SUM(M1029:R1029)</f>
        <v>3</v>
      </c>
    </row>
    <row r="1030">
      <c r="A1030" s="58"/>
      <c r="B1030" s="170" t="s">
        <v>2805</v>
      </c>
      <c r="C1030" s="98">
        <v>0.0</v>
      </c>
      <c r="D1030" s="98">
        <v>0.0</v>
      </c>
      <c r="E1030" s="98">
        <v>0.0</v>
      </c>
      <c r="F1030" s="98">
        <v>0.0</v>
      </c>
      <c r="G1030" s="98">
        <v>1.0</v>
      </c>
      <c r="H1030" s="98">
        <v>2.0</v>
      </c>
      <c r="I1030" s="160">
        <f t="shared" si="96"/>
        <v>3</v>
      </c>
      <c r="K1030" s="215">
        <v>10.0</v>
      </c>
      <c r="L1030" s="216" t="s">
        <v>2806</v>
      </c>
      <c r="M1030" s="98">
        <v>0.0</v>
      </c>
      <c r="N1030" s="98">
        <v>0.0</v>
      </c>
      <c r="O1030" s="98">
        <v>2.0</v>
      </c>
      <c r="P1030" s="98">
        <v>1.0</v>
      </c>
      <c r="Q1030" s="98">
        <v>2.0</v>
      </c>
      <c r="R1030" s="98">
        <v>2.0</v>
      </c>
      <c r="S1030" s="160">
        <f t="shared" si="97"/>
        <v>7</v>
      </c>
    </row>
    <row r="1031">
      <c r="A1031" s="303">
        <v>5.0</v>
      </c>
      <c r="B1031" s="167" t="s">
        <v>2803</v>
      </c>
      <c r="C1031" s="98">
        <v>0.0</v>
      </c>
      <c r="D1031" s="98">
        <v>0.0</v>
      </c>
      <c r="E1031" s="98">
        <v>0.0</v>
      </c>
      <c r="F1031" s="98">
        <v>0.0</v>
      </c>
      <c r="G1031" s="98">
        <v>2.0</v>
      </c>
      <c r="H1031" s="98">
        <v>2.0</v>
      </c>
      <c r="I1031" s="160">
        <f t="shared" si="96"/>
        <v>4</v>
      </c>
      <c r="K1031" s="213">
        <v>14.0</v>
      </c>
      <c r="L1031" s="214" t="s">
        <v>2807</v>
      </c>
      <c r="M1031" s="98">
        <v>0.0</v>
      </c>
      <c r="N1031" s="98">
        <v>0.0</v>
      </c>
      <c r="O1031" s="98">
        <v>3.0</v>
      </c>
      <c r="P1031" s="98">
        <v>2.0</v>
      </c>
      <c r="Q1031" s="98">
        <v>2.0</v>
      </c>
      <c r="R1031" s="98">
        <v>2.0</v>
      </c>
      <c r="S1031" s="160">
        <f t="shared" si="97"/>
        <v>9</v>
      </c>
    </row>
    <row r="1032">
      <c r="A1032" s="58"/>
      <c r="B1032" s="217" t="s">
        <v>2808</v>
      </c>
      <c r="C1032" s="98">
        <v>0.0</v>
      </c>
      <c r="D1032" s="98">
        <v>0.0</v>
      </c>
      <c r="E1032" s="98">
        <v>0.0</v>
      </c>
      <c r="F1032" s="98">
        <v>1.0</v>
      </c>
      <c r="G1032" s="98">
        <v>1.0</v>
      </c>
      <c r="H1032" s="98">
        <v>2.0</v>
      </c>
      <c r="I1032" s="160">
        <f t="shared" si="96"/>
        <v>4</v>
      </c>
      <c r="K1032" s="215">
        <v>18.0</v>
      </c>
      <c r="L1032" s="304" t="s">
        <v>2809</v>
      </c>
      <c r="M1032" s="98">
        <v>0.0</v>
      </c>
      <c r="N1032" s="98">
        <v>0.0</v>
      </c>
      <c r="O1032" s="98">
        <v>4.0</v>
      </c>
      <c r="P1032" s="98">
        <v>3.0</v>
      </c>
      <c r="Q1032" s="98">
        <v>4.0</v>
      </c>
      <c r="R1032" s="98">
        <v>3.0</v>
      </c>
      <c r="S1032" s="160">
        <f t="shared" si="97"/>
        <v>14</v>
      </c>
    </row>
    <row r="1033">
      <c r="A1033" s="168">
        <v>9.0</v>
      </c>
      <c r="B1033" s="170" t="s">
        <v>2803</v>
      </c>
      <c r="C1033" s="98">
        <v>0.0</v>
      </c>
      <c r="D1033" s="98">
        <v>0.0</v>
      </c>
      <c r="E1033" s="98">
        <v>0.0</v>
      </c>
      <c r="F1033" s="98">
        <v>0.0</v>
      </c>
      <c r="G1033" s="98">
        <v>3.0</v>
      </c>
      <c r="H1033" s="98">
        <v>2.0</v>
      </c>
      <c r="I1033" s="160">
        <f t="shared" si="96"/>
        <v>5</v>
      </c>
      <c r="K1033" s="221">
        <v>23.0</v>
      </c>
      <c r="L1033" s="305" t="s">
        <v>2810</v>
      </c>
      <c r="M1033" s="98">
        <v>1.0</v>
      </c>
      <c r="N1033" s="98">
        <v>1.0</v>
      </c>
      <c r="O1033" s="98">
        <v>4.0</v>
      </c>
      <c r="P1033" s="98">
        <v>4.0</v>
      </c>
      <c r="Q1033" s="98">
        <v>4.0</v>
      </c>
      <c r="R1033" s="98">
        <v>4.0</v>
      </c>
      <c r="S1033" s="160">
        <f t="shared" si="97"/>
        <v>18</v>
      </c>
    </row>
    <row r="1034">
      <c r="A1034" s="58"/>
      <c r="B1034" s="170" t="s">
        <v>2811</v>
      </c>
      <c r="C1034" s="98">
        <v>0.0</v>
      </c>
      <c r="D1034" s="98">
        <v>0.0</v>
      </c>
      <c r="E1034" s="98">
        <v>0.0</v>
      </c>
      <c r="F1034" s="98">
        <v>1.0</v>
      </c>
      <c r="G1034" s="98">
        <v>1.0</v>
      </c>
      <c r="H1034" s="98">
        <v>3.0</v>
      </c>
      <c r="I1034" s="160">
        <f t="shared" si="96"/>
        <v>5</v>
      </c>
      <c r="K1034" s="218">
        <v>28.0</v>
      </c>
      <c r="L1034" s="442" t="s">
        <v>2812</v>
      </c>
      <c r="M1034" s="98">
        <v>0.0</v>
      </c>
      <c r="N1034" s="98">
        <v>1.0</v>
      </c>
      <c r="O1034" s="98">
        <v>4.0</v>
      </c>
      <c r="P1034" s="98">
        <v>4.0</v>
      </c>
      <c r="Q1034" s="98">
        <v>6.0</v>
      </c>
      <c r="R1034" s="98">
        <v>6.0</v>
      </c>
      <c r="S1034" s="160">
        <f t="shared" si="97"/>
        <v>21</v>
      </c>
    </row>
    <row r="1035">
      <c r="A1035" s="165">
        <v>12.0</v>
      </c>
      <c r="B1035" s="274" t="s">
        <v>2803</v>
      </c>
      <c r="C1035" s="98">
        <v>0.0</v>
      </c>
      <c r="D1035" s="98">
        <v>0.0</v>
      </c>
      <c r="E1035" s="98">
        <v>0.0</v>
      </c>
      <c r="F1035" s="98">
        <v>0.0</v>
      </c>
      <c r="G1035" s="98">
        <v>5.0</v>
      </c>
      <c r="H1035" s="98">
        <v>5.0</v>
      </c>
      <c r="I1035" s="160">
        <f t="shared" si="96"/>
        <v>10</v>
      </c>
      <c r="K1035" s="80"/>
    </row>
    <row r="1036">
      <c r="A1036" s="58"/>
      <c r="B1036" s="217" t="s">
        <v>2813</v>
      </c>
      <c r="C1036" s="98">
        <v>0.0</v>
      </c>
      <c r="D1036" s="98">
        <v>0.0</v>
      </c>
      <c r="E1036" s="98">
        <v>1.0</v>
      </c>
      <c r="F1036" s="98">
        <v>2.0</v>
      </c>
      <c r="G1036" s="98">
        <v>3.0</v>
      </c>
      <c r="H1036" s="98">
        <v>4.0</v>
      </c>
      <c r="I1036" s="160">
        <f t="shared" si="96"/>
        <v>10</v>
      </c>
      <c r="K1036" s="80"/>
    </row>
    <row r="1037">
      <c r="A1037" s="168">
        <v>15.0</v>
      </c>
      <c r="B1037" s="170" t="s">
        <v>2803</v>
      </c>
      <c r="C1037" s="98">
        <v>0.0</v>
      </c>
      <c r="D1037" s="98">
        <v>0.0</v>
      </c>
      <c r="E1037" s="98">
        <v>0.0</v>
      </c>
      <c r="F1037" s="98">
        <v>0.0</v>
      </c>
      <c r="G1037" s="98">
        <v>6.0</v>
      </c>
      <c r="H1037" s="98">
        <v>6.0</v>
      </c>
      <c r="I1037" s="160">
        <f t="shared" si="96"/>
        <v>12</v>
      </c>
      <c r="K1037" s="80"/>
    </row>
    <row r="1038">
      <c r="A1038" s="58"/>
      <c r="B1038" s="170" t="s">
        <v>2814</v>
      </c>
      <c r="C1038" s="98">
        <v>2.0</v>
      </c>
      <c r="D1038" s="98">
        <v>2.0</v>
      </c>
      <c r="E1038" s="98">
        <v>0.0</v>
      </c>
      <c r="F1038" s="98">
        <v>0.0</v>
      </c>
      <c r="G1038" s="98">
        <v>4.0</v>
      </c>
      <c r="H1038" s="98">
        <v>4.0</v>
      </c>
      <c r="I1038" s="160">
        <f t="shared" si="96"/>
        <v>12</v>
      </c>
      <c r="K1038" s="80"/>
    </row>
    <row r="1039">
      <c r="A1039" s="165">
        <v>19.0</v>
      </c>
      <c r="B1039" s="274" t="s">
        <v>2803</v>
      </c>
      <c r="C1039" s="98">
        <v>0.0</v>
      </c>
      <c r="D1039" s="98">
        <v>0.0</v>
      </c>
      <c r="E1039" s="98">
        <v>2.0</v>
      </c>
      <c r="F1039" s="98">
        <v>1.0</v>
      </c>
      <c r="G1039" s="98">
        <v>6.0</v>
      </c>
      <c r="H1039" s="98">
        <v>6.0</v>
      </c>
      <c r="I1039" s="160">
        <f t="shared" si="96"/>
        <v>15</v>
      </c>
      <c r="K1039" s="80"/>
    </row>
    <row r="1040">
      <c r="A1040" s="58"/>
      <c r="B1040" s="443" t="s">
        <v>2815</v>
      </c>
      <c r="C1040" s="98">
        <v>2.0</v>
      </c>
      <c r="D1040" s="98">
        <v>3.0</v>
      </c>
      <c r="E1040" s="98">
        <v>1.0</v>
      </c>
      <c r="F1040" s="98">
        <v>1.0</v>
      </c>
      <c r="G1040" s="98">
        <v>4.0</v>
      </c>
      <c r="H1040" s="98">
        <v>4.0</v>
      </c>
      <c r="I1040" s="160">
        <f t="shared" si="96"/>
        <v>15</v>
      </c>
      <c r="K1040" s="80"/>
    </row>
    <row r="1041">
      <c r="A1041" s="306">
        <v>23.0</v>
      </c>
      <c r="B1041" s="305" t="s">
        <v>2803</v>
      </c>
      <c r="C1041" s="98">
        <v>0.0</v>
      </c>
      <c r="D1041" s="98">
        <v>0.0</v>
      </c>
      <c r="E1041" s="98">
        <v>2.0</v>
      </c>
      <c r="F1041" s="98">
        <v>2.0</v>
      </c>
      <c r="G1041" s="98">
        <v>6.0</v>
      </c>
      <c r="H1041" s="98">
        <v>6.0</v>
      </c>
      <c r="I1041" s="160">
        <f t="shared" si="96"/>
        <v>16</v>
      </c>
      <c r="K1041" s="80"/>
    </row>
    <row r="1042">
      <c r="A1042" s="58"/>
      <c r="B1042" s="170" t="s">
        <v>2816</v>
      </c>
      <c r="C1042" s="98">
        <v>2.0</v>
      </c>
      <c r="D1042" s="98">
        <v>3.0</v>
      </c>
      <c r="E1042" s="98">
        <v>1.0</v>
      </c>
      <c r="F1042" s="98">
        <v>1.0</v>
      </c>
      <c r="G1042" s="98">
        <v>4.0</v>
      </c>
      <c r="H1042" s="98">
        <v>5.0</v>
      </c>
      <c r="I1042" s="160">
        <f t="shared" si="96"/>
        <v>16</v>
      </c>
      <c r="K1042" s="80"/>
    </row>
    <row r="1043">
      <c r="A1043" s="165">
        <v>26.0</v>
      </c>
      <c r="B1043" s="274" t="s">
        <v>2803</v>
      </c>
      <c r="C1043" s="98">
        <v>0.0</v>
      </c>
      <c r="D1043" s="98">
        <v>0.0</v>
      </c>
      <c r="E1043" s="98">
        <v>4.0</v>
      </c>
      <c r="F1043" s="98">
        <v>4.0</v>
      </c>
      <c r="G1043" s="98">
        <v>6.0</v>
      </c>
      <c r="H1043" s="98">
        <v>6.0</v>
      </c>
      <c r="I1043" s="160">
        <f t="shared" si="96"/>
        <v>20</v>
      </c>
      <c r="K1043" s="80"/>
    </row>
    <row r="1044">
      <c r="A1044" s="58"/>
      <c r="B1044" s="443" t="s">
        <v>2817</v>
      </c>
      <c r="C1044" s="98">
        <v>3.0</v>
      </c>
      <c r="D1044" s="98">
        <v>4.0</v>
      </c>
      <c r="E1044" s="98">
        <v>2.0</v>
      </c>
      <c r="F1044" s="98">
        <v>2.0</v>
      </c>
      <c r="G1044" s="98">
        <v>4.0</v>
      </c>
      <c r="H1044" s="98">
        <v>5.0</v>
      </c>
      <c r="I1044" s="160">
        <f t="shared" si="96"/>
        <v>20</v>
      </c>
      <c r="K1044" s="80"/>
    </row>
    <row r="1045">
      <c r="A1045" s="306">
        <v>28.0</v>
      </c>
      <c r="B1045" s="305" t="s">
        <v>2803</v>
      </c>
      <c r="C1045" s="98">
        <v>0.0</v>
      </c>
      <c r="D1045" s="98">
        <v>0.0</v>
      </c>
      <c r="E1045" s="98">
        <v>5.0</v>
      </c>
      <c r="F1045" s="98">
        <v>4.0</v>
      </c>
      <c r="G1045" s="98">
        <v>6.0</v>
      </c>
      <c r="H1045" s="98">
        <v>6.0</v>
      </c>
      <c r="I1045" s="160">
        <f t="shared" si="96"/>
        <v>21</v>
      </c>
      <c r="K1045" s="80"/>
    </row>
    <row r="1046">
      <c r="A1046" s="58"/>
      <c r="B1046" s="171" t="s">
        <v>2818</v>
      </c>
      <c r="C1046" s="98">
        <v>3.0</v>
      </c>
      <c r="D1046" s="98">
        <v>4.0</v>
      </c>
      <c r="E1046" s="98">
        <v>2.0</v>
      </c>
      <c r="F1046" s="98">
        <v>2.0</v>
      </c>
      <c r="G1046" s="98">
        <v>5.0</v>
      </c>
      <c r="H1046" s="98">
        <v>5.0</v>
      </c>
      <c r="I1046" s="160">
        <f t="shared" si="96"/>
        <v>21</v>
      </c>
      <c r="K1046" s="80"/>
    </row>
    <row r="1047">
      <c r="A1047" s="206"/>
      <c r="B1047" s="78"/>
      <c r="C1047" s="78"/>
      <c r="D1047" s="78"/>
      <c r="E1047" s="78"/>
      <c r="F1047" s="78"/>
      <c r="G1047" s="78"/>
      <c r="H1047" s="78"/>
      <c r="I1047" s="78"/>
      <c r="K1047" s="80"/>
    </row>
    <row r="1048">
      <c r="A1048" s="206"/>
      <c r="B1048" s="78"/>
      <c r="C1048" s="78"/>
      <c r="D1048" s="78"/>
      <c r="E1048" s="78"/>
      <c r="F1048" s="78"/>
      <c r="G1048" s="78"/>
      <c r="H1048" s="78"/>
      <c r="I1048" s="78"/>
      <c r="K1048" s="80"/>
    </row>
    <row r="1049">
      <c r="A1049" s="444" t="s">
        <v>2819</v>
      </c>
      <c r="B1049" s="46"/>
      <c r="C1049" s="46"/>
      <c r="D1049" s="46"/>
      <c r="E1049" s="46"/>
      <c r="F1049" s="46"/>
      <c r="G1049" s="46"/>
      <c r="H1049" s="46"/>
      <c r="I1049" s="46"/>
      <c r="J1049" s="46"/>
      <c r="K1049" s="46"/>
      <c r="L1049" s="46"/>
      <c r="M1049" s="46"/>
      <c r="N1049" s="46"/>
      <c r="O1049" s="46"/>
      <c r="P1049" s="46"/>
      <c r="Q1049" s="46"/>
      <c r="R1049" s="46"/>
      <c r="S1049" s="47"/>
    </row>
    <row r="1050">
      <c r="A1050" s="206"/>
      <c r="B1050" s="78"/>
      <c r="C1050" s="78"/>
      <c r="D1050" s="78"/>
      <c r="E1050" s="78"/>
      <c r="F1050" s="78"/>
      <c r="G1050" s="78"/>
      <c r="H1050" s="78"/>
      <c r="I1050" s="78"/>
      <c r="K1050" s="80"/>
    </row>
    <row r="1051">
      <c r="A1051" s="206"/>
      <c r="B1051" s="385"/>
      <c r="C1051" s="78"/>
      <c r="D1051" s="78"/>
      <c r="E1051" s="78"/>
      <c r="F1051" s="78"/>
      <c r="G1051" s="78"/>
      <c r="H1051" s="78"/>
      <c r="I1051" s="118"/>
      <c r="K1051" s="80"/>
    </row>
    <row r="1052">
      <c r="A1052" s="445" t="s">
        <v>2820</v>
      </c>
      <c r="B1052" s="46"/>
      <c r="C1052" s="46"/>
      <c r="D1052" s="46"/>
      <c r="E1052" s="46"/>
      <c r="F1052" s="46"/>
      <c r="G1052" s="46"/>
      <c r="H1052" s="46"/>
      <c r="I1052" s="47"/>
      <c r="K1052" s="445" t="s">
        <v>2821</v>
      </c>
      <c r="L1052" s="46"/>
      <c r="M1052" s="46"/>
      <c r="N1052" s="46"/>
      <c r="O1052" s="46"/>
      <c r="P1052" s="46"/>
      <c r="Q1052" s="46"/>
      <c r="R1052" s="46"/>
      <c r="S1052" s="47"/>
    </row>
    <row r="1053">
      <c r="A1053" s="314" t="s">
        <v>1632</v>
      </c>
      <c r="B1053" s="85" t="s">
        <v>1633</v>
      </c>
      <c r="C1053" s="86" t="s">
        <v>1634</v>
      </c>
      <c r="D1053" s="54"/>
      <c r="E1053" s="87" t="s">
        <v>1635</v>
      </c>
      <c r="F1053" s="54"/>
      <c r="G1053" s="123" t="s">
        <v>1636</v>
      </c>
      <c r="H1053" s="54"/>
      <c r="I1053" s="122" t="s">
        <v>1637</v>
      </c>
      <c r="K1053" s="314" t="s">
        <v>1632</v>
      </c>
      <c r="L1053" s="85" t="s">
        <v>1633</v>
      </c>
      <c r="M1053" s="86" t="s">
        <v>1634</v>
      </c>
      <c r="N1053" s="54"/>
      <c r="O1053" s="87" t="s">
        <v>1635</v>
      </c>
      <c r="P1053" s="54"/>
      <c r="Q1053" s="123" t="s">
        <v>1636</v>
      </c>
      <c r="R1053" s="54"/>
      <c r="S1053" s="122" t="s">
        <v>1637</v>
      </c>
    </row>
    <row r="1054">
      <c r="A1054" s="58"/>
      <c r="B1054" s="54"/>
      <c r="C1054" s="94" t="s">
        <v>1638</v>
      </c>
      <c r="D1054" s="94" t="s">
        <v>1639</v>
      </c>
      <c r="E1054" s="94" t="s">
        <v>1638</v>
      </c>
      <c r="F1054" s="94" t="s">
        <v>1639</v>
      </c>
      <c r="G1054" s="94" t="s">
        <v>1638</v>
      </c>
      <c r="H1054" s="94" t="s">
        <v>1639</v>
      </c>
      <c r="I1054" s="54"/>
      <c r="K1054" s="58"/>
      <c r="L1054" s="54"/>
      <c r="M1054" s="94" t="s">
        <v>1638</v>
      </c>
      <c r="N1054" s="94" t="s">
        <v>1639</v>
      </c>
      <c r="O1054" s="94" t="s">
        <v>1638</v>
      </c>
      <c r="P1054" s="94" t="s">
        <v>1639</v>
      </c>
      <c r="Q1054" s="94" t="s">
        <v>1638</v>
      </c>
      <c r="R1054" s="94" t="s">
        <v>1639</v>
      </c>
      <c r="S1054" s="54"/>
    </row>
    <row r="1055">
      <c r="A1055" s="344">
        <v>1.0</v>
      </c>
      <c r="B1055" s="61" t="s">
        <v>2822</v>
      </c>
      <c r="C1055" s="127">
        <v>0.0</v>
      </c>
      <c r="D1055" s="127">
        <v>0.0</v>
      </c>
      <c r="E1055" s="132">
        <v>1.0</v>
      </c>
      <c r="F1055" s="129">
        <v>2.0</v>
      </c>
      <c r="G1055" s="132">
        <v>1.0</v>
      </c>
      <c r="H1055" s="132">
        <v>1.0</v>
      </c>
      <c r="I1055" s="61">
        <f t="shared" ref="I1055:I1062" si="98">SUM(C1055:H1055)</f>
        <v>5</v>
      </c>
      <c r="K1055" s="316">
        <v>6.0</v>
      </c>
      <c r="L1055" s="61" t="s">
        <v>2823</v>
      </c>
      <c r="M1055" s="127">
        <v>0.0</v>
      </c>
      <c r="N1055" s="127">
        <v>0.0</v>
      </c>
      <c r="O1055" s="129">
        <v>2.0</v>
      </c>
      <c r="P1055" s="128">
        <v>3.0</v>
      </c>
      <c r="Q1055" s="132">
        <v>1.0</v>
      </c>
      <c r="R1055" s="127">
        <v>0.0</v>
      </c>
      <c r="S1055" s="61">
        <f t="shared" ref="S1055:S1060" si="99">SUM(M1055:R1055)</f>
        <v>6</v>
      </c>
    </row>
    <row r="1056">
      <c r="A1056" s="316">
        <v>9.0</v>
      </c>
      <c r="B1056" s="61" t="s">
        <v>2824</v>
      </c>
      <c r="C1056" s="127">
        <v>0.0</v>
      </c>
      <c r="D1056" s="127">
        <v>0.0</v>
      </c>
      <c r="E1056" s="129">
        <v>2.0</v>
      </c>
      <c r="F1056" s="128">
        <v>3.0</v>
      </c>
      <c r="G1056" s="132">
        <v>1.0</v>
      </c>
      <c r="H1056" s="129">
        <v>2.0</v>
      </c>
      <c r="I1056" s="61">
        <f t="shared" si="98"/>
        <v>8</v>
      </c>
      <c r="K1056" s="316">
        <v>10.0</v>
      </c>
      <c r="L1056" s="61" t="s">
        <v>2825</v>
      </c>
      <c r="M1056" s="127">
        <v>0.0</v>
      </c>
      <c r="N1056" s="127">
        <v>0.0</v>
      </c>
      <c r="O1056" s="128">
        <v>3.0</v>
      </c>
      <c r="P1056" s="128">
        <v>3.0</v>
      </c>
      <c r="Q1056" s="132">
        <v>1.0</v>
      </c>
      <c r="R1056" s="132">
        <v>1.0</v>
      </c>
      <c r="S1056" s="61">
        <f t="shared" si="99"/>
        <v>8</v>
      </c>
    </row>
    <row r="1057">
      <c r="A1057" s="316">
        <v>12.0</v>
      </c>
      <c r="B1057" s="446" t="s">
        <v>2826</v>
      </c>
      <c r="C1057" s="127">
        <v>0.0</v>
      </c>
      <c r="D1057" s="127">
        <v>0.0</v>
      </c>
      <c r="E1057" s="128">
        <v>3.0</v>
      </c>
      <c r="F1057" s="128">
        <v>3.0</v>
      </c>
      <c r="G1057" s="129">
        <v>2.0</v>
      </c>
      <c r="H1057" s="128">
        <v>3.0</v>
      </c>
      <c r="I1057" s="61">
        <f t="shared" si="98"/>
        <v>11</v>
      </c>
      <c r="K1057" s="316">
        <v>14.0</v>
      </c>
      <c r="L1057" s="61" t="s">
        <v>2827</v>
      </c>
      <c r="M1057" s="132">
        <v>1.0</v>
      </c>
      <c r="N1057" s="127">
        <v>0.0</v>
      </c>
      <c r="O1057" s="128">
        <v>3.0</v>
      </c>
      <c r="P1057" s="138">
        <v>4.0</v>
      </c>
      <c r="Q1057" s="132">
        <v>1.0</v>
      </c>
      <c r="R1057" s="132">
        <v>1.0</v>
      </c>
      <c r="S1057" s="61">
        <f t="shared" si="99"/>
        <v>10</v>
      </c>
    </row>
    <row r="1058">
      <c r="A1058" s="316">
        <v>15.0</v>
      </c>
      <c r="B1058" s="61" t="s">
        <v>2828</v>
      </c>
      <c r="C1058" s="132">
        <v>1.0</v>
      </c>
      <c r="D1058" s="127">
        <v>0.0</v>
      </c>
      <c r="E1058" s="128">
        <v>3.0</v>
      </c>
      <c r="F1058" s="128">
        <v>3.0</v>
      </c>
      <c r="G1058" s="129">
        <v>2.0</v>
      </c>
      <c r="H1058" s="128">
        <v>3.0</v>
      </c>
      <c r="I1058" s="61">
        <f t="shared" si="98"/>
        <v>12</v>
      </c>
      <c r="K1058" s="316">
        <v>18.0</v>
      </c>
      <c r="L1058" s="446" t="s">
        <v>2829</v>
      </c>
      <c r="M1058" s="129">
        <v>2.0</v>
      </c>
      <c r="N1058" s="132">
        <v>1.0</v>
      </c>
      <c r="O1058" s="128">
        <v>3.0</v>
      </c>
      <c r="P1058" s="138">
        <v>4.0</v>
      </c>
      <c r="Q1058" s="129">
        <v>2.0</v>
      </c>
      <c r="R1058" s="129">
        <v>2.0</v>
      </c>
      <c r="S1058" s="61">
        <f t="shared" si="99"/>
        <v>14</v>
      </c>
    </row>
    <row r="1059">
      <c r="A1059" s="316">
        <v>19.0</v>
      </c>
      <c r="B1059" s="61" t="s">
        <v>2830</v>
      </c>
      <c r="C1059" s="132">
        <v>1.0</v>
      </c>
      <c r="D1059" s="132">
        <v>1.0</v>
      </c>
      <c r="E1059" s="128">
        <v>3.0</v>
      </c>
      <c r="F1059" s="138">
        <v>4.0</v>
      </c>
      <c r="G1059" s="129">
        <v>2.0</v>
      </c>
      <c r="H1059" s="128">
        <v>3.0</v>
      </c>
      <c r="I1059" s="61">
        <f t="shared" si="98"/>
        <v>14</v>
      </c>
      <c r="K1059" s="316">
        <v>23.0</v>
      </c>
      <c r="L1059" s="61" t="s">
        <v>2831</v>
      </c>
      <c r="M1059" s="128">
        <v>3.0</v>
      </c>
      <c r="N1059" s="129">
        <v>2.0</v>
      </c>
      <c r="O1059" s="128">
        <v>3.0</v>
      </c>
      <c r="P1059" s="138">
        <v>4.0</v>
      </c>
      <c r="Q1059" s="128">
        <v>3.0</v>
      </c>
      <c r="R1059" s="129">
        <v>2.0</v>
      </c>
      <c r="S1059" s="61">
        <f t="shared" si="99"/>
        <v>17</v>
      </c>
    </row>
    <row r="1060">
      <c r="A1060" s="316">
        <v>23.0</v>
      </c>
      <c r="B1060" s="61" t="s">
        <v>2832</v>
      </c>
      <c r="C1060" s="129">
        <v>2.0</v>
      </c>
      <c r="D1060" s="129">
        <v>2.0</v>
      </c>
      <c r="E1060" s="128">
        <v>3.0</v>
      </c>
      <c r="F1060" s="138">
        <v>4.0</v>
      </c>
      <c r="G1060" s="129">
        <v>2.0</v>
      </c>
      <c r="H1060" s="128">
        <v>3.0</v>
      </c>
      <c r="I1060" s="61">
        <f t="shared" si="98"/>
        <v>16</v>
      </c>
      <c r="K1060" s="316">
        <v>28.0</v>
      </c>
      <c r="L1060" s="61" t="s">
        <v>2833</v>
      </c>
      <c r="M1060" s="128">
        <v>3.0</v>
      </c>
      <c r="N1060" s="128">
        <v>3.0</v>
      </c>
      <c r="O1060" s="138">
        <v>4.0</v>
      </c>
      <c r="P1060" s="139">
        <v>5.0</v>
      </c>
      <c r="Q1060" s="128">
        <v>3.0</v>
      </c>
      <c r="R1060" s="129">
        <v>2.0</v>
      </c>
      <c r="S1060" s="61">
        <f t="shared" si="99"/>
        <v>20</v>
      </c>
    </row>
    <row r="1061">
      <c r="A1061" s="316">
        <v>26.0</v>
      </c>
      <c r="B1061" s="446" t="s">
        <v>2834</v>
      </c>
      <c r="C1061" s="128">
        <v>3.0</v>
      </c>
      <c r="D1061" s="129">
        <v>2.0</v>
      </c>
      <c r="E1061" s="128">
        <v>3.0</v>
      </c>
      <c r="F1061" s="138">
        <v>4.0</v>
      </c>
      <c r="G1061" s="128">
        <v>3.0</v>
      </c>
      <c r="H1061" s="138">
        <v>4.0</v>
      </c>
      <c r="I1061" s="61">
        <f t="shared" si="98"/>
        <v>19</v>
      </c>
      <c r="K1061" s="80"/>
    </row>
    <row r="1062">
      <c r="A1062" s="316">
        <v>30.0</v>
      </c>
      <c r="B1062" s="61" t="s">
        <v>2835</v>
      </c>
      <c r="C1062" s="138">
        <v>4.0</v>
      </c>
      <c r="D1062" s="129">
        <v>2.0</v>
      </c>
      <c r="E1062" s="128">
        <v>3.0</v>
      </c>
      <c r="F1062" s="139">
        <v>5.0</v>
      </c>
      <c r="G1062" s="128">
        <v>3.0</v>
      </c>
      <c r="H1062" s="138">
        <v>4.0</v>
      </c>
      <c r="I1062" s="61">
        <f t="shared" si="98"/>
        <v>21</v>
      </c>
      <c r="K1062" s="80"/>
    </row>
    <row r="1063">
      <c r="A1063" s="206"/>
      <c r="B1063" s="78"/>
      <c r="C1063" s="74"/>
      <c r="D1063" s="74"/>
      <c r="E1063" s="74"/>
      <c r="F1063" s="74"/>
      <c r="G1063" s="74"/>
      <c r="H1063" s="74"/>
      <c r="I1063" s="78"/>
      <c r="K1063" s="80"/>
    </row>
    <row r="1064">
      <c r="A1064" s="206"/>
      <c r="B1064" s="385"/>
      <c r="C1064" s="78"/>
      <c r="D1064" s="78"/>
      <c r="E1064" s="78"/>
      <c r="F1064" s="78"/>
      <c r="G1064" s="78"/>
      <c r="H1064" s="78"/>
      <c r="I1064" s="118"/>
      <c r="K1064" s="80"/>
    </row>
    <row r="1065">
      <c r="A1065" s="421" t="s">
        <v>2836</v>
      </c>
      <c r="B1065" s="46"/>
      <c r="C1065" s="46"/>
      <c r="D1065" s="46"/>
      <c r="E1065" s="46"/>
      <c r="F1065" s="46"/>
      <c r="G1065" s="46"/>
      <c r="H1065" s="46"/>
      <c r="I1065" s="47"/>
      <c r="K1065" s="421" t="s">
        <v>2837</v>
      </c>
      <c r="L1065" s="46"/>
      <c r="M1065" s="46"/>
      <c r="N1065" s="46"/>
      <c r="O1065" s="46"/>
      <c r="P1065" s="46"/>
      <c r="Q1065" s="46"/>
      <c r="R1065" s="46"/>
      <c r="S1065" s="47"/>
    </row>
    <row r="1066">
      <c r="A1066" s="84" t="s">
        <v>1675</v>
      </c>
      <c r="B1066" s="210" t="s">
        <v>1633</v>
      </c>
      <c r="C1066" s="86" t="s">
        <v>1634</v>
      </c>
      <c r="D1066" s="54"/>
      <c r="E1066" s="87" t="s">
        <v>1635</v>
      </c>
      <c r="F1066" s="54"/>
      <c r="G1066" s="88" t="s">
        <v>1636</v>
      </c>
      <c r="H1066" s="54"/>
      <c r="I1066" s="211" t="s">
        <v>1637</v>
      </c>
      <c r="K1066" s="84" t="s">
        <v>1675</v>
      </c>
      <c r="L1066" s="210" t="s">
        <v>1633</v>
      </c>
      <c r="M1066" s="86" t="s">
        <v>1634</v>
      </c>
      <c r="N1066" s="54"/>
      <c r="O1066" s="87" t="s">
        <v>1635</v>
      </c>
      <c r="P1066" s="54"/>
      <c r="Q1066" s="88" t="s">
        <v>1636</v>
      </c>
      <c r="R1066" s="54"/>
      <c r="S1066" s="211" t="s">
        <v>1637</v>
      </c>
    </row>
    <row r="1067">
      <c r="A1067" s="58"/>
      <c r="B1067" s="54"/>
      <c r="C1067" s="94" t="s">
        <v>1638</v>
      </c>
      <c r="D1067" s="94" t="s">
        <v>1639</v>
      </c>
      <c r="E1067" s="94" t="s">
        <v>1638</v>
      </c>
      <c r="F1067" s="94" t="s">
        <v>1639</v>
      </c>
      <c r="G1067" s="94" t="s">
        <v>1638</v>
      </c>
      <c r="H1067" s="94" t="s">
        <v>1639</v>
      </c>
      <c r="I1067" s="54"/>
      <c r="K1067" s="58"/>
      <c r="L1067" s="54"/>
      <c r="M1067" s="94" t="s">
        <v>1638</v>
      </c>
      <c r="N1067" s="94" t="s">
        <v>1639</v>
      </c>
      <c r="O1067" s="94" t="s">
        <v>1638</v>
      </c>
      <c r="P1067" s="94" t="s">
        <v>1639</v>
      </c>
      <c r="Q1067" s="94" t="s">
        <v>1638</v>
      </c>
      <c r="R1067" s="94" t="s">
        <v>1639</v>
      </c>
      <c r="S1067" s="54"/>
    </row>
    <row r="1068">
      <c r="A1068" s="212">
        <v>1.0</v>
      </c>
      <c r="B1068" s="170" t="s">
        <v>2838</v>
      </c>
      <c r="C1068" s="98">
        <v>0.0</v>
      </c>
      <c r="D1068" s="98">
        <v>0.0</v>
      </c>
      <c r="E1068" s="98">
        <v>0.0</v>
      </c>
      <c r="F1068" s="98">
        <v>2.0</v>
      </c>
      <c r="G1068" s="98">
        <v>0.0</v>
      </c>
      <c r="H1068" s="98">
        <v>3.0</v>
      </c>
      <c r="I1068" s="160">
        <f t="shared" ref="I1068:I1079" si="100">SUM(C1068:H1068)</f>
        <v>5</v>
      </c>
      <c r="K1068" s="212">
        <v>1.0</v>
      </c>
      <c r="L1068" s="170" t="s">
        <v>2839</v>
      </c>
      <c r="M1068" s="98">
        <v>0.0</v>
      </c>
      <c r="N1068" s="98">
        <v>0.0</v>
      </c>
      <c r="O1068" s="98">
        <v>3.0</v>
      </c>
      <c r="P1068" s="98">
        <v>0.0</v>
      </c>
      <c r="Q1068" s="98">
        <v>2.0</v>
      </c>
      <c r="R1068" s="98">
        <v>0.0</v>
      </c>
      <c r="S1068" s="160">
        <f t="shared" ref="S1068:S1074" si="101">SUM(M1068:R1068)</f>
        <v>5</v>
      </c>
    </row>
    <row r="1069">
      <c r="A1069" s="215">
        <v>5.0</v>
      </c>
      <c r="B1069" s="167" t="s">
        <v>2840</v>
      </c>
      <c r="C1069" s="98">
        <v>0.0</v>
      </c>
      <c r="D1069" s="98">
        <v>0.0</v>
      </c>
      <c r="E1069" s="98">
        <v>0.0</v>
      </c>
      <c r="F1069" s="98">
        <v>2.0</v>
      </c>
      <c r="G1069" s="98">
        <v>1.0</v>
      </c>
      <c r="H1069" s="98">
        <v>3.0</v>
      </c>
      <c r="I1069" s="160">
        <f t="shared" si="100"/>
        <v>6</v>
      </c>
      <c r="K1069" s="215">
        <v>6.0</v>
      </c>
      <c r="L1069" s="167" t="s">
        <v>2841</v>
      </c>
      <c r="M1069" s="98">
        <v>0.0</v>
      </c>
      <c r="N1069" s="98">
        <v>0.0</v>
      </c>
      <c r="O1069" s="98">
        <v>3.0</v>
      </c>
      <c r="P1069" s="98">
        <v>0.0</v>
      </c>
      <c r="Q1069" s="98">
        <v>3.0</v>
      </c>
      <c r="R1069" s="98">
        <v>1.0</v>
      </c>
      <c r="S1069" s="160">
        <f t="shared" si="101"/>
        <v>7</v>
      </c>
    </row>
    <row r="1070">
      <c r="A1070" s="213">
        <v>9.0</v>
      </c>
      <c r="B1070" s="170" t="s">
        <v>2842</v>
      </c>
      <c r="C1070" s="98">
        <v>0.0</v>
      </c>
      <c r="D1070" s="98">
        <v>0.0</v>
      </c>
      <c r="E1070" s="98">
        <v>1.0</v>
      </c>
      <c r="F1070" s="98">
        <v>2.0</v>
      </c>
      <c r="G1070" s="98">
        <v>1.0</v>
      </c>
      <c r="H1070" s="98">
        <v>3.0</v>
      </c>
      <c r="I1070" s="160">
        <f t="shared" si="100"/>
        <v>7</v>
      </c>
      <c r="K1070" s="213">
        <v>10.0</v>
      </c>
      <c r="L1070" s="170" t="s">
        <v>2843</v>
      </c>
      <c r="M1070" s="98">
        <v>0.0</v>
      </c>
      <c r="N1070" s="98">
        <v>0.0</v>
      </c>
      <c r="O1070" s="98">
        <v>3.0</v>
      </c>
      <c r="P1070" s="98">
        <v>2.0</v>
      </c>
      <c r="Q1070" s="98">
        <v>3.0</v>
      </c>
      <c r="R1070" s="98">
        <v>2.0</v>
      </c>
      <c r="S1070" s="160">
        <f t="shared" si="101"/>
        <v>10</v>
      </c>
    </row>
    <row r="1071">
      <c r="A1071" s="215">
        <v>12.0</v>
      </c>
      <c r="B1071" s="217" t="s">
        <v>2844</v>
      </c>
      <c r="C1071" s="98">
        <v>0.0</v>
      </c>
      <c r="D1071" s="98">
        <v>1.0</v>
      </c>
      <c r="E1071" s="98">
        <v>2.0</v>
      </c>
      <c r="F1071" s="98">
        <v>2.0</v>
      </c>
      <c r="G1071" s="98">
        <v>2.0</v>
      </c>
      <c r="H1071" s="98">
        <v>3.0</v>
      </c>
      <c r="I1071" s="160">
        <f t="shared" si="100"/>
        <v>10</v>
      </c>
      <c r="K1071" s="215">
        <v>14.0</v>
      </c>
      <c r="L1071" s="217" t="s">
        <v>2845</v>
      </c>
      <c r="M1071" s="98">
        <v>0.0</v>
      </c>
      <c r="N1071" s="98">
        <v>0.0</v>
      </c>
      <c r="O1071" s="98">
        <v>4.0</v>
      </c>
      <c r="P1071" s="98">
        <v>2.0</v>
      </c>
      <c r="Q1071" s="98">
        <v>3.0</v>
      </c>
      <c r="R1071" s="98">
        <v>2.0</v>
      </c>
      <c r="S1071" s="160">
        <f t="shared" si="101"/>
        <v>11</v>
      </c>
    </row>
    <row r="1072">
      <c r="A1072" s="168">
        <v>15.0</v>
      </c>
      <c r="B1072" s="170" t="s">
        <v>2846</v>
      </c>
      <c r="C1072" s="98">
        <v>1.0</v>
      </c>
      <c r="D1072" s="98">
        <v>3.0</v>
      </c>
      <c r="E1072" s="98">
        <v>1.0</v>
      </c>
      <c r="F1072" s="98">
        <v>2.0</v>
      </c>
      <c r="G1072" s="98">
        <v>2.0</v>
      </c>
      <c r="H1072" s="98">
        <v>2.0</v>
      </c>
      <c r="I1072" s="160">
        <f t="shared" si="100"/>
        <v>11</v>
      </c>
      <c r="K1072" s="213">
        <v>18.0</v>
      </c>
      <c r="L1072" s="170" t="s">
        <v>2847</v>
      </c>
      <c r="M1072" s="98">
        <v>2.0</v>
      </c>
      <c r="N1072" s="98">
        <v>0.0</v>
      </c>
      <c r="O1072" s="98">
        <v>4.0</v>
      </c>
      <c r="P1072" s="98">
        <v>2.0</v>
      </c>
      <c r="Q1072" s="98">
        <v>3.0</v>
      </c>
      <c r="R1072" s="98">
        <v>2.0</v>
      </c>
      <c r="S1072" s="160">
        <f t="shared" si="101"/>
        <v>13</v>
      </c>
    </row>
    <row r="1073">
      <c r="A1073" s="58"/>
      <c r="B1073" s="170" t="s">
        <v>2848</v>
      </c>
      <c r="C1073" s="98">
        <v>0.0</v>
      </c>
      <c r="D1073" s="98">
        <v>1.0</v>
      </c>
      <c r="E1073" s="98">
        <v>2.0</v>
      </c>
      <c r="F1073" s="98">
        <v>3.0</v>
      </c>
      <c r="G1073" s="98">
        <v>2.0</v>
      </c>
      <c r="H1073" s="98">
        <v>3.0</v>
      </c>
      <c r="I1073" s="160">
        <f t="shared" si="100"/>
        <v>11</v>
      </c>
      <c r="K1073" s="215">
        <v>23.0</v>
      </c>
      <c r="L1073" s="167" t="s">
        <v>2849</v>
      </c>
      <c r="M1073" s="98">
        <v>2.0</v>
      </c>
      <c r="N1073" s="98">
        <v>1.0</v>
      </c>
      <c r="O1073" s="98">
        <v>4.0</v>
      </c>
      <c r="P1073" s="98">
        <v>2.0</v>
      </c>
      <c r="Q1073" s="98">
        <v>4.0</v>
      </c>
      <c r="R1073" s="98">
        <v>2.0</v>
      </c>
      <c r="S1073" s="160">
        <f t="shared" si="101"/>
        <v>15</v>
      </c>
    </row>
    <row r="1074">
      <c r="A1074" s="218">
        <v>18.0</v>
      </c>
      <c r="B1074" s="274" t="s">
        <v>2850</v>
      </c>
      <c r="C1074" s="98">
        <v>1.0</v>
      </c>
      <c r="D1074" s="98">
        <v>3.0</v>
      </c>
      <c r="E1074" s="98">
        <v>2.0</v>
      </c>
      <c r="F1074" s="98">
        <v>2.0</v>
      </c>
      <c r="G1074" s="98">
        <v>2.0</v>
      </c>
      <c r="H1074" s="98">
        <v>3.0</v>
      </c>
      <c r="I1074" s="220">
        <f t="shared" si="100"/>
        <v>13</v>
      </c>
      <c r="K1074" s="221">
        <v>28.0</v>
      </c>
      <c r="L1074" s="171" t="s">
        <v>2851</v>
      </c>
      <c r="M1074" s="98">
        <v>3.0</v>
      </c>
      <c r="N1074" s="98">
        <v>1.0</v>
      </c>
      <c r="O1074" s="98">
        <v>5.0</v>
      </c>
      <c r="P1074" s="98">
        <v>2.0</v>
      </c>
      <c r="Q1074" s="98">
        <v>5.0</v>
      </c>
      <c r="R1074" s="98">
        <v>2.0</v>
      </c>
      <c r="S1074" s="220">
        <f t="shared" si="101"/>
        <v>18</v>
      </c>
    </row>
    <row r="1075">
      <c r="A1075" s="168">
        <v>23.0</v>
      </c>
      <c r="B1075" s="170" t="s">
        <v>2852</v>
      </c>
      <c r="C1075" s="98">
        <v>3.0</v>
      </c>
      <c r="D1075" s="98">
        <v>4.0</v>
      </c>
      <c r="E1075" s="98">
        <v>2.0</v>
      </c>
      <c r="F1075" s="98">
        <v>3.0</v>
      </c>
      <c r="G1075" s="98">
        <v>2.0</v>
      </c>
      <c r="H1075" s="98">
        <v>3.0</v>
      </c>
      <c r="I1075" s="160">
        <f t="shared" si="100"/>
        <v>17</v>
      </c>
      <c r="K1075" s="80"/>
    </row>
    <row r="1076">
      <c r="A1076" s="58"/>
      <c r="B1076" s="171" t="s">
        <v>2853</v>
      </c>
      <c r="C1076" s="98">
        <v>2.0</v>
      </c>
      <c r="D1076" s="98">
        <v>2.0</v>
      </c>
      <c r="E1076" s="98">
        <v>3.0</v>
      </c>
      <c r="F1076" s="98">
        <v>3.0</v>
      </c>
      <c r="G1076" s="98">
        <v>3.0</v>
      </c>
      <c r="H1076" s="98">
        <v>4.0</v>
      </c>
      <c r="I1076" s="220">
        <f t="shared" si="100"/>
        <v>17</v>
      </c>
      <c r="K1076" s="80"/>
    </row>
    <row r="1077">
      <c r="A1077" s="215">
        <v>28.0</v>
      </c>
      <c r="B1077" s="167" t="s">
        <v>2854</v>
      </c>
      <c r="C1077" s="98">
        <v>2.0</v>
      </c>
      <c r="D1077" s="98">
        <v>3.0</v>
      </c>
      <c r="E1077" s="98">
        <v>3.0</v>
      </c>
      <c r="F1077" s="98">
        <v>3.0</v>
      </c>
      <c r="G1077" s="98">
        <v>3.0</v>
      </c>
      <c r="H1077" s="98">
        <v>4.0</v>
      </c>
      <c r="I1077" s="160">
        <f t="shared" si="100"/>
        <v>18</v>
      </c>
      <c r="K1077" s="80"/>
    </row>
    <row r="1078">
      <c r="A1078" s="306">
        <v>30.0</v>
      </c>
      <c r="B1078" s="171" t="s">
        <v>2855</v>
      </c>
      <c r="C1078" s="98">
        <v>2.0</v>
      </c>
      <c r="D1078" s="98">
        <v>4.0</v>
      </c>
      <c r="E1078" s="98">
        <v>3.0</v>
      </c>
      <c r="F1078" s="98">
        <v>5.0</v>
      </c>
      <c r="G1078" s="98">
        <v>3.0</v>
      </c>
      <c r="H1078" s="98">
        <v>5.0</v>
      </c>
      <c r="I1078" s="220">
        <f t="shared" si="100"/>
        <v>22</v>
      </c>
      <c r="K1078" s="80"/>
    </row>
    <row r="1079">
      <c r="A1079" s="58"/>
      <c r="B1079" s="171" t="s">
        <v>2856</v>
      </c>
      <c r="C1079" s="98">
        <v>4.0</v>
      </c>
      <c r="D1079" s="98">
        <v>4.0</v>
      </c>
      <c r="E1079" s="98">
        <v>3.0</v>
      </c>
      <c r="F1079" s="98">
        <v>4.0</v>
      </c>
      <c r="G1079" s="98">
        <v>3.0</v>
      </c>
      <c r="H1079" s="98">
        <v>4.0</v>
      </c>
      <c r="I1079" s="220">
        <f t="shared" si="100"/>
        <v>22</v>
      </c>
      <c r="K1079" s="80"/>
    </row>
    <row r="1080">
      <c r="A1080" s="80"/>
      <c r="K1080" s="80"/>
    </row>
    <row r="1081">
      <c r="A1081" s="80"/>
      <c r="K1081" s="80"/>
    </row>
    <row r="1082">
      <c r="A1082" s="447" t="s">
        <v>2857</v>
      </c>
      <c r="B1082" s="46"/>
      <c r="C1082" s="46"/>
      <c r="D1082" s="46"/>
      <c r="E1082" s="46"/>
      <c r="F1082" s="46"/>
      <c r="G1082" s="46"/>
      <c r="H1082" s="46"/>
      <c r="I1082" s="46"/>
      <c r="J1082" s="46"/>
      <c r="K1082" s="46"/>
      <c r="L1082" s="46"/>
      <c r="M1082" s="46"/>
      <c r="N1082" s="46"/>
      <c r="O1082" s="46"/>
      <c r="P1082" s="46"/>
      <c r="Q1082" s="46"/>
      <c r="R1082" s="46"/>
      <c r="S1082" s="47"/>
    </row>
    <row r="1083">
      <c r="A1083" s="80"/>
      <c r="K1083" s="80"/>
    </row>
    <row r="1084">
      <c r="A1084" s="80"/>
      <c r="K1084" s="80"/>
    </row>
    <row r="1085">
      <c r="A1085" s="448" t="s">
        <v>2858</v>
      </c>
      <c r="B1085" s="46"/>
      <c r="C1085" s="46"/>
      <c r="D1085" s="46"/>
      <c r="E1085" s="46"/>
      <c r="F1085" s="46"/>
      <c r="G1085" s="46"/>
      <c r="H1085" s="46"/>
      <c r="I1085" s="47"/>
      <c r="K1085" s="448" t="s">
        <v>2859</v>
      </c>
      <c r="L1085" s="46"/>
      <c r="M1085" s="46"/>
      <c r="N1085" s="46"/>
      <c r="O1085" s="46"/>
      <c r="P1085" s="46"/>
      <c r="Q1085" s="46"/>
      <c r="R1085" s="46"/>
      <c r="S1085" s="47"/>
    </row>
    <row r="1086">
      <c r="A1086" s="314" t="s">
        <v>1632</v>
      </c>
      <c r="B1086" s="85" t="s">
        <v>1633</v>
      </c>
      <c r="C1086" s="86" t="s">
        <v>1634</v>
      </c>
      <c r="D1086" s="54"/>
      <c r="E1086" s="87" t="s">
        <v>1635</v>
      </c>
      <c r="F1086" s="54"/>
      <c r="G1086" s="123" t="s">
        <v>1636</v>
      </c>
      <c r="H1086" s="54"/>
      <c r="I1086" s="122" t="s">
        <v>1637</v>
      </c>
      <c r="K1086" s="314" t="s">
        <v>1632</v>
      </c>
      <c r="L1086" s="85" t="s">
        <v>1633</v>
      </c>
      <c r="M1086" s="86" t="s">
        <v>1634</v>
      </c>
      <c r="N1086" s="54"/>
      <c r="O1086" s="87" t="s">
        <v>1635</v>
      </c>
      <c r="P1086" s="54"/>
      <c r="Q1086" s="123" t="s">
        <v>1636</v>
      </c>
      <c r="R1086" s="54"/>
      <c r="S1086" s="122" t="s">
        <v>1637</v>
      </c>
    </row>
    <row r="1087">
      <c r="A1087" s="58"/>
      <c r="B1087" s="54"/>
      <c r="C1087" s="94" t="s">
        <v>1638</v>
      </c>
      <c r="D1087" s="94" t="s">
        <v>1639</v>
      </c>
      <c r="E1087" s="94" t="s">
        <v>1638</v>
      </c>
      <c r="F1087" s="94" t="s">
        <v>1639</v>
      </c>
      <c r="G1087" s="94" t="s">
        <v>1638</v>
      </c>
      <c r="H1087" s="94" t="s">
        <v>1639</v>
      </c>
      <c r="I1087" s="54"/>
      <c r="K1087" s="58"/>
      <c r="L1087" s="54"/>
      <c r="M1087" s="94" t="s">
        <v>1638</v>
      </c>
      <c r="N1087" s="94" t="s">
        <v>1639</v>
      </c>
      <c r="O1087" s="94" t="s">
        <v>1638</v>
      </c>
      <c r="P1087" s="94" t="s">
        <v>1639</v>
      </c>
      <c r="Q1087" s="94" t="s">
        <v>1638</v>
      </c>
      <c r="R1087" s="94" t="s">
        <v>1639</v>
      </c>
      <c r="S1087" s="54"/>
    </row>
    <row r="1088">
      <c r="A1088" s="84">
        <v>1.0</v>
      </c>
      <c r="B1088" s="325" t="s">
        <v>2860</v>
      </c>
      <c r="C1088" s="174">
        <v>0.0</v>
      </c>
      <c r="D1088" s="174">
        <v>0.0</v>
      </c>
      <c r="E1088" s="175">
        <v>1.0</v>
      </c>
      <c r="F1088" s="175">
        <v>1.0</v>
      </c>
      <c r="G1088" s="175">
        <v>1.0</v>
      </c>
      <c r="H1088" s="175">
        <v>1.0</v>
      </c>
      <c r="I1088" s="130">
        <f t="shared" ref="I1088:I1103" si="102">SUM(C1088:H1088)</f>
        <v>4</v>
      </c>
      <c r="K1088" s="344">
        <v>1.0</v>
      </c>
      <c r="L1088" s="130" t="s">
        <v>2861</v>
      </c>
      <c r="M1088" s="174">
        <v>0.0</v>
      </c>
      <c r="N1088" s="174">
        <v>0.0</v>
      </c>
      <c r="O1088" s="175">
        <v>1.0</v>
      </c>
      <c r="P1088" s="175">
        <v>1.0</v>
      </c>
      <c r="Q1088" s="175">
        <v>1.0</v>
      </c>
      <c r="R1088" s="174">
        <v>0.0</v>
      </c>
      <c r="S1088" s="130">
        <f t="shared" ref="S1088:S1095" si="103">SUM(M1088:R1088)</f>
        <v>3</v>
      </c>
    </row>
    <row r="1089">
      <c r="A1089" s="58"/>
      <c r="B1089" s="449" t="s">
        <v>2862</v>
      </c>
      <c r="C1089" s="174">
        <v>0.0</v>
      </c>
      <c r="D1089" s="174">
        <v>0.0</v>
      </c>
      <c r="E1089" s="126">
        <v>2.0</v>
      </c>
      <c r="F1089" s="126">
        <v>2.0</v>
      </c>
      <c r="G1089" s="174">
        <v>0.0</v>
      </c>
      <c r="H1089" s="174">
        <v>0.0</v>
      </c>
      <c r="I1089" s="130">
        <f t="shared" si="102"/>
        <v>4</v>
      </c>
      <c r="K1089" s="344">
        <v>6.0</v>
      </c>
      <c r="L1089" s="130" t="s">
        <v>2863</v>
      </c>
      <c r="M1089" s="174">
        <v>0.0</v>
      </c>
      <c r="N1089" s="174">
        <v>0.0</v>
      </c>
      <c r="O1089" s="126">
        <v>2.0</v>
      </c>
      <c r="P1089" s="175">
        <v>1.0</v>
      </c>
      <c r="Q1089" s="126">
        <v>2.0</v>
      </c>
      <c r="R1089" s="174">
        <v>0.0</v>
      </c>
      <c r="S1089" s="130">
        <f t="shared" si="103"/>
        <v>5</v>
      </c>
    </row>
    <row r="1090">
      <c r="A1090" s="84">
        <v>9.0</v>
      </c>
      <c r="B1090" s="325" t="s">
        <v>2864</v>
      </c>
      <c r="C1090" s="174">
        <v>0.0</v>
      </c>
      <c r="D1090" s="174">
        <v>0.0</v>
      </c>
      <c r="E1090" s="175">
        <v>1.0</v>
      </c>
      <c r="F1090" s="126">
        <v>2.0</v>
      </c>
      <c r="G1090" s="126">
        <v>2.0</v>
      </c>
      <c r="H1090" s="126">
        <v>2.0</v>
      </c>
      <c r="I1090" s="130">
        <f t="shared" si="102"/>
        <v>7</v>
      </c>
      <c r="K1090" s="344">
        <v>10.0</v>
      </c>
      <c r="L1090" s="130" t="s">
        <v>2865</v>
      </c>
      <c r="M1090" s="174">
        <v>0.0</v>
      </c>
      <c r="N1090" s="174">
        <v>0.0</v>
      </c>
      <c r="O1090" s="126">
        <v>2.0</v>
      </c>
      <c r="P1090" s="126">
        <v>2.0</v>
      </c>
      <c r="Q1090" s="126">
        <v>2.0</v>
      </c>
      <c r="R1090" s="175">
        <v>1.0</v>
      </c>
      <c r="S1090" s="130">
        <f t="shared" si="103"/>
        <v>7</v>
      </c>
    </row>
    <row r="1091">
      <c r="A1091" s="58"/>
      <c r="B1091" s="449" t="s">
        <v>2866</v>
      </c>
      <c r="C1091" s="174">
        <v>0.0</v>
      </c>
      <c r="D1091" s="174">
        <v>0.0</v>
      </c>
      <c r="E1091" s="126">
        <v>2.0</v>
      </c>
      <c r="F1091" s="126">
        <v>2.0</v>
      </c>
      <c r="G1091" s="175">
        <v>1.0</v>
      </c>
      <c r="H1091" s="126">
        <v>2.0</v>
      </c>
      <c r="I1091" s="130">
        <f t="shared" si="102"/>
        <v>7</v>
      </c>
      <c r="K1091" s="344">
        <v>14.0</v>
      </c>
      <c r="L1091" s="130" t="s">
        <v>2867</v>
      </c>
      <c r="M1091" s="175">
        <v>1.0</v>
      </c>
      <c r="N1091" s="174">
        <v>0.0</v>
      </c>
      <c r="O1091" s="177">
        <v>3.0</v>
      </c>
      <c r="P1091" s="126">
        <v>2.0</v>
      </c>
      <c r="Q1091" s="126">
        <v>2.0</v>
      </c>
      <c r="R1091" s="126">
        <v>2.0</v>
      </c>
      <c r="S1091" s="130">
        <f t="shared" si="103"/>
        <v>10</v>
      </c>
    </row>
    <row r="1092">
      <c r="A1092" s="450">
        <v>12.0</v>
      </c>
      <c r="B1092" s="325" t="s">
        <v>2868</v>
      </c>
      <c r="C1092" s="174">
        <v>0.0</v>
      </c>
      <c r="D1092" s="174">
        <v>0.0</v>
      </c>
      <c r="E1092" s="126">
        <v>2.0</v>
      </c>
      <c r="F1092" s="201">
        <v>3.0</v>
      </c>
      <c r="G1092" s="126">
        <v>2.0</v>
      </c>
      <c r="H1092" s="126">
        <v>2.0</v>
      </c>
      <c r="I1092" s="130">
        <f t="shared" si="102"/>
        <v>9</v>
      </c>
      <c r="K1092" s="344">
        <v>18.0</v>
      </c>
      <c r="L1092" s="130" t="s">
        <v>2869</v>
      </c>
      <c r="M1092" s="175">
        <v>1.0</v>
      </c>
      <c r="N1092" s="175">
        <v>1.0</v>
      </c>
      <c r="O1092" s="177">
        <v>3.0</v>
      </c>
      <c r="P1092" s="177">
        <v>3.0</v>
      </c>
      <c r="Q1092" s="177">
        <v>3.0</v>
      </c>
      <c r="R1092" s="177">
        <v>3.0</v>
      </c>
      <c r="S1092" s="130">
        <f t="shared" si="103"/>
        <v>14</v>
      </c>
    </row>
    <row r="1093">
      <c r="A1093" s="58"/>
      <c r="B1093" s="449" t="s">
        <v>2870</v>
      </c>
      <c r="C1093" s="174">
        <v>0.0</v>
      </c>
      <c r="D1093" s="174">
        <v>0.0</v>
      </c>
      <c r="E1093" s="201">
        <v>3.0</v>
      </c>
      <c r="F1093" s="201">
        <v>3.0</v>
      </c>
      <c r="G1093" s="175">
        <v>1.0</v>
      </c>
      <c r="H1093" s="126">
        <v>2.0</v>
      </c>
      <c r="I1093" s="130">
        <f t="shared" si="102"/>
        <v>9</v>
      </c>
      <c r="K1093" s="344">
        <v>23.0</v>
      </c>
      <c r="L1093" s="130" t="s">
        <v>2871</v>
      </c>
      <c r="M1093" s="126">
        <v>2.0</v>
      </c>
      <c r="N1093" s="175">
        <v>1.0</v>
      </c>
      <c r="O1093" s="179">
        <v>4.0</v>
      </c>
      <c r="P1093" s="177">
        <v>3.0</v>
      </c>
      <c r="Q1093" s="179">
        <v>4.0</v>
      </c>
      <c r="R1093" s="177">
        <v>3.0</v>
      </c>
      <c r="S1093" s="130">
        <f t="shared" si="103"/>
        <v>17</v>
      </c>
    </row>
    <row r="1094">
      <c r="A1094" s="84">
        <v>15.0</v>
      </c>
      <c r="B1094" s="325" t="s">
        <v>2872</v>
      </c>
      <c r="C1094" s="175">
        <v>1.0</v>
      </c>
      <c r="D1094" s="175">
        <v>1.0</v>
      </c>
      <c r="E1094" s="126">
        <v>2.0</v>
      </c>
      <c r="F1094" s="201">
        <v>3.0</v>
      </c>
      <c r="G1094" s="201">
        <v>3.0</v>
      </c>
      <c r="H1094" s="126">
        <v>2.0</v>
      </c>
      <c r="I1094" s="130">
        <f t="shared" si="102"/>
        <v>12</v>
      </c>
      <c r="K1094" s="84">
        <v>28.0</v>
      </c>
      <c r="L1094" s="130" t="s">
        <v>2873</v>
      </c>
      <c r="M1094" s="126">
        <v>2.0</v>
      </c>
      <c r="N1094" s="126">
        <v>2.0</v>
      </c>
      <c r="O1094" s="179">
        <v>4.0</v>
      </c>
      <c r="P1094" s="179">
        <v>4.0</v>
      </c>
      <c r="Q1094" s="179">
        <v>4.0</v>
      </c>
      <c r="R1094" s="179">
        <v>4.0</v>
      </c>
      <c r="S1094" s="130">
        <f t="shared" si="103"/>
        <v>20</v>
      </c>
    </row>
    <row r="1095">
      <c r="A1095" s="58"/>
      <c r="B1095" s="449" t="s">
        <v>2874</v>
      </c>
      <c r="C1095" s="174">
        <v>0.0</v>
      </c>
      <c r="D1095" s="175">
        <v>1.0</v>
      </c>
      <c r="E1095" s="201">
        <v>3.0</v>
      </c>
      <c r="F1095" s="201">
        <v>3.0</v>
      </c>
      <c r="G1095" s="126">
        <v>2.0</v>
      </c>
      <c r="H1095" s="201">
        <v>3.0</v>
      </c>
      <c r="I1095" s="130">
        <f t="shared" si="102"/>
        <v>12</v>
      </c>
      <c r="K1095" s="58"/>
      <c r="L1095" s="130" t="s">
        <v>2875</v>
      </c>
      <c r="M1095" s="177">
        <v>3.0</v>
      </c>
      <c r="N1095" s="177">
        <v>3.0</v>
      </c>
      <c r="O1095" s="179">
        <v>4.0</v>
      </c>
      <c r="P1095" s="177">
        <v>3.0</v>
      </c>
      <c r="Q1095" s="179">
        <v>4.0</v>
      </c>
      <c r="R1095" s="177">
        <v>3.0</v>
      </c>
      <c r="S1095" s="130">
        <f t="shared" si="103"/>
        <v>20</v>
      </c>
    </row>
    <row r="1096">
      <c r="A1096" s="84">
        <v>19.0</v>
      </c>
      <c r="B1096" s="325" t="s">
        <v>2876</v>
      </c>
      <c r="C1096" s="126">
        <v>2.0</v>
      </c>
      <c r="D1096" s="126">
        <v>2.0</v>
      </c>
      <c r="E1096" s="201">
        <v>3.0</v>
      </c>
      <c r="F1096" s="201">
        <v>3.0</v>
      </c>
      <c r="G1096" s="201">
        <v>3.0</v>
      </c>
      <c r="H1096" s="126">
        <v>2.0</v>
      </c>
      <c r="I1096" s="130">
        <f t="shared" si="102"/>
        <v>15</v>
      </c>
      <c r="K1096" s="80"/>
    </row>
    <row r="1097">
      <c r="A1097" s="58"/>
      <c r="B1097" s="449" t="s">
        <v>2877</v>
      </c>
      <c r="C1097" s="174">
        <v>0.0</v>
      </c>
      <c r="D1097" s="126">
        <v>2.0</v>
      </c>
      <c r="E1097" s="201">
        <v>3.0</v>
      </c>
      <c r="F1097" s="204">
        <v>4.0</v>
      </c>
      <c r="G1097" s="201">
        <v>3.0</v>
      </c>
      <c r="H1097" s="201">
        <v>3.0</v>
      </c>
      <c r="I1097" s="130">
        <f t="shared" si="102"/>
        <v>15</v>
      </c>
      <c r="K1097" s="80"/>
    </row>
    <row r="1098">
      <c r="A1098" s="84">
        <v>23.0</v>
      </c>
      <c r="B1098" s="325" t="s">
        <v>2878</v>
      </c>
      <c r="C1098" s="126">
        <v>2.0</v>
      </c>
      <c r="D1098" s="201">
        <v>3.0</v>
      </c>
      <c r="E1098" s="201">
        <v>3.0</v>
      </c>
      <c r="F1098" s="201">
        <v>3.0</v>
      </c>
      <c r="G1098" s="201">
        <v>3.0</v>
      </c>
      <c r="H1098" s="126">
        <v>2.0</v>
      </c>
      <c r="I1098" s="130">
        <f t="shared" si="102"/>
        <v>16</v>
      </c>
      <c r="K1098" s="80"/>
    </row>
    <row r="1099">
      <c r="A1099" s="58"/>
      <c r="B1099" s="449" t="s">
        <v>2879</v>
      </c>
      <c r="C1099" s="174">
        <v>0.0</v>
      </c>
      <c r="D1099" s="126">
        <v>2.0</v>
      </c>
      <c r="E1099" s="204">
        <v>4.0</v>
      </c>
      <c r="F1099" s="204">
        <v>4.0</v>
      </c>
      <c r="G1099" s="201">
        <v>3.0</v>
      </c>
      <c r="H1099" s="201">
        <v>3.0</v>
      </c>
      <c r="I1099" s="130">
        <f t="shared" si="102"/>
        <v>16</v>
      </c>
      <c r="K1099" s="80"/>
    </row>
    <row r="1100">
      <c r="A1100" s="84">
        <v>26.0</v>
      </c>
      <c r="B1100" s="325" t="s">
        <v>2880</v>
      </c>
      <c r="C1100" s="201">
        <v>3.0</v>
      </c>
      <c r="D1100" s="204">
        <v>4.0</v>
      </c>
      <c r="E1100" s="201">
        <v>3.0</v>
      </c>
      <c r="F1100" s="201">
        <v>3.0</v>
      </c>
      <c r="G1100" s="201">
        <v>3.0</v>
      </c>
      <c r="H1100" s="201">
        <v>3.0</v>
      </c>
      <c r="I1100" s="130">
        <f t="shared" si="102"/>
        <v>19</v>
      </c>
      <c r="K1100" s="80"/>
    </row>
    <row r="1101">
      <c r="A1101" s="58"/>
      <c r="B1101" s="449" t="s">
        <v>2881</v>
      </c>
      <c r="C1101" s="175">
        <v>1.0</v>
      </c>
      <c r="D1101" s="201">
        <v>3.0</v>
      </c>
      <c r="E1101" s="204">
        <v>4.0</v>
      </c>
      <c r="F1101" s="204">
        <v>4.0</v>
      </c>
      <c r="G1101" s="201">
        <v>3.0</v>
      </c>
      <c r="H1101" s="204">
        <v>4.0</v>
      </c>
      <c r="I1101" s="130">
        <f t="shared" si="102"/>
        <v>19</v>
      </c>
      <c r="K1101" s="80"/>
    </row>
    <row r="1102">
      <c r="A1102" s="84">
        <v>30.0</v>
      </c>
      <c r="B1102" s="325" t="s">
        <v>2882</v>
      </c>
      <c r="C1102" s="201">
        <v>3.0</v>
      </c>
      <c r="D1102" s="179">
        <v>5.0</v>
      </c>
      <c r="E1102" s="201">
        <v>3.0</v>
      </c>
      <c r="F1102" s="204">
        <v>4.0</v>
      </c>
      <c r="G1102" s="201">
        <v>3.0</v>
      </c>
      <c r="H1102" s="201">
        <v>3.0</v>
      </c>
      <c r="I1102" s="130">
        <f t="shared" si="102"/>
        <v>21</v>
      </c>
      <c r="K1102" s="80"/>
    </row>
    <row r="1103">
      <c r="A1103" s="58"/>
      <c r="B1103" s="449" t="s">
        <v>2883</v>
      </c>
      <c r="C1103" s="126">
        <v>2.0</v>
      </c>
      <c r="D1103" s="201">
        <v>3.0</v>
      </c>
      <c r="E1103" s="204">
        <v>4.0</v>
      </c>
      <c r="F1103" s="179">
        <v>5.0</v>
      </c>
      <c r="G1103" s="201">
        <v>3.0</v>
      </c>
      <c r="H1103" s="204">
        <v>4.0</v>
      </c>
      <c r="I1103" s="130">
        <f t="shared" si="102"/>
        <v>21</v>
      </c>
      <c r="K1103" s="80"/>
    </row>
    <row r="1104">
      <c r="A1104" s="80"/>
      <c r="K1104" s="80"/>
    </row>
    <row r="1105">
      <c r="A1105" s="80"/>
      <c r="K1105" s="80"/>
    </row>
    <row r="1106">
      <c r="A1106" s="80"/>
      <c r="K1106" s="80"/>
    </row>
    <row r="1107">
      <c r="A1107" s="80"/>
      <c r="K1107" s="80"/>
    </row>
    <row r="1108">
      <c r="A1108" s="80"/>
      <c r="K1108" s="80"/>
    </row>
    <row r="1109">
      <c r="A1109" s="80"/>
      <c r="K1109" s="80"/>
    </row>
    <row r="1110">
      <c r="A1110" s="80"/>
      <c r="K1110" s="80"/>
    </row>
    <row r="1111">
      <c r="A1111" s="80"/>
      <c r="K1111" s="80"/>
    </row>
    <row r="1112">
      <c r="A1112" s="80"/>
      <c r="K1112" s="80"/>
    </row>
    <row r="1113">
      <c r="A1113" s="80"/>
      <c r="K1113" s="80"/>
    </row>
    <row r="1114">
      <c r="A1114" s="80"/>
      <c r="K1114" s="80"/>
    </row>
    <row r="1115">
      <c r="A1115" s="80"/>
      <c r="K1115" s="80"/>
    </row>
    <row r="1116">
      <c r="A1116" s="80"/>
      <c r="K1116" s="80"/>
    </row>
    <row r="1117">
      <c r="A1117" s="80"/>
      <c r="K1117" s="80"/>
    </row>
    <row r="1118">
      <c r="A1118" s="80"/>
      <c r="K1118" s="80"/>
    </row>
    <row r="1119">
      <c r="A1119" s="80"/>
      <c r="K1119" s="80"/>
    </row>
    <row r="1120">
      <c r="A1120" s="80"/>
      <c r="K1120" s="80"/>
    </row>
    <row r="1121">
      <c r="A1121" s="80"/>
      <c r="K1121" s="80"/>
    </row>
    <row r="1122">
      <c r="A1122" s="80"/>
      <c r="K1122" s="80"/>
    </row>
    <row r="1123">
      <c r="A1123" s="80"/>
      <c r="K1123" s="80"/>
    </row>
    <row r="1124">
      <c r="A1124" s="80"/>
      <c r="K1124" s="80"/>
    </row>
    <row r="1125">
      <c r="A1125" s="80"/>
      <c r="K1125" s="80"/>
    </row>
    <row r="1126">
      <c r="A1126" s="80"/>
      <c r="K1126" s="80"/>
    </row>
    <row r="1127">
      <c r="A1127" s="80"/>
      <c r="K1127" s="80"/>
    </row>
    <row r="1128">
      <c r="A1128" s="80"/>
      <c r="K1128" s="80"/>
    </row>
    <row r="1129">
      <c r="A1129" s="80"/>
      <c r="K1129" s="80"/>
    </row>
    <row r="1130">
      <c r="A1130" s="80"/>
      <c r="K1130" s="80"/>
    </row>
    <row r="1131">
      <c r="A1131" s="80"/>
      <c r="K1131" s="80"/>
    </row>
    <row r="1132">
      <c r="A1132" s="80"/>
      <c r="K1132" s="80"/>
    </row>
    <row r="1133">
      <c r="A1133" s="80"/>
      <c r="K1133" s="80"/>
    </row>
    <row r="1134">
      <c r="A1134" s="80"/>
      <c r="K1134" s="80"/>
    </row>
    <row r="1135">
      <c r="A1135" s="80"/>
      <c r="K1135" s="80"/>
    </row>
    <row r="1136">
      <c r="A1136" s="80"/>
      <c r="K1136" s="80"/>
    </row>
    <row r="1137">
      <c r="A1137" s="80"/>
      <c r="K1137" s="80"/>
    </row>
    <row r="1138">
      <c r="A1138" s="80"/>
      <c r="K1138" s="80"/>
    </row>
    <row r="1139">
      <c r="A1139" s="80"/>
      <c r="K1139" s="80"/>
    </row>
    <row r="1140">
      <c r="A1140" s="80"/>
      <c r="K1140" s="80"/>
    </row>
    <row r="1141">
      <c r="A1141" s="80"/>
      <c r="K1141" s="80"/>
    </row>
    <row r="1142">
      <c r="A1142" s="80"/>
      <c r="K1142" s="80"/>
    </row>
    <row r="1143">
      <c r="A1143" s="80"/>
      <c r="K1143" s="80"/>
    </row>
    <row r="1144">
      <c r="A1144" s="80"/>
      <c r="K1144" s="80"/>
    </row>
    <row r="1145">
      <c r="A1145" s="80"/>
      <c r="K1145" s="80"/>
    </row>
    <row r="1146">
      <c r="A1146" s="80"/>
      <c r="K1146" s="80"/>
    </row>
    <row r="1147">
      <c r="A1147" s="80"/>
      <c r="K1147" s="80"/>
    </row>
    <row r="1148">
      <c r="A1148" s="80"/>
      <c r="K1148" s="80"/>
    </row>
    <row r="1149">
      <c r="A1149" s="80"/>
      <c r="K1149" s="80"/>
    </row>
    <row r="1150">
      <c r="A1150" s="80"/>
      <c r="K1150" s="80"/>
    </row>
    <row r="1151">
      <c r="A1151" s="80"/>
      <c r="K1151" s="80"/>
    </row>
    <row r="1152">
      <c r="A1152" s="80"/>
      <c r="K1152" s="80"/>
    </row>
    <row r="1153">
      <c r="A1153" s="80"/>
      <c r="K1153" s="80"/>
    </row>
    <row r="1154">
      <c r="A1154" s="80"/>
      <c r="K1154" s="80"/>
    </row>
    <row r="1155">
      <c r="A1155" s="80"/>
      <c r="K1155" s="80"/>
    </row>
    <row r="1156">
      <c r="A1156" s="80"/>
      <c r="K1156" s="80"/>
    </row>
    <row r="1157">
      <c r="A1157" s="80"/>
      <c r="K1157" s="80"/>
    </row>
    <row r="1158">
      <c r="A1158" s="80"/>
      <c r="K1158" s="80"/>
    </row>
    <row r="1159">
      <c r="A1159" s="80"/>
      <c r="K1159" s="80"/>
    </row>
    <row r="1160">
      <c r="A1160" s="80"/>
      <c r="K1160" s="80"/>
    </row>
    <row r="1161">
      <c r="A1161" s="80"/>
      <c r="K1161" s="80"/>
    </row>
    <row r="1162">
      <c r="A1162" s="80"/>
      <c r="K1162" s="80"/>
    </row>
    <row r="1163">
      <c r="A1163" s="80"/>
      <c r="K1163" s="80"/>
    </row>
    <row r="1164">
      <c r="A1164" s="80"/>
      <c r="K1164" s="80"/>
    </row>
    <row r="1165">
      <c r="A1165" s="80"/>
      <c r="K1165" s="80"/>
    </row>
    <row r="1166">
      <c r="A1166" s="80"/>
      <c r="K1166" s="80"/>
    </row>
    <row r="1167">
      <c r="A1167" s="80"/>
      <c r="K1167" s="80"/>
    </row>
    <row r="1168">
      <c r="A1168" s="80"/>
      <c r="K1168" s="80"/>
    </row>
    <row r="1169">
      <c r="A1169" s="80"/>
      <c r="K1169" s="80"/>
    </row>
    <row r="1170">
      <c r="A1170" s="80"/>
      <c r="K1170" s="80"/>
    </row>
    <row r="1171">
      <c r="A1171" s="80"/>
      <c r="K1171" s="80"/>
    </row>
    <row r="1172">
      <c r="A1172" s="80"/>
      <c r="K1172" s="80"/>
    </row>
    <row r="1173">
      <c r="A1173" s="80"/>
      <c r="K1173" s="80"/>
    </row>
    <row r="1174">
      <c r="A1174" s="80"/>
      <c r="K1174" s="80"/>
    </row>
    <row r="1175">
      <c r="A1175" s="80"/>
      <c r="K1175" s="80"/>
    </row>
    <row r="1176">
      <c r="A1176" s="80"/>
      <c r="K1176" s="80"/>
    </row>
    <row r="1177">
      <c r="A1177" s="80"/>
      <c r="K1177" s="80"/>
    </row>
    <row r="1178">
      <c r="A1178" s="80"/>
      <c r="K1178" s="80"/>
    </row>
    <row r="1179">
      <c r="A1179" s="80"/>
      <c r="K1179" s="80"/>
    </row>
    <row r="1180">
      <c r="A1180" s="80"/>
      <c r="K1180" s="80"/>
    </row>
    <row r="1181">
      <c r="A1181" s="80"/>
      <c r="K1181" s="80"/>
    </row>
    <row r="1182">
      <c r="A1182" s="80"/>
      <c r="K1182" s="80"/>
    </row>
    <row r="1183">
      <c r="A1183" s="80"/>
      <c r="K1183" s="80"/>
    </row>
    <row r="1184">
      <c r="A1184" s="80"/>
      <c r="K1184" s="80"/>
    </row>
    <row r="1185">
      <c r="A1185" s="80"/>
      <c r="K1185" s="80"/>
    </row>
    <row r="1186">
      <c r="A1186" s="80"/>
      <c r="K1186" s="80"/>
    </row>
    <row r="1187">
      <c r="A1187" s="80"/>
      <c r="K1187" s="80"/>
    </row>
    <row r="1188">
      <c r="A1188" s="80"/>
      <c r="K1188" s="80"/>
    </row>
    <row r="1189">
      <c r="A1189" s="80"/>
      <c r="K1189" s="80"/>
    </row>
    <row r="1190">
      <c r="A1190" s="80"/>
      <c r="K1190" s="80"/>
    </row>
    <row r="1191">
      <c r="A1191" s="80"/>
      <c r="K1191" s="80"/>
    </row>
    <row r="1192">
      <c r="A1192" s="80"/>
      <c r="K1192" s="80"/>
    </row>
    <row r="1193">
      <c r="A1193" s="80"/>
      <c r="K1193" s="80"/>
    </row>
    <row r="1194">
      <c r="A1194" s="80"/>
      <c r="K1194" s="80"/>
    </row>
    <row r="1195">
      <c r="A1195" s="80"/>
      <c r="K1195" s="80"/>
    </row>
    <row r="1196">
      <c r="A1196" s="80"/>
      <c r="K1196" s="80"/>
    </row>
    <row r="1197">
      <c r="A1197" s="80"/>
      <c r="K1197" s="80"/>
    </row>
    <row r="1198">
      <c r="A1198" s="80"/>
      <c r="K1198" s="80"/>
    </row>
    <row r="1199">
      <c r="A1199" s="80"/>
      <c r="K1199" s="80"/>
    </row>
    <row r="1200">
      <c r="A1200" s="80"/>
      <c r="K1200" s="80"/>
    </row>
    <row r="1201">
      <c r="A1201" s="80"/>
      <c r="K1201" s="80"/>
    </row>
    <row r="1202">
      <c r="A1202" s="80"/>
      <c r="K1202" s="80"/>
    </row>
    <row r="1203">
      <c r="A1203" s="80"/>
      <c r="K1203" s="80"/>
    </row>
    <row r="1204">
      <c r="A1204" s="80"/>
      <c r="K1204" s="80"/>
    </row>
    <row r="1205">
      <c r="A1205" s="80"/>
      <c r="K1205" s="80"/>
    </row>
    <row r="1206">
      <c r="A1206" s="80"/>
      <c r="K1206" s="80"/>
    </row>
    <row r="1207">
      <c r="A1207" s="80"/>
      <c r="K1207" s="80"/>
    </row>
    <row r="1208">
      <c r="A1208" s="80"/>
      <c r="K1208" s="80"/>
    </row>
    <row r="1209">
      <c r="A1209" s="80"/>
      <c r="K1209" s="80"/>
    </row>
    <row r="1210">
      <c r="A1210" s="80"/>
      <c r="K1210" s="80"/>
    </row>
    <row r="1211">
      <c r="A1211" s="80"/>
      <c r="K1211" s="80"/>
    </row>
    <row r="1212">
      <c r="A1212" s="80"/>
      <c r="K1212" s="80"/>
    </row>
    <row r="1213">
      <c r="A1213" s="80"/>
      <c r="K1213" s="80"/>
    </row>
    <row r="1214">
      <c r="A1214" s="80"/>
      <c r="K1214" s="80"/>
    </row>
    <row r="1215">
      <c r="A1215" s="80"/>
      <c r="K1215" s="80"/>
    </row>
    <row r="1216">
      <c r="A1216" s="80"/>
      <c r="K1216" s="80"/>
    </row>
    <row r="1217">
      <c r="A1217" s="80"/>
      <c r="K1217" s="80"/>
    </row>
    <row r="1218">
      <c r="A1218" s="80"/>
      <c r="K1218" s="80"/>
    </row>
    <row r="1219">
      <c r="A1219" s="80"/>
      <c r="K1219" s="80"/>
    </row>
    <row r="1220">
      <c r="A1220" s="80"/>
      <c r="K1220" s="80"/>
    </row>
    <row r="1221">
      <c r="A1221" s="80"/>
      <c r="K1221" s="80"/>
    </row>
    <row r="1222">
      <c r="A1222" s="80"/>
      <c r="K1222" s="80"/>
    </row>
    <row r="1223">
      <c r="A1223" s="80"/>
      <c r="K1223" s="80"/>
    </row>
    <row r="1224">
      <c r="A1224" s="80"/>
      <c r="K1224" s="80"/>
    </row>
    <row r="1225">
      <c r="A1225" s="80"/>
      <c r="K1225" s="80"/>
    </row>
    <row r="1226">
      <c r="A1226" s="80"/>
      <c r="K1226" s="80"/>
    </row>
    <row r="1227">
      <c r="A1227" s="80"/>
      <c r="K1227" s="80"/>
    </row>
    <row r="1228">
      <c r="A1228" s="80"/>
      <c r="K1228" s="80"/>
    </row>
    <row r="1229">
      <c r="A1229" s="80"/>
      <c r="K1229" s="80"/>
    </row>
    <row r="1230">
      <c r="A1230" s="80"/>
      <c r="K1230" s="80"/>
    </row>
    <row r="1231">
      <c r="A1231" s="80"/>
      <c r="K1231" s="80"/>
    </row>
    <row r="1232">
      <c r="A1232" s="80"/>
      <c r="K1232" s="80"/>
    </row>
    <row r="1233">
      <c r="A1233" s="80"/>
      <c r="K1233" s="80"/>
    </row>
    <row r="1234">
      <c r="A1234" s="80"/>
      <c r="K1234" s="80"/>
    </row>
    <row r="1235">
      <c r="A1235" s="80"/>
      <c r="K1235" s="80"/>
    </row>
    <row r="1236">
      <c r="A1236" s="80"/>
      <c r="K1236" s="80"/>
    </row>
    <row r="1237">
      <c r="A1237" s="80"/>
      <c r="K1237" s="80"/>
    </row>
    <row r="1238">
      <c r="A1238" s="80"/>
      <c r="K1238" s="80"/>
    </row>
    <row r="1239">
      <c r="A1239" s="80"/>
      <c r="K1239" s="80"/>
    </row>
    <row r="1240">
      <c r="A1240" s="80"/>
      <c r="K1240" s="80"/>
    </row>
    <row r="1241">
      <c r="A1241" s="80"/>
      <c r="K1241" s="80"/>
    </row>
    <row r="1242">
      <c r="A1242" s="80"/>
      <c r="K1242" s="80"/>
    </row>
    <row r="1243">
      <c r="A1243" s="80"/>
      <c r="K1243" s="80"/>
    </row>
    <row r="1244">
      <c r="A1244" s="80"/>
      <c r="K1244" s="80"/>
    </row>
    <row r="1245">
      <c r="A1245" s="80"/>
      <c r="K1245" s="80"/>
    </row>
    <row r="1246">
      <c r="A1246" s="80"/>
      <c r="K1246" s="80"/>
    </row>
    <row r="1247">
      <c r="A1247" s="80"/>
      <c r="K1247" s="80"/>
    </row>
    <row r="1248">
      <c r="A1248" s="80"/>
      <c r="K1248" s="80"/>
    </row>
    <row r="1249">
      <c r="A1249" s="80"/>
      <c r="K1249" s="80"/>
    </row>
    <row r="1250">
      <c r="A1250" s="80"/>
      <c r="K1250" s="80"/>
    </row>
    <row r="1251">
      <c r="A1251" s="80"/>
      <c r="K1251" s="80"/>
    </row>
    <row r="1252">
      <c r="A1252" s="80"/>
      <c r="K1252" s="80"/>
    </row>
    <row r="1253">
      <c r="A1253" s="80"/>
      <c r="K1253" s="80"/>
    </row>
    <row r="1254">
      <c r="A1254" s="80"/>
      <c r="K1254" s="80"/>
    </row>
    <row r="1255">
      <c r="A1255" s="80"/>
      <c r="K1255" s="80"/>
    </row>
    <row r="1256">
      <c r="A1256" s="80"/>
      <c r="K1256" s="80"/>
    </row>
    <row r="1257">
      <c r="A1257" s="80"/>
      <c r="K1257" s="80"/>
    </row>
    <row r="1258">
      <c r="A1258" s="80"/>
      <c r="K1258" s="80"/>
    </row>
    <row r="1259">
      <c r="A1259" s="80"/>
      <c r="K1259" s="80"/>
    </row>
    <row r="1260">
      <c r="A1260" s="80"/>
      <c r="K1260" s="80"/>
    </row>
    <row r="1261">
      <c r="A1261" s="80"/>
      <c r="K1261" s="80"/>
    </row>
    <row r="1262">
      <c r="A1262" s="80"/>
      <c r="K1262" s="80"/>
    </row>
    <row r="1263">
      <c r="A1263" s="80"/>
      <c r="K1263" s="80"/>
    </row>
    <row r="1264">
      <c r="A1264" s="80"/>
      <c r="K1264" s="80"/>
    </row>
    <row r="1265">
      <c r="A1265" s="80"/>
      <c r="K1265" s="80"/>
    </row>
    <row r="1266">
      <c r="A1266" s="80"/>
      <c r="K1266" s="80"/>
    </row>
    <row r="1267">
      <c r="A1267" s="80"/>
      <c r="K1267" s="80"/>
    </row>
    <row r="1268">
      <c r="A1268" s="80"/>
      <c r="K1268" s="80"/>
    </row>
    <row r="1269">
      <c r="A1269" s="80"/>
      <c r="K1269" s="80"/>
    </row>
    <row r="1270">
      <c r="A1270" s="80"/>
      <c r="K1270" s="80"/>
    </row>
    <row r="1271">
      <c r="A1271" s="80"/>
      <c r="K1271" s="80"/>
    </row>
    <row r="1272">
      <c r="A1272" s="80"/>
      <c r="K1272" s="80"/>
    </row>
    <row r="1273">
      <c r="A1273" s="80"/>
      <c r="K1273" s="80"/>
    </row>
    <row r="1274">
      <c r="A1274" s="80"/>
      <c r="K1274" s="80"/>
    </row>
    <row r="1275">
      <c r="A1275" s="80"/>
      <c r="K1275" s="80"/>
    </row>
    <row r="1276">
      <c r="A1276" s="80"/>
      <c r="K1276" s="80"/>
    </row>
    <row r="1277">
      <c r="A1277" s="80"/>
      <c r="K1277" s="80"/>
    </row>
    <row r="1278">
      <c r="A1278" s="80"/>
      <c r="K1278" s="80"/>
    </row>
    <row r="1279">
      <c r="A1279" s="80"/>
      <c r="K1279" s="80"/>
    </row>
    <row r="1280">
      <c r="A1280" s="80"/>
      <c r="K1280" s="80"/>
    </row>
    <row r="1281">
      <c r="A1281" s="80"/>
      <c r="K1281" s="80"/>
    </row>
    <row r="1282">
      <c r="A1282" s="80"/>
      <c r="K1282" s="80"/>
    </row>
    <row r="1283">
      <c r="A1283" s="80"/>
      <c r="K1283" s="80"/>
    </row>
    <row r="1284">
      <c r="A1284" s="80"/>
      <c r="K1284" s="80"/>
    </row>
    <row r="1285">
      <c r="A1285" s="80"/>
      <c r="K1285" s="80"/>
    </row>
    <row r="1286">
      <c r="A1286" s="80"/>
      <c r="K1286" s="80"/>
    </row>
    <row r="1287">
      <c r="A1287" s="80"/>
      <c r="K1287" s="80"/>
    </row>
    <row r="1288">
      <c r="A1288" s="80"/>
      <c r="K1288" s="80"/>
    </row>
    <row r="1289">
      <c r="A1289" s="80"/>
      <c r="K1289" s="80"/>
    </row>
    <row r="1290">
      <c r="A1290" s="80"/>
      <c r="K1290" s="80"/>
    </row>
    <row r="1291">
      <c r="A1291" s="80"/>
      <c r="K1291" s="80"/>
    </row>
    <row r="1292">
      <c r="A1292" s="80"/>
      <c r="K1292" s="80"/>
    </row>
    <row r="1293">
      <c r="A1293" s="80"/>
      <c r="K1293" s="80"/>
    </row>
    <row r="1294">
      <c r="A1294" s="80"/>
      <c r="K1294" s="80"/>
    </row>
    <row r="1295">
      <c r="A1295" s="80"/>
      <c r="K1295" s="80"/>
    </row>
    <row r="1296">
      <c r="A1296" s="80"/>
      <c r="K1296" s="80"/>
    </row>
    <row r="1297">
      <c r="A1297" s="80"/>
      <c r="K1297" s="80"/>
    </row>
    <row r="1298">
      <c r="A1298" s="80"/>
      <c r="K1298" s="80"/>
    </row>
    <row r="1299">
      <c r="A1299" s="80"/>
      <c r="K1299" s="80"/>
    </row>
    <row r="1300">
      <c r="A1300" s="80"/>
      <c r="K1300" s="80"/>
    </row>
    <row r="1301">
      <c r="A1301" s="80"/>
      <c r="K1301" s="80"/>
    </row>
    <row r="1302">
      <c r="A1302" s="80"/>
      <c r="K1302" s="80"/>
    </row>
    <row r="1303">
      <c r="A1303" s="80"/>
      <c r="K1303" s="80"/>
    </row>
    <row r="1304">
      <c r="A1304" s="80"/>
      <c r="K1304" s="80"/>
    </row>
    <row r="1305">
      <c r="A1305" s="80"/>
      <c r="K1305" s="80"/>
    </row>
    <row r="1306">
      <c r="A1306" s="80"/>
      <c r="K1306" s="80"/>
    </row>
    <row r="1307">
      <c r="A1307" s="80"/>
      <c r="K1307" s="80"/>
    </row>
    <row r="1308">
      <c r="A1308" s="80"/>
      <c r="K1308" s="80"/>
    </row>
    <row r="1309">
      <c r="A1309" s="80"/>
      <c r="K1309" s="80"/>
    </row>
    <row r="1310">
      <c r="A1310" s="80"/>
      <c r="K1310" s="80"/>
    </row>
    <row r="1311">
      <c r="A1311" s="80"/>
      <c r="K1311" s="80"/>
    </row>
    <row r="1312">
      <c r="A1312" s="80"/>
      <c r="K1312" s="80"/>
    </row>
    <row r="1313">
      <c r="A1313" s="80"/>
      <c r="K1313" s="80"/>
    </row>
    <row r="1314">
      <c r="A1314" s="80"/>
      <c r="K1314" s="80"/>
    </row>
    <row r="1315">
      <c r="A1315" s="80"/>
      <c r="K1315" s="80"/>
    </row>
    <row r="1316">
      <c r="A1316" s="80"/>
      <c r="K1316" s="80"/>
    </row>
    <row r="1317">
      <c r="A1317" s="80"/>
      <c r="K1317" s="80"/>
    </row>
    <row r="1318">
      <c r="A1318" s="80"/>
      <c r="K1318" s="80"/>
    </row>
    <row r="1319">
      <c r="A1319" s="80"/>
      <c r="K1319" s="80"/>
    </row>
    <row r="1320">
      <c r="A1320" s="80"/>
      <c r="K1320" s="80"/>
    </row>
    <row r="1321">
      <c r="A1321" s="80"/>
      <c r="K1321" s="80"/>
    </row>
    <row r="1322">
      <c r="A1322" s="80"/>
      <c r="K1322" s="80"/>
    </row>
    <row r="1323">
      <c r="A1323" s="80"/>
      <c r="K1323" s="80"/>
    </row>
    <row r="1324">
      <c r="A1324" s="80"/>
      <c r="K1324" s="80"/>
    </row>
    <row r="1325">
      <c r="A1325" s="80"/>
      <c r="K1325" s="80"/>
    </row>
    <row r="1326">
      <c r="A1326" s="80"/>
      <c r="K1326" s="80"/>
    </row>
    <row r="1327">
      <c r="A1327" s="80"/>
      <c r="K1327" s="80"/>
    </row>
    <row r="1328">
      <c r="A1328" s="80"/>
      <c r="K1328" s="80"/>
    </row>
    <row r="1329">
      <c r="A1329" s="80"/>
      <c r="K1329" s="80"/>
    </row>
    <row r="1330">
      <c r="A1330" s="80"/>
      <c r="K1330" s="80"/>
    </row>
    <row r="1331">
      <c r="A1331" s="80"/>
      <c r="K1331" s="80"/>
    </row>
    <row r="1332">
      <c r="A1332" s="80"/>
      <c r="K1332" s="80"/>
    </row>
    <row r="1333">
      <c r="A1333" s="80"/>
      <c r="K1333" s="80"/>
    </row>
    <row r="1334">
      <c r="A1334" s="80"/>
      <c r="K1334" s="80"/>
    </row>
    <row r="1335">
      <c r="A1335" s="80"/>
      <c r="K1335" s="80"/>
    </row>
    <row r="1336">
      <c r="A1336" s="80"/>
      <c r="K1336" s="80"/>
    </row>
    <row r="1337">
      <c r="A1337" s="80"/>
      <c r="K1337" s="80"/>
    </row>
    <row r="1338">
      <c r="A1338" s="80"/>
      <c r="K1338" s="80"/>
    </row>
    <row r="1339">
      <c r="A1339" s="80"/>
      <c r="K1339" s="80"/>
    </row>
    <row r="1340">
      <c r="A1340" s="80"/>
      <c r="K1340" s="80"/>
    </row>
    <row r="1341">
      <c r="A1341" s="80"/>
      <c r="K1341" s="80"/>
    </row>
    <row r="1342">
      <c r="A1342" s="80"/>
      <c r="K1342" s="80"/>
    </row>
    <row r="1343">
      <c r="A1343" s="80"/>
      <c r="K1343" s="80"/>
    </row>
    <row r="1344">
      <c r="A1344" s="80"/>
      <c r="K1344" s="80"/>
    </row>
    <row r="1345">
      <c r="A1345" s="80"/>
      <c r="K1345" s="80"/>
    </row>
    <row r="1346">
      <c r="A1346" s="80"/>
      <c r="K1346" s="80"/>
    </row>
    <row r="1347">
      <c r="A1347" s="80"/>
      <c r="K1347" s="80"/>
    </row>
    <row r="1348">
      <c r="A1348" s="80"/>
      <c r="K1348" s="80"/>
    </row>
    <row r="1349">
      <c r="A1349" s="80"/>
      <c r="K1349" s="80"/>
    </row>
    <row r="1350">
      <c r="A1350" s="80"/>
      <c r="K1350" s="80"/>
    </row>
    <row r="1351">
      <c r="A1351" s="80"/>
      <c r="K1351" s="80"/>
    </row>
    <row r="1352">
      <c r="A1352" s="80"/>
      <c r="K1352" s="80"/>
    </row>
    <row r="1353">
      <c r="A1353" s="80"/>
      <c r="K1353" s="80"/>
    </row>
    <row r="1354">
      <c r="A1354" s="80"/>
      <c r="K1354" s="80"/>
    </row>
    <row r="1355">
      <c r="A1355" s="80"/>
      <c r="K1355" s="80"/>
    </row>
    <row r="1356">
      <c r="A1356" s="80"/>
      <c r="K1356" s="80"/>
    </row>
    <row r="1357">
      <c r="A1357" s="80"/>
      <c r="K1357" s="80"/>
    </row>
    <row r="1358">
      <c r="A1358" s="80"/>
      <c r="K1358" s="80"/>
    </row>
    <row r="1359">
      <c r="A1359" s="80"/>
      <c r="K1359" s="80"/>
    </row>
    <row r="1360">
      <c r="A1360" s="80"/>
      <c r="K1360" s="80"/>
    </row>
    <row r="1361">
      <c r="A1361" s="80"/>
      <c r="K1361" s="80"/>
    </row>
    <row r="1362">
      <c r="A1362" s="80"/>
      <c r="K1362" s="80"/>
    </row>
    <row r="1363">
      <c r="A1363" s="80"/>
      <c r="K1363" s="80"/>
    </row>
    <row r="1364">
      <c r="A1364" s="80"/>
      <c r="K1364" s="80"/>
    </row>
    <row r="1365">
      <c r="A1365" s="80"/>
      <c r="K1365" s="80"/>
    </row>
    <row r="1366">
      <c r="A1366" s="80"/>
      <c r="K1366" s="80"/>
    </row>
    <row r="1367">
      <c r="A1367" s="80"/>
      <c r="K1367" s="80"/>
    </row>
    <row r="1368">
      <c r="A1368" s="80"/>
      <c r="K1368" s="80"/>
    </row>
    <row r="1369">
      <c r="A1369" s="80"/>
      <c r="K1369" s="80"/>
    </row>
    <row r="1370">
      <c r="A1370" s="80"/>
      <c r="K1370" s="80"/>
    </row>
    <row r="1371">
      <c r="A1371" s="80"/>
      <c r="K1371" s="80"/>
    </row>
    <row r="1372">
      <c r="A1372" s="80"/>
      <c r="K1372" s="80"/>
    </row>
    <row r="1373">
      <c r="A1373" s="80"/>
      <c r="K1373" s="80"/>
    </row>
    <row r="1374">
      <c r="A1374" s="80"/>
      <c r="K1374" s="80"/>
    </row>
    <row r="1375">
      <c r="A1375" s="80"/>
      <c r="K1375" s="80"/>
    </row>
    <row r="1376">
      <c r="A1376" s="80"/>
      <c r="K1376" s="80"/>
    </row>
    <row r="1377">
      <c r="A1377" s="80"/>
      <c r="K1377" s="80"/>
    </row>
    <row r="1378">
      <c r="A1378" s="80"/>
      <c r="K1378" s="80"/>
    </row>
    <row r="1379">
      <c r="A1379" s="80"/>
      <c r="K1379" s="80"/>
    </row>
    <row r="1380">
      <c r="A1380" s="80"/>
      <c r="K1380" s="80"/>
    </row>
    <row r="1381">
      <c r="A1381" s="80"/>
      <c r="K1381" s="80"/>
    </row>
    <row r="1382">
      <c r="A1382" s="80"/>
      <c r="K1382" s="80"/>
    </row>
    <row r="1383">
      <c r="A1383" s="80"/>
      <c r="K1383" s="80"/>
    </row>
    <row r="1384">
      <c r="A1384" s="80"/>
      <c r="K1384" s="80"/>
    </row>
    <row r="1385">
      <c r="A1385" s="80"/>
      <c r="K1385" s="80"/>
    </row>
    <row r="1386">
      <c r="A1386" s="80"/>
      <c r="K1386" s="80"/>
    </row>
    <row r="1387">
      <c r="A1387" s="80"/>
      <c r="K1387" s="80"/>
    </row>
    <row r="1388">
      <c r="A1388" s="80"/>
      <c r="K1388" s="80"/>
    </row>
    <row r="1389">
      <c r="A1389" s="80"/>
      <c r="K1389" s="80"/>
    </row>
    <row r="1390">
      <c r="A1390" s="80"/>
      <c r="K1390" s="80"/>
    </row>
    <row r="1391">
      <c r="A1391" s="80"/>
      <c r="K1391" s="80"/>
    </row>
    <row r="1392">
      <c r="A1392" s="80"/>
      <c r="K1392" s="80"/>
    </row>
    <row r="1393">
      <c r="A1393" s="80"/>
      <c r="K1393" s="80"/>
    </row>
    <row r="1394">
      <c r="A1394" s="80"/>
      <c r="K1394" s="80"/>
    </row>
    <row r="1395">
      <c r="A1395" s="80"/>
      <c r="K1395" s="80"/>
    </row>
    <row r="1396">
      <c r="A1396" s="80"/>
      <c r="K1396" s="80"/>
    </row>
    <row r="1397">
      <c r="A1397" s="80"/>
      <c r="K1397" s="80"/>
    </row>
    <row r="1398">
      <c r="A1398" s="80"/>
      <c r="K1398" s="80"/>
    </row>
    <row r="1399">
      <c r="A1399" s="80"/>
      <c r="K1399" s="80"/>
    </row>
    <row r="1400">
      <c r="A1400" s="80"/>
      <c r="K1400" s="80"/>
    </row>
    <row r="1401">
      <c r="A1401" s="80"/>
      <c r="K1401" s="80"/>
    </row>
    <row r="1402">
      <c r="A1402" s="80"/>
      <c r="K1402" s="80"/>
    </row>
    <row r="1403">
      <c r="A1403" s="80"/>
      <c r="K1403" s="80"/>
    </row>
    <row r="1404">
      <c r="A1404" s="80"/>
      <c r="K1404" s="80"/>
    </row>
    <row r="1405">
      <c r="A1405" s="80"/>
      <c r="K1405" s="80"/>
    </row>
    <row r="1406">
      <c r="A1406" s="80"/>
      <c r="K1406" s="80"/>
    </row>
    <row r="1407">
      <c r="A1407" s="80"/>
      <c r="K1407" s="80"/>
    </row>
    <row r="1408">
      <c r="A1408" s="80"/>
      <c r="K1408" s="80"/>
    </row>
    <row r="1409">
      <c r="A1409" s="80"/>
      <c r="K1409" s="80"/>
    </row>
    <row r="1410">
      <c r="A1410" s="80"/>
      <c r="K1410" s="80"/>
    </row>
    <row r="1411">
      <c r="A1411" s="80"/>
      <c r="K1411" s="80"/>
    </row>
    <row r="1412">
      <c r="A1412" s="80"/>
      <c r="K1412" s="80"/>
    </row>
    <row r="1413">
      <c r="A1413" s="80"/>
      <c r="K1413" s="80"/>
    </row>
    <row r="1414">
      <c r="A1414" s="80"/>
      <c r="K1414" s="80"/>
    </row>
    <row r="1415">
      <c r="A1415" s="80"/>
      <c r="K1415" s="80"/>
    </row>
    <row r="1416">
      <c r="A1416" s="80"/>
      <c r="K1416" s="80"/>
    </row>
    <row r="1417">
      <c r="A1417" s="80"/>
      <c r="K1417" s="80"/>
    </row>
    <row r="1418">
      <c r="A1418" s="80"/>
      <c r="K1418" s="80"/>
    </row>
    <row r="1419">
      <c r="A1419" s="80"/>
      <c r="K1419" s="80"/>
    </row>
    <row r="1420">
      <c r="A1420" s="80"/>
      <c r="K1420" s="80"/>
    </row>
    <row r="1421">
      <c r="A1421" s="80"/>
      <c r="K1421" s="80"/>
    </row>
    <row r="1422">
      <c r="A1422" s="80"/>
      <c r="K1422" s="80"/>
    </row>
    <row r="1423">
      <c r="A1423" s="80"/>
      <c r="K1423" s="80"/>
    </row>
    <row r="1424">
      <c r="A1424" s="80"/>
      <c r="K1424" s="80"/>
    </row>
    <row r="1425">
      <c r="A1425" s="80"/>
      <c r="K1425" s="80"/>
    </row>
    <row r="1426">
      <c r="A1426" s="80"/>
      <c r="K1426" s="80"/>
    </row>
    <row r="1427">
      <c r="A1427" s="80"/>
      <c r="K1427" s="80"/>
    </row>
    <row r="1428">
      <c r="A1428" s="80"/>
      <c r="K1428" s="80"/>
    </row>
    <row r="1429">
      <c r="A1429" s="80"/>
      <c r="K1429" s="80"/>
    </row>
    <row r="1430">
      <c r="A1430" s="80"/>
      <c r="K1430" s="80"/>
    </row>
    <row r="1431">
      <c r="A1431" s="80"/>
      <c r="K1431" s="80"/>
    </row>
    <row r="1432">
      <c r="A1432" s="80"/>
      <c r="K1432" s="80"/>
    </row>
    <row r="1433">
      <c r="A1433" s="80"/>
      <c r="K1433" s="80"/>
    </row>
    <row r="1434">
      <c r="A1434" s="80"/>
      <c r="K1434" s="80"/>
    </row>
    <row r="1435">
      <c r="A1435" s="80"/>
      <c r="K1435" s="80"/>
    </row>
    <row r="1436">
      <c r="A1436" s="80"/>
      <c r="K1436" s="80"/>
    </row>
    <row r="1437">
      <c r="A1437" s="80"/>
      <c r="K1437" s="80"/>
    </row>
    <row r="1438">
      <c r="A1438" s="80"/>
      <c r="K1438" s="80"/>
    </row>
    <row r="1439">
      <c r="A1439" s="80"/>
      <c r="K1439" s="80"/>
    </row>
    <row r="1440">
      <c r="A1440" s="80"/>
      <c r="K1440" s="80"/>
    </row>
    <row r="1441">
      <c r="A1441" s="80"/>
      <c r="K1441" s="80"/>
    </row>
    <row r="1442">
      <c r="A1442" s="80"/>
      <c r="K1442" s="80"/>
    </row>
    <row r="1443">
      <c r="A1443" s="80"/>
      <c r="K1443" s="80"/>
    </row>
    <row r="1444">
      <c r="A1444" s="80"/>
      <c r="K1444" s="80"/>
    </row>
    <row r="1445">
      <c r="A1445" s="80"/>
      <c r="K1445" s="80"/>
    </row>
    <row r="1446">
      <c r="A1446" s="80"/>
      <c r="K1446" s="80"/>
    </row>
    <row r="1447">
      <c r="A1447" s="80"/>
      <c r="K1447" s="80"/>
    </row>
    <row r="1448">
      <c r="A1448" s="80"/>
      <c r="K1448" s="80"/>
    </row>
    <row r="1449">
      <c r="A1449" s="80"/>
      <c r="K1449" s="80"/>
    </row>
    <row r="1450">
      <c r="A1450" s="80"/>
      <c r="K1450" s="80"/>
    </row>
    <row r="1451">
      <c r="A1451" s="80"/>
      <c r="K1451" s="80"/>
    </row>
    <row r="1452">
      <c r="A1452" s="80"/>
      <c r="K1452" s="80"/>
    </row>
    <row r="1453">
      <c r="A1453" s="80"/>
      <c r="K1453" s="80"/>
    </row>
    <row r="1454">
      <c r="A1454" s="80"/>
      <c r="K1454" s="80"/>
    </row>
    <row r="1455">
      <c r="A1455" s="80"/>
      <c r="K1455" s="80"/>
    </row>
    <row r="1456">
      <c r="A1456" s="80"/>
      <c r="K1456" s="80"/>
    </row>
    <row r="1457">
      <c r="A1457" s="80"/>
      <c r="K1457" s="80"/>
    </row>
    <row r="1458">
      <c r="A1458" s="80"/>
      <c r="K1458" s="80"/>
    </row>
    <row r="1459">
      <c r="A1459" s="80"/>
      <c r="K1459" s="80"/>
    </row>
    <row r="1460">
      <c r="A1460" s="80"/>
      <c r="K1460" s="80"/>
    </row>
    <row r="1461">
      <c r="A1461" s="80"/>
      <c r="K1461" s="80"/>
    </row>
    <row r="1462">
      <c r="A1462" s="80"/>
      <c r="K1462" s="80"/>
    </row>
    <row r="1463">
      <c r="A1463" s="80"/>
      <c r="K1463" s="80"/>
    </row>
    <row r="1464">
      <c r="A1464" s="80"/>
      <c r="K1464" s="80"/>
    </row>
    <row r="1465">
      <c r="A1465" s="80"/>
      <c r="K1465" s="80"/>
    </row>
    <row r="1466">
      <c r="A1466" s="80"/>
      <c r="K1466" s="80"/>
    </row>
    <row r="1467">
      <c r="A1467" s="80"/>
      <c r="K1467" s="80"/>
    </row>
    <row r="1468">
      <c r="A1468" s="80"/>
      <c r="K1468" s="80"/>
    </row>
    <row r="1469">
      <c r="A1469" s="80"/>
      <c r="K1469" s="80"/>
    </row>
    <row r="1470">
      <c r="A1470" s="80"/>
      <c r="K1470" s="80"/>
    </row>
    <row r="1471">
      <c r="A1471" s="80"/>
      <c r="K1471" s="80"/>
    </row>
    <row r="1472">
      <c r="A1472" s="80"/>
      <c r="K1472" s="80"/>
    </row>
    <row r="1473">
      <c r="A1473" s="80"/>
      <c r="K1473" s="80"/>
    </row>
    <row r="1474">
      <c r="A1474" s="80"/>
      <c r="K1474" s="80"/>
    </row>
    <row r="1475">
      <c r="A1475" s="80"/>
      <c r="K1475" s="80"/>
    </row>
    <row r="1476">
      <c r="A1476" s="80"/>
      <c r="K1476" s="80"/>
    </row>
    <row r="1477">
      <c r="A1477" s="80"/>
      <c r="K1477" s="80"/>
    </row>
    <row r="1478">
      <c r="A1478" s="80"/>
      <c r="K1478" s="80"/>
    </row>
    <row r="1479">
      <c r="A1479" s="80"/>
      <c r="K1479" s="80"/>
    </row>
    <row r="1480">
      <c r="A1480" s="80"/>
      <c r="K1480" s="80"/>
    </row>
    <row r="1481">
      <c r="A1481" s="80"/>
      <c r="K1481" s="80"/>
    </row>
    <row r="1482">
      <c r="A1482" s="80"/>
      <c r="K1482" s="80"/>
    </row>
    <row r="1483">
      <c r="A1483" s="80"/>
      <c r="K1483" s="80"/>
    </row>
    <row r="1484">
      <c r="A1484" s="80"/>
      <c r="K1484" s="80"/>
    </row>
    <row r="1485">
      <c r="A1485" s="80"/>
      <c r="K1485" s="80"/>
    </row>
    <row r="1486">
      <c r="A1486" s="80"/>
      <c r="K1486" s="80"/>
    </row>
    <row r="1487">
      <c r="A1487" s="80"/>
      <c r="K1487" s="80"/>
    </row>
    <row r="1488">
      <c r="A1488" s="80"/>
      <c r="K1488" s="80"/>
    </row>
    <row r="1489">
      <c r="A1489" s="80"/>
      <c r="K1489" s="80"/>
    </row>
    <row r="1490">
      <c r="A1490" s="80"/>
      <c r="K1490" s="80"/>
    </row>
    <row r="1491">
      <c r="A1491" s="80"/>
      <c r="K1491" s="80"/>
    </row>
    <row r="1492">
      <c r="A1492" s="80"/>
      <c r="K1492" s="80"/>
    </row>
    <row r="1493">
      <c r="A1493" s="80"/>
      <c r="K1493" s="80"/>
    </row>
    <row r="1494">
      <c r="A1494" s="80"/>
      <c r="K1494" s="80"/>
    </row>
    <row r="1495">
      <c r="A1495" s="80"/>
      <c r="K1495" s="80"/>
    </row>
    <row r="1496">
      <c r="A1496" s="80"/>
      <c r="K1496" s="80"/>
    </row>
    <row r="1497">
      <c r="A1497" s="80"/>
      <c r="K1497" s="80"/>
    </row>
    <row r="1498">
      <c r="A1498" s="80"/>
      <c r="K1498" s="80"/>
    </row>
    <row r="1499">
      <c r="A1499" s="80"/>
      <c r="K1499" s="80"/>
    </row>
    <row r="1500">
      <c r="A1500" s="80"/>
      <c r="K1500" s="80"/>
    </row>
    <row r="1501">
      <c r="A1501" s="80"/>
      <c r="K1501" s="80"/>
    </row>
    <row r="1502">
      <c r="A1502" s="80"/>
      <c r="K1502" s="80"/>
    </row>
    <row r="1503">
      <c r="A1503" s="80"/>
      <c r="K1503" s="80"/>
    </row>
    <row r="1504">
      <c r="A1504" s="80"/>
      <c r="K1504" s="80"/>
    </row>
    <row r="1505">
      <c r="A1505" s="80"/>
      <c r="K1505" s="80"/>
    </row>
    <row r="1506">
      <c r="A1506" s="80"/>
      <c r="K1506" s="80"/>
    </row>
    <row r="1507">
      <c r="A1507" s="80"/>
      <c r="K1507" s="80"/>
    </row>
    <row r="1508">
      <c r="A1508" s="80"/>
      <c r="K1508" s="80"/>
    </row>
    <row r="1509">
      <c r="A1509" s="80"/>
      <c r="K1509" s="80"/>
    </row>
    <row r="1510">
      <c r="A1510" s="80"/>
      <c r="K1510" s="80"/>
    </row>
    <row r="1511">
      <c r="A1511" s="80"/>
      <c r="K1511" s="80"/>
    </row>
    <row r="1512">
      <c r="A1512" s="80"/>
      <c r="K1512" s="80"/>
    </row>
  </sheetData>
  <mergeCells count="1068">
    <mergeCell ref="A31:A33"/>
    <mergeCell ref="A34:A35"/>
    <mergeCell ref="A36:A37"/>
    <mergeCell ref="A38:A39"/>
    <mergeCell ref="A40:A41"/>
    <mergeCell ref="A42:A43"/>
    <mergeCell ref="A44:A45"/>
    <mergeCell ref="A55:A57"/>
    <mergeCell ref="A58:A59"/>
    <mergeCell ref="A60:A61"/>
    <mergeCell ref="A62:A63"/>
    <mergeCell ref="A64:A65"/>
    <mergeCell ref="A66:A67"/>
    <mergeCell ref="A68:A69"/>
    <mergeCell ref="A75:A76"/>
    <mergeCell ref="A77:A78"/>
    <mergeCell ref="A79:A80"/>
    <mergeCell ref="A81:A82"/>
    <mergeCell ref="A83:A84"/>
    <mergeCell ref="A85:A86"/>
    <mergeCell ref="A87:A88"/>
    <mergeCell ref="A89:A90"/>
    <mergeCell ref="A91:A92"/>
    <mergeCell ref="A93:A94"/>
    <mergeCell ref="A98:A99"/>
    <mergeCell ref="A100:A102"/>
    <mergeCell ref="A103:A105"/>
    <mergeCell ref="A106:A108"/>
    <mergeCell ref="A109:A112"/>
    <mergeCell ref="A113:A115"/>
    <mergeCell ref="A116:A118"/>
    <mergeCell ref="A119:A122"/>
    <mergeCell ref="A123:A125"/>
    <mergeCell ref="A126:A129"/>
    <mergeCell ref="A133:A134"/>
    <mergeCell ref="A135:A137"/>
    <mergeCell ref="A138:A139"/>
    <mergeCell ref="A140:A141"/>
    <mergeCell ref="A142:A143"/>
    <mergeCell ref="A144:A145"/>
    <mergeCell ref="A146:A147"/>
    <mergeCell ref="A148:A149"/>
    <mergeCell ref="A150:A151"/>
    <mergeCell ref="A155:A156"/>
    <mergeCell ref="A157:A158"/>
    <mergeCell ref="A159:A160"/>
    <mergeCell ref="A161:A162"/>
    <mergeCell ref="A163:A164"/>
    <mergeCell ref="A165:A166"/>
    <mergeCell ref="A167:A168"/>
    <mergeCell ref="A169:A170"/>
    <mergeCell ref="A171:A172"/>
    <mergeCell ref="A176:A177"/>
    <mergeCell ref="A191:A192"/>
    <mergeCell ref="A193:A194"/>
    <mergeCell ref="A195:A196"/>
    <mergeCell ref="A197:A198"/>
    <mergeCell ref="A199:A200"/>
    <mergeCell ref="A201:A202"/>
    <mergeCell ref="A203:A204"/>
    <mergeCell ref="A205:A206"/>
    <mergeCell ref="A207:A208"/>
    <mergeCell ref="A209:A210"/>
    <mergeCell ref="A211:A212"/>
    <mergeCell ref="A217:A218"/>
    <mergeCell ref="A220:A221"/>
    <mergeCell ref="A222:A223"/>
    <mergeCell ref="A224:A225"/>
    <mergeCell ref="A226:A227"/>
    <mergeCell ref="A228:A229"/>
    <mergeCell ref="A230:A231"/>
    <mergeCell ref="A232:A233"/>
    <mergeCell ref="A234:A235"/>
    <mergeCell ref="A242:A243"/>
    <mergeCell ref="A252:A253"/>
    <mergeCell ref="A254:A255"/>
    <mergeCell ref="A262:A263"/>
    <mergeCell ref="A265:A266"/>
    <mergeCell ref="A267:A268"/>
    <mergeCell ref="A269:A270"/>
    <mergeCell ref="A271:A272"/>
    <mergeCell ref="A273:A274"/>
    <mergeCell ref="A275:A276"/>
    <mergeCell ref="A277:A278"/>
    <mergeCell ref="A279:A280"/>
    <mergeCell ref="A281:A282"/>
    <mergeCell ref="A289:A290"/>
    <mergeCell ref="A302:A303"/>
    <mergeCell ref="A305:A306"/>
    <mergeCell ref="A307:A308"/>
    <mergeCell ref="A309:A310"/>
    <mergeCell ref="A311:A312"/>
    <mergeCell ref="A313:A314"/>
    <mergeCell ref="A315:A316"/>
    <mergeCell ref="A317:A318"/>
    <mergeCell ref="A325:A326"/>
    <mergeCell ref="A335:A336"/>
    <mergeCell ref="A340:A341"/>
    <mergeCell ref="A536:A537"/>
    <mergeCell ref="A538:A539"/>
    <mergeCell ref="A540:A541"/>
    <mergeCell ref="A542:A544"/>
    <mergeCell ref="A550:A551"/>
    <mergeCell ref="A552:A553"/>
    <mergeCell ref="A554:A555"/>
    <mergeCell ref="A556:A557"/>
    <mergeCell ref="A558:A559"/>
    <mergeCell ref="A560:A561"/>
    <mergeCell ref="A562:A563"/>
    <mergeCell ref="A564:A565"/>
    <mergeCell ref="A566:A567"/>
    <mergeCell ref="A568:A569"/>
    <mergeCell ref="A356:A357"/>
    <mergeCell ref="A360:A361"/>
    <mergeCell ref="A363:A364"/>
    <mergeCell ref="A371:A372"/>
    <mergeCell ref="A384:A385"/>
    <mergeCell ref="A387:A388"/>
    <mergeCell ref="A389:A390"/>
    <mergeCell ref="A391:A392"/>
    <mergeCell ref="A393:A394"/>
    <mergeCell ref="A395:A396"/>
    <mergeCell ref="A397:A398"/>
    <mergeCell ref="A399:A400"/>
    <mergeCell ref="A404:A405"/>
    <mergeCell ref="A408:A409"/>
    <mergeCell ref="A418:A419"/>
    <mergeCell ref="A434:A435"/>
    <mergeCell ref="A437:A438"/>
    <mergeCell ref="A439:A440"/>
    <mergeCell ref="A445:A447"/>
    <mergeCell ref="A449:A450"/>
    <mergeCell ref="A454:A455"/>
    <mergeCell ref="A479:A480"/>
    <mergeCell ref="A481:A482"/>
    <mergeCell ref="A483:A484"/>
    <mergeCell ref="A485:A486"/>
    <mergeCell ref="A487:A488"/>
    <mergeCell ref="A489:A490"/>
    <mergeCell ref="A491:A492"/>
    <mergeCell ref="A493:A494"/>
    <mergeCell ref="A495:A496"/>
    <mergeCell ref="A497:A498"/>
    <mergeCell ref="A502:A503"/>
    <mergeCell ref="A507:A508"/>
    <mergeCell ref="A509:A510"/>
    <mergeCell ref="A511:A512"/>
    <mergeCell ref="A519:A520"/>
    <mergeCell ref="A521:A523"/>
    <mergeCell ref="A524:A525"/>
    <mergeCell ref="A526:A527"/>
    <mergeCell ref="A528:A529"/>
    <mergeCell ref="A530:A532"/>
    <mergeCell ref="A533:A535"/>
    <mergeCell ref="A573:A574"/>
    <mergeCell ref="A585:A586"/>
    <mergeCell ref="A587:A588"/>
    <mergeCell ref="A589:A590"/>
    <mergeCell ref="A591:A592"/>
    <mergeCell ref="A593:A594"/>
    <mergeCell ref="A595:A596"/>
    <mergeCell ref="A597:A598"/>
    <mergeCell ref="A599:A600"/>
    <mergeCell ref="A601:A602"/>
    <mergeCell ref="A603:A604"/>
    <mergeCell ref="A608:A609"/>
    <mergeCell ref="A610:A611"/>
    <mergeCell ref="A612:A613"/>
    <mergeCell ref="A614:A615"/>
    <mergeCell ref="A616:A617"/>
    <mergeCell ref="A618:A619"/>
    <mergeCell ref="A620:A621"/>
    <mergeCell ref="A622:A623"/>
    <mergeCell ref="A624:A625"/>
    <mergeCell ref="A626:A627"/>
    <mergeCell ref="A631:A632"/>
    <mergeCell ref="A633:A634"/>
    <mergeCell ref="A635:A636"/>
    <mergeCell ref="A637:A638"/>
    <mergeCell ref="A639:A640"/>
    <mergeCell ref="A641:A642"/>
    <mergeCell ref="A643:A644"/>
    <mergeCell ref="A645:A646"/>
    <mergeCell ref="A647:A648"/>
    <mergeCell ref="A649:A650"/>
    <mergeCell ref="A654:A655"/>
    <mergeCell ref="A656:A657"/>
    <mergeCell ref="A658:A659"/>
    <mergeCell ref="A660:A661"/>
    <mergeCell ref="A662:A663"/>
    <mergeCell ref="A664:A665"/>
    <mergeCell ref="A666:A667"/>
    <mergeCell ref="A668:A669"/>
    <mergeCell ref="A670:A671"/>
    <mergeCell ref="A672:A673"/>
    <mergeCell ref="A677:A678"/>
    <mergeCell ref="A691:A692"/>
    <mergeCell ref="A695:A697"/>
    <mergeCell ref="A698:A699"/>
    <mergeCell ref="A700:A702"/>
    <mergeCell ref="A703:A704"/>
    <mergeCell ref="A705:A706"/>
    <mergeCell ref="A707:A708"/>
    <mergeCell ref="A709:A710"/>
    <mergeCell ref="A711:A712"/>
    <mergeCell ref="A719:A720"/>
    <mergeCell ref="A731:A732"/>
    <mergeCell ref="A734:A735"/>
    <mergeCell ref="A736:A737"/>
    <mergeCell ref="A738:A739"/>
    <mergeCell ref="A907:A908"/>
    <mergeCell ref="A923:A924"/>
    <mergeCell ref="A928:A929"/>
    <mergeCell ref="A930:A931"/>
    <mergeCell ref="A938:A939"/>
    <mergeCell ref="A943:A944"/>
    <mergeCell ref="A945:A946"/>
    <mergeCell ref="A956:A957"/>
    <mergeCell ref="A959:A960"/>
    <mergeCell ref="A961:A962"/>
    <mergeCell ref="A963:A964"/>
    <mergeCell ref="A965:A966"/>
    <mergeCell ref="A967:A968"/>
    <mergeCell ref="A978:A979"/>
    <mergeCell ref="A1029:A1030"/>
    <mergeCell ref="A1031:A1032"/>
    <mergeCell ref="A1033:A1034"/>
    <mergeCell ref="A1035:A1036"/>
    <mergeCell ref="A1037:A1038"/>
    <mergeCell ref="A1039:A1040"/>
    <mergeCell ref="A1041:A1042"/>
    <mergeCell ref="A1043:A1044"/>
    <mergeCell ref="A1045:A1046"/>
    <mergeCell ref="A1053:A1054"/>
    <mergeCell ref="A1066:A1067"/>
    <mergeCell ref="A1072:A1073"/>
    <mergeCell ref="A1075:A1076"/>
    <mergeCell ref="A1078:A1079"/>
    <mergeCell ref="A1100:A1101"/>
    <mergeCell ref="A1102:A1103"/>
    <mergeCell ref="A1086:A1087"/>
    <mergeCell ref="A1088:A1089"/>
    <mergeCell ref="A1090:A1091"/>
    <mergeCell ref="A1092:A1093"/>
    <mergeCell ref="A1094:A1095"/>
    <mergeCell ref="A1096:A1097"/>
    <mergeCell ref="A1098:A1099"/>
    <mergeCell ref="A740:A741"/>
    <mergeCell ref="A742:A743"/>
    <mergeCell ref="A744:A745"/>
    <mergeCell ref="A746:A747"/>
    <mergeCell ref="A751:A752"/>
    <mergeCell ref="A754:A755"/>
    <mergeCell ref="A756:A757"/>
    <mergeCell ref="A758:A759"/>
    <mergeCell ref="A760:A761"/>
    <mergeCell ref="A762:A763"/>
    <mergeCell ref="A764:A765"/>
    <mergeCell ref="A766:A767"/>
    <mergeCell ref="A768:A769"/>
    <mergeCell ref="A773:A774"/>
    <mergeCell ref="A775:A776"/>
    <mergeCell ref="A777:A778"/>
    <mergeCell ref="A779:A780"/>
    <mergeCell ref="A781:A782"/>
    <mergeCell ref="A785:A786"/>
    <mergeCell ref="A787:A788"/>
    <mergeCell ref="A789:A790"/>
    <mergeCell ref="A791:A792"/>
    <mergeCell ref="A799:A800"/>
    <mergeCell ref="A814:A815"/>
    <mergeCell ref="A837:A838"/>
    <mergeCell ref="A863:A864"/>
    <mergeCell ref="A866:A867"/>
    <mergeCell ref="A868:A869"/>
    <mergeCell ref="A870:A871"/>
    <mergeCell ref="A872:A873"/>
    <mergeCell ref="A874:A875"/>
    <mergeCell ref="A876:A877"/>
    <mergeCell ref="A878:A879"/>
    <mergeCell ref="A886:A887"/>
    <mergeCell ref="A888:A889"/>
    <mergeCell ref="A890:A891"/>
    <mergeCell ref="A892:A893"/>
    <mergeCell ref="A894:A895"/>
    <mergeCell ref="A896:A897"/>
    <mergeCell ref="A898:A899"/>
    <mergeCell ref="A900:A901"/>
    <mergeCell ref="A902:A903"/>
    <mergeCell ref="A992:A993"/>
    <mergeCell ref="A995:A996"/>
    <mergeCell ref="A997:A998"/>
    <mergeCell ref="A999:A1000"/>
    <mergeCell ref="A1001:A1002"/>
    <mergeCell ref="A1010:A1011"/>
    <mergeCell ref="A1027:A1028"/>
    <mergeCell ref="G217:H217"/>
    <mergeCell ref="I217:I218"/>
    <mergeCell ref="M217:N217"/>
    <mergeCell ref="O217:P217"/>
    <mergeCell ref="Q217:R217"/>
    <mergeCell ref="S217:S218"/>
    <mergeCell ref="I191:I192"/>
    <mergeCell ref="K191:K192"/>
    <mergeCell ref="A216:I216"/>
    <mergeCell ref="K216:S216"/>
    <mergeCell ref="B217:B218"/>
    <mergeCell ref="C217:D217"/>
    <mergeCell ref="E217:F217"/>
    <mergeCell ref="G176:H176"/>
    <mergeCell ref="I176:I177"/>
    <mergeCell ref="K176:K177"/>
    <mergeCell ref="L176:L177"/>
    <mergeCell ref="M176:N176"/>
    <mergeCell ref="O176:P176"/>
    <mergeCell ref="Q176:R176"/>
    <mergeCell ref="S176:S177"/>
    <mergeCell ref="Q166:R166"/>
    <mergeCell ref="S166:S167"/>
    <mergeCell ref="A175:I175"/>
    <mergeCell ref="K175:S175"/>
    <mergeCell ref="B176:B177"/>
    <mergeCell ref="C176:D176"/>
    <mergeCell ref="E176:F176"/>
    <mergeCell ref="O191:P191"/>
    <mergeCell ref="Q191:R191"/>
    <mergeCell ref="K217:K218"/>
    <mergeCell ref="L217:L218"/>
    <mergeCell ref="K219:K220"/>
    <mergeCell ref="K221:K222"/>
    <mergeCell ref="K223:K224"/>
    <mergeCell ref="K225:K226"/>
    <mergeCell ref="K227:K228"/>
    <mergeCell ref="M5:N5"/>
    <mergeCell ref="O5:P5"/>
    <mergeCell ref="Q5:R5"/>
    <mergeCell ref="S5:S6"/>
    <mergeCell ref="A1:S1"/>
    <mergeCell ref="A4:I4"/>
    <mergeCell ref="K4:S4"/>
    <mergeCell ref="A5:A6"/>
    <mergeCell ref="B5:B6"/>
    <mergeCell ref="C5:D5"/>
    <mergeCell ref="E5:F5"/>
    <mergeCell ref="K17:K18"/>
    <mergeCell ref="K19:K20"/>
    <mergeCell ref="K28:S28"/>
    <mergeCell ref="K5:K6"/>
    <mergeCell ref="L5:L6"/>
    <mergeCell ref="K7:K8"/>
    <mergeCell ref="K9:K10"/>
    <mergeCell ref="K11:K12"/>
    <mergeCell ref="K13:K14"/>
    <mergeCell ref="K15:K16"/>
    <mergeCell ref="G5:H5"/>
    <mergeCell ref="I5:I6"/>
    <mergeCell ref="A7:A8"/>
    <mergeCell ref="A9:A10"/>
    <mergeCell ref="A11:A13"/>
    <mergeCell ref="A14:A15"/>
    <mergeCell ref="A16:A17"/>
    <mergeCell ref="C29:D29"/>
    <mergeCell ref="E29:F29"/>
    <mergeCell ref="M29:N29"/>
    <mergeCell ref="O29:P29"/>
    <mergeCell ref="Q29:R29"/>
    <mergeCell ref="S29:S30"/>
    <mergeCell ref="T29:T30"/>
    <mergeCell ref="G29:H29"/>
    <mergeCell ref="I29:I30"/>
    <mergeCell ref="J29:J30"/>
    <mergeCell ref="K29:K30"/>
    <mergeCell ref="L29:L30"/>
    <mergeCell ref="A18:A19"/>
    <mergeCell ref="A20:A21"/>
    <mergeCell ref="A22:A23"/>
    <mergeCell ref="A24:A25"/>
    <mergeCell ref="A28:I28"/>
    <mergeCell ref="A29:A30"/>
    <mergeCell ref="B29:B30"/>
    <mergeCell ref="A46:A47"/>
    <mergeCell ref="A48:A49"/>
    <mergeCell ref="A52:I52"/>
    <mergeCell ref="K52:S52"/>
    <mergeCell ref="A53:A54"/>
    <mergeCell ref="B53:B54"/>
    <mergeCell ref="C53:D53"/>
    <mergeCell ref="E53:F53"/>
    <mergeCell ref="G53:H53"/>
    <mergeCell ref="I53:I54"/>
    <mergeCell ref="J53:J54"/>
    <mergeCell ref="K55:K57"/>
    <mergeCell ref="K58:K59"/>
    <mergeCell ref="K60:K61"/>
    <mergeCell ref="K62:K63"/>
    <mergeCell ref="K64:K65"/>
    <mergeCell ref="K66:K67"/>
    <mergeCell ref="K53:K54"/>
    <mergeCell ref="L53:L54"/>
    <mergeCell ref="M53:N53"/>
    <mergeCell ref="O53:P53"/>
    <mergeCell ref="Q53:R53"/>
    <mergeCell ref="S53:S54"/>
    <mergeCell ref="T53:T54"/>
    <mergeCell ref="I75:I76"/>
    <mergeCell ref="K75:K76"/>
    <mergeCell ref="M133:N133"/>
    <mergeCell ref="O133:P133"/>
    <mergeCell ref="Q133:R133"/>
    <mergeCell ref="S133:S134"/>
    <mergeCell ref="B133:B134"/>
    <mergeCell ref="C133:D133"/>
    <mergeCell ref="E133:F133"/>
    <mergeCell ref="G133:H133"/>
    <mergeCell ref="K133:K134"/>
    <mergeCell ref="L133:L134"/>
    <mergeCell ref="K135:K136"/>
    <mergeCell ref="L155:L156"/>
    <mergeCell ref="M155:N155"/>
    <mergeCell ref="O155:P155"/>
    <mergeCell ref="Q155:R155"/>
    <mergeCell ref="I133:I134"/>
    <mergeCell ref="A154:I154"/>
    <mergeCell ref="K154:S154"/>
    <mergeCell ref="B155:B156"/>
    <mergeCell ref="C155:D155"/>
    <mergeCell ref="E155:F155"/>
    <mergeCell ref="G155:H155"/>
    <mergeCell ref="S155:S156"/>
    <mergeCell ref="O75:P75"/>
    <mergeCell ref="Q75:R75"/>
    <mergeCell ref="A70:A71"/>
    <mergeCell ref="A74:I74"/>
    <mergeCell ref="K74:S74"/>
    <mergeCell ref="B75:B76"/>
    <mergeCell ref="C75:D75"/>
    <mergeCell ref="E75:F75"/>
    <mergeCell ref="G75:H75"/>
    <mergeCell ref="S75:S76"/>
    <mergeCell ref="L75:L76"/>
    <mergeCell ref="M75:N75"/>
    <mergeCell ref="K77:K78"/>
    <mergeCell ref="K79:K80"/>
    <mergeCell ref="K81:K82"/>
    <mergeCell ref="A97:I97"/>
    <mergeCell ref="K97:S97"/>
    <mergeCell ref="M98:N98"/>
    <mergeCell ref="O98:P98"/>
    <mergeCell ref="Q98:R98"/>
    <mergeCell ref="S98:S99"/>
    <mergeCell ref="B98:B99"/>
    <mergeCell ref="C98:D98"/>
    <mergeCell ref="E98:F98"/>
    <mergeCell ref="G98:H98"/>
    <mergeCell ref="I98:I99"/>
    <mergeCell ref="K98:K99"/>
    <mergeCell ref="L98:L99"/>
    <mergeCell ref="K100:K101"/>
    <mergeCell ref="K102:K103"/>
    <mergeCell ref="K106:K107"/>
    <mergeCell ref="K108:K109"/>
    <mergeCell ref="K110:K113"/>
    <mergeCell ref="A132:I132"/>
    <mergeCell ref="K132:S132"/>
    <mergeCell ref="I155:I156"/>
    <mergeCell ref="K155:K156"/>
    <mergeCell ref="K165:S165"/>
    <mergeCell ref="K166:K167"/>
    <mergeCell ref="L166:L167"/>
    <mergeCell ref="M166:N166"/>
    <mergeCell ref="O166:P166"/>
    <mergeCell ref="L191:L192"/>
    <mergeCell ref="M191:N191"/>
    <mergeCell ref="A187:S187"/>
    <mergeCell ref="A190:I190"/>
    <mergeCell ref="K190:S190"/>
    <mergeCell ref="B191:B192"/>
    <mergeCell ref="C191:D191"/>
    <mergeCell ref="E191:F191"/>
    <mergeCell ref="G191:H191"/>
    <mergeCell ref="S191:S192"/>
    <mergeCell ref="K229:K230"/>
    <mergeCell ref="K231:K232"/>
    <mergeCell ref="A238:S238"/>
    <mergeCell ref="A241:I241"/>
    <mergeCell ref="K241:S241"/>
    <mergeCell ref="B242:B243"/>
    <mergeCell ref="C242:D242"/>
    <mergeCell ref="Q262:R262"/>
    <mergeCell ref="S262:S263"/>
    <mergeCell ref="S242:S243"/>
    <mergeCell ref="A258:S258"/>
    <mergeCell ref="A261:I261"/>
    <mergeCell ref="K261:S261"/>
    <mergeCell ref="B262:B263"/>
    <mergeCell ref="C262:D262"/>
    <mergeCell ref="E262:F262"/>
    <mergeCell ref="E242:F242"/>
    <mergeCell ref="G242:H242"/>
    <mergeCell ref="I242:I243"/>
    <mergeCell ref="K242:K243"/>
    <mergeCell ref="L242:L243"/>
    <mergeCell ref="M242:N242"/>
    <mergeCell ref="O242:P242"/>
    <mergeCell ref="Q242:R242"/>
    <mergeCell ref="G262:H262"/>
    <mergeCell ref="I262:I263"/>
    <mergeCell ref="M262:N262"/>
    <mergeCell ref="O262:P262"/>
    <mergeCell ref="C289:D289"/>
    <mergeCell ref="E289:F289"/>
    <mergeCell ref="J289:J290"/>
    <mergeCell ref="K289:K290"/>
    <mergeCell ref="L289:L290"/>
    <mergeCell ref="M289:N289"/>
    <mergeCell ref="O289:P289"/>
    <mergeCell ref="Q289:R289"/>
    <mergeCell ref="T289:T290"/>
    <mergeCell ref="K262:K263"/>
    <mergeCell ref="L262:L263"/>
    <mergeCell ref="K271:L272"/>
    <mergeCell ref="A285:S285"/>
    <mergeCell ref="A288:I288"/>
    <mergeCell ref="K288:S288"/>
    <mergeCell ref="B289:B290"/>
    <mergeCell ref="S289:S290"/>
    <mergeCell ref="G289:H289"/>
    <mergeCell ref="I289:I290"/>
    <mergeCell ref="A301:I301"/>
    <mergeCell ref="B302:B303"/>
    <mergeCell ref="C302:D302"/>
    <mergeCell ref="E302:F302"/>
    <mergeCell ref="G302:H302"/>
    <mergeCell ref="K325:K326"/>
    <mergeCell ref="L325:L326"/>
    <mergeCell ref="M325:N325"/>
    <mergeCell ref="O325:P325"/>
    <mergeCell ref="G325:H325"/>
    <mergeCell ref="I325:I326"/>
    <mergeCell ref="A339:I339"/>
    <mergeCell ref="B340:B341"/>
    <mergeCell ref="C340:D340"/>
    <mergeCell ref="E340:F340"/>
    <mergeCell ref="G340:H340"/>
    <mergeCell ref="I340:I341"/>
    <mergeCell ref="I302:I303"/>
    <mergeCell ref="A321:S321"/>
    <mergeCell ref="A324:I324"/>
    <mergeCell ref="K324:S324"/>
    <mergeCell ref="B325:B326"/>
    <mergeCell ref="C325:D325"/>
    <mergeCell ref="E325:F325"/>
    <mergeCell ref="Q325:R325"/>
    <mergeCell ref="S325:S326"/>
    <mergeCell ref="K339:S339"/>
    <mergeCell ref="K340:K341"/>
    <mergeCell ref="L340:L341"/>
    <mergeCell ref="M340:N340"/>
    <mergeCell ref="O340:P340"/>
    <mergeCell ref="I356:I357"/>
    <mergeCell ref="K356:K357"/>
    <mergeCell ref="L356:L357"/>
    <mergeCell ref="M356:N356"/>
    <mergeCell ref="O356:P356"/>
    <mergeCell ref="Q356:R356"/>
    <mergeCell ref="Q340:R340"/>
    <mergeCell ref="S340:S341"/>
    <mergeCell ref="A352:S352"/>
    <mergeCell ref="A355:I355"/>
    <mergeCell ref="K355:S355"/>
    <mergeCell ref="B356:B357"/>
    <mergeCell ref="C356:D356"/>
    <mergeCell ref="S356:S357"/>
    <mergeCell ref="Q404:R404"/>
    <mergeCell ref="S404:S405"/>
    <mergeCell ref="Q384:R384"/>
    <mergeCell ref="S384:S385"/>
    <mergeCell ref="K403:S403"/>
    <mergeCell ref="L404:L405"/>
    <mergeCell ref="M404:N404"/>
    <mergeCell ref="O404:P404"/>
    <mergeCell ref="K417:S417"/>
    <mergeCell ref="E356:F356"/>
    <mergeCell ref="G356:H356"/>
    <mergeCell ref="A370:I370"/>
    <mergeCell ref="B371:B372"/>
    <mergeCell ref="C371:D371"/>
    <mergeCell ref="E371:F371"/>
    <mergeCell ref="G371:H371"/>
    <mergeCell ref="K384:K385"/>
    <mergeCell ref="L384:L385"/>
    <mergeCell ref="M384:N384"/>
    <mergeCell ref="O384:P384"/>
    <mergeCell ref="I371:I372"/>
    <mergeCell ref="A381:I381"/>
    <mergeCell ref="A383:I383"/>
    <mergeCell ref="K383:S383"/>
    <mergeCell ref="B384:B385"/>
    <mergeCell ref="C384:D384"/>
    <mergeCell ref="E384:F384"/>
    <mergeCell ref="I404:I405"/>
    <mergeCell ref="A417:I417"/>
    <mergeCell ref="B418:B419"/>
    <mergeCell ref="C418:D418"/>
    <mergeCell ref="E418:F418"/>
    <mergeCell ref="G418:H418"/>
    <mergeCell ref="I418:I419"/>
    <mergeCell ref="G384:H384"/>
    <mergeCell ref="I384:I385"/>
    <mergeCell ref="A403:I403"/>
    <mergeCell ref="B404:B405"/>
    <mergeCell ref="C404:D404"/>
    <mergeCell ref="E404:F404"/>
    <mergeCell ref="G404:H404"/>
    <mergeCell ref="K404:K405"/>
    <mergeCell ref="K418:K419"/>
    <mergeCell ref="L418:L419"/>
    <mergeCell ref="M418:N418"/>
    <mergeCell ref="O418:P418"/>
    <mergeCell ref="Q418:R418"/>
    <mergeCell ref="S418:S419"/>
    <mergeCell ref="Q479:R479"/>
    <mergeCell ref="S479:S480"/>
    <mergeCell ref="K481:K482"/>
    <mergeCell ref="K483:K484"/>
    <mergeCell ref="K485:K486"/>
    <mergeCell ref="K487:K488"/>
    <mergeCell ref="K489:K490"/>
    <mergeCell ref="K491:K492"/>
    <mergeCell ref="Q454:R454"/>
    <mergeCell ref="S454:S455"/>
    <mergeCell ref="K478:S478"/>
    <mergeCell ref="K479:K480"/>
    <mergeCell ref="L479:L480"/>
    <mergeCell ref="M479:N479"/>
    <mergeCell ref="O479:P479"/>
    <mergeCell ref="L434:L435"/>
    <mergeCell ref="M434:N434"/>
    <mergeCell ref="O434:P434"/>
    <mergeCell ref="Q434:R434"/>
    <mergeCell ref="A430:S430"/>
    <mergeCell ref="A433:I433"/>
    <mergeCell ref="K433:S433"/>
    <mergeCell ref="B434:B435"/>
    <mergeCell ref="C434:D434"/>
    <mergeCell ref="E434:F434"/>
    <mergeCell ref="G434:H434"/>
    <mergeCell ref="S434:S435"/>
    <mergeCell ref="K454:K455"/>
    <mergeCell ref="L454:L455"/>
    <mergeCell ref="M454:N454"/>
    <mergeCell ref="O454:P454"/>
    <mergeCell ref="I434:I435"/>
    <mergeCell ref="K434:K435"/>
    <mergeCell ref="A453:I453"/>
    <mergeCell ref="K453:S453"/>
    <mergeCell ref="B454:B455"/>
    <mergeCell ref="C454:D454"/>
    <mergeCell ref="E454:F454"/>
    <mergeCell ref="G454:H454"/>
    <mergeCell ref="I454:I455"/>
    <mergeCell ref="A478:I478"/>
    <mergeCell ref="B479:B480"/>
    <mergeCell ref="C479:D479"/>
    <mergeCell ref="E479:F479"/>
    <mergeCell ref="G479:H479"/>
    <mergeCell ref="L502:L503"/>
    <mergeCell ref="M502:N502"/>
    <mergeCell ref="O502:P502"/>
    <mergeCell ref="Q502:R502"/>
    <mergeCell ref="I479:I480"/>
    <mergeCell ref="A501:I501"/>
    <mergeCell ref="K501:S501"/>
    <mergeCell ref="B502:B503"/>
    <mergeCell ref="C502:D502"/>
    <mergeCell ref="E502:F502"/>
    <mergeCell ref="G502:H502"/>
    <mergeCell ref="S502:S503"/>
    <mergeCell ref="M519:N519"/>
    <mergeCell ref="O519:P519"/>
    <mergeCell ref="Q519:R519"/>
    <mergeCell ref="S519:S520"/>
    <mergeCell ref="I502:I503"/>
    <mergeCell ref="K502:K503"/>
    <mergeCell ref="A518:I518"/>
    <mergeCell ref="K518:S518"/>
    <mergeCell ref="B519:B520"/>
    <mergeCell ref="C519:D519"/>
    <mergeCell ref="E519:F519"/>
    <mergeCell ref="O550:P550"/>
    <mergeCell ref="Q550:R550"/>
    <mergeCell ref="C677:D677"/>
    <mergeCell ref="E677:F677"/>
    <mergeCell ref="G677:H677"/>
    <mergeCell ref="I677:I678"/>
    <mergeCell ref="B677:B678"/>
    <mergeCell ref="B691:B692"/>
    <mergeCell ref="C691:D691"/>
    <mergeCell ref="E691:F691"/>
    <mergeCell ref="G691:H691"/>
    <mergeCell ref="I691:I692"/>
    <mergeCell ref="B654:B655"/>
    <mergeCell ref="C654:D654"/>
    <mergeCell ref="E654:F654"/>
    <mergeCell ref="G654:H654"/>
    <mergeCell ref="I654:I655"/>
    <mergeCell ref="A676:I676"/>
    <mergeCell ref="A690:I690"/>
    <mergeCell ref="G550:H550"/>
    <mergeCell ref="I550:I551"/>
    <mergeCell ref="G519:H519"/>
    <mergeCell ref="I519:I520"/>
    <mergeCell ref="B545:D546"/>
    <mergeCell ref="A549:I549"/>
    <mergeCell ref="B550:B551"/>
    <mergeCell ref="C550:D550"/>
    <mergeCell ref="E550:F550"/>
    <mergeCell ref="A572:I572"/>
    <mergeCell ref="B573:B574"/>
    <mergeCell ref="C573:D573"/>
    <mergeCell ref="E573:F573"/>
    <mergeCell ref="G573:H573"/>
    <mergeCell ref="I573:I574"/>
    <mergeCell ref="A584:I584"/>
    <mergeCell ref="C608:D608"/>
    <mergeCell ref="E608:F608"/>
    <mergeCell ref="G608:H608"/>
    <mergeCell ref="I608:I609"/>
    <mergeCell ref="B585:B586"/>
    <mergeCell ref="C585:D585"/>
    <mergeCell ref="E585:F585"/>
    <mergeCell ref="G585:H585"/>
    <mergeCell ref="I585:I586"/>
    <mergeCell ref="A607:I607"/>
    <mergeCell ref="B608:B609"/>
    <mergeCell ref="A630:I630"/>
    <mergeCell ref="B631:B632"/>
    <mergeCell ref="C631:D631"/>
    <mergeCell ref="E631:F631"/>
    <mergeCell ref="G631:H631"/>
    <mergeCell ref="I631:I632"/>
    <mergeCell ref="A653:I653"/>
    <mergeCell ref="K519:K520"/>
    <mergeCell ref="L519:L520"/>
    <mergeCell ref="K526:K527"/>
    <mergeCell ref="K549:S549"/>
    <mergeCell ref="K550:K551"/>
    <mergeCell ref="L550:L551"/>
    <mergeCell ref="M550:N550"/>
    <mergeCell ref="S550:S551"/>
    <mergeCell ref="K572:S572"/>
    <mergeCell ref="K573:K574"/>
    <mergeCell ref="L573:L574"/>
    <mergeCell ref="M573:N573"/>
    <mergeCell ref="O573:P573"/>
    <mergeCell ref="Q573:R573"/>
    <mergeCell ref="S573:S574"/>
    <mergeCell ref="K584:S584"/>
    <mergeCell ref="L585:L586"/>
    <mergeCell ref="M585:N585"/>
    <mergeCell ref="O585:P585"/>
    <mergeCell ref="Q585:R585"/>
    <mergeCell ref="S585:S586"/>
    <mergeCell ref="K585:K586"/>
    <mergeCell ref="K593:K594"/>
    <mergeCell ref="K601:K602"/>
    <mergeCell ref="L601:L602"/>
    <mergeCell ref="M601:N601"/>
    <mergeCell ref="O601:P601"/>
    <mergeCell ref="Q601:R601"/>
    <mergeCell ref="S601:S602"/>
    <mergeCell ref="K607:S607"/>
    <mergeCell ref="K608:K609"/>
    <mergeCell ref="L608:L609"/>
    <mergeCell ref="M608:N608"/>
    <mergeCell ref="O608:P608"/>
    <mergeCell ref="Q608:R608"/>
    <mergeCell ref="S608:S609"/>
    <mergeCell ref="K630:S630"/>
    <mergeCell ref="K631:K632"/>
    <mergeCell ref="L631:L632"/>
    <mergeCell ref="M631:N631"/>
    <mergeCell ref="O631:P631"/>
    <mergeCell ref="Q631:R631"/>
    <mergeCell ref="S631:S632"/>
    <mergeCell ref="K653:S653"/>
    <mergeCell ref="K654:K655"/>
    <mergeCell ref="L654:L655"/>
    <mergeCell ref="M654:N654"/>
    <mergeCell ref="O654:P654"/>
    <mergeCell ref="Q654:R654"/>
    <mergeCell ref="S654:S655"/>
    <mergeCell ref="K676:S676"/>
    <mergeCell ref="K677:K678"/>
    <mergeCell ref="L677:L678"/>
    <mergeCell ref="M677:N677"/>
    <mergeCell ref="O677:P677"/>
    <mergeCell ref="Q677:R677"/>
    <mergeCell ref="S677:S678"/>
    <mergeCell ref="K690:S690"/>
    <mergeCell ref="K691:K692"/>
    <mergeCell ref="L691:L692"/>
    <mergeCell ref="M691:N691"/>
    <mergeCell ref="O691:P691"/>
    <mergeCell ref="Q691:R691"/>
    <mergeCell ref="K719:K720"/>
    <mergeCell ref="L719:L720"/>
    <mergeCell ref="M719:N719"/>
    <mergeCell ref="O719:P719"/>
    <mergeCell ref="S691:S692"/>
    <mergeCell ref="A715:S715"/>
    <mergeCell ref="A718:I718"/>
    <mergeCell ref="K718:S718"/>
    <mergeCell ref="B719:B720"/>
    <mergeCell ref="C719:D719"/>
    <mergeCell ref="E719:F719"/>
    <mergeCell ref="Q731:R731"/>
    <mergeCell ref="S731:S732"/>
    <mergeCell ref="Q719:R719"/>
    <mergeCell ref="S719:S720"/>
    <mergeCell ref="K730:S730"/>
    <mergeCell ref="K731:K732"/>
    <mergeCell ref="L731:L732"/>
    <mergeCell ref="M731:N731"/>
    <mergeCell ref="O731:P731"/>
    <mergeCell ref="I751:I752"/>
    <mergeCell ref="J751:J752"/>
    <mergeCell ref="A772:I772"/>
    <mergeCell ref="B773:B774"/>
    <mergeCell ref="C773:D773"/>
    <mergeCell ref="E773:F773"/>
    <mergeCell ref="G773:H773"/>
    <mergeCell ref="I773:I774"/>
    <mergeCell ref="K776:K777"/>
    <mergeCell ref="K778:K779"/>
    <mergeCell ref="K780:K781"/>
    <mergeCell ref="K782:K784"/>
    <mergeCell ref="A783:A784"/>
    <mergeCell ref="K785:K786"/>
    <mergeCell ref="K787:K788"/>
    <mergeCell ref="G719:H719"/>
    <mergeCell ref="I719:I720"/>
    <mergeCell ref="A730:I730"/>
    <mergeCell ref="B731:B732"/>
    <mergeCell ref="C731:D731"/>
    <mergeCell ref="E731:F731"/>
    <mergeCell ref="G731:H731"/>
    <mergeCell ref="K751:K752"/>
    <mergeCell ref="L751:L752"/>
    <mergeCell ref="Q751:R751"/>
    <mergeCell ref="S751:S752"/>
    <mergeCell ref="T751:T752"/>
    <mergeCell ref="I731:I732"/>
    <mergeCell ref="A750:I750"/>
    <mergeCell ref="K750:S750"/>
    <mergeCell ref="B751:B752"/>
    <mergeCell ref="C751:D751"/>
    <mergeCell ref="E751:F751"/>
    <mergeCell ref="G751:H751"/>
    <mergeCell ref="Q773:R773"/>
    <mergeCell ref="S773:S774"/>
    <mergeCell ref="M751:N751"/>
    <mergeCell ref="O751:P751"/>
    <mergeCell ref="K772:S772"/>
    <mergeCell ref="K773:K774"/>
    <mergeCell ref="L773:L774"/>
    <mergeCell ref="M773:N773"/>
    <mergeCell ref="O773:P773"/>
    <mergeCell ref="I799:I800"/>
    <mergeCell ref="K799:K800"/>
    <mergeCell ref="I1027:I1028"/>
    <mergeCell ref="K1027:K1028"/>
    <mergeCell ref="L1027:L1028"/>
    <mergeCell ref="M1027:N1027"/>
    <mergeCell ref="O1027:P1027"/>
    <mergeCell ref="Q1027:R1027"/>
    <mergeCell ref="G1053:H1053"/>
    <mergeCell ref="I1053:I1054"/>
    <mergeCell ref="K1053:K1054"/>
    <mergeCell ref="L1053:L1054"/>
    <mergeCell ref="M1053:N1053"/>
    <mergeCell ref="O1053:P1053"/>
    <mergeCell ref="Q1053:R1053"/>
    <mergeCell ref="S1053:S1054"/>
    <mergeCell ref="G1010:H1010"/>
    <mergeCell ref="I1010:I1011"/>
    <mergeCell ref="A1023:S1023"/>
    <mergeCell ref="A1026:I1026"/>
    <mergeCell ref="K1026:S1026"/>
    <mergeCell ref="B1027:B1028"/>
    <mergeCell ref="C1027:D1027"/>
    <mergeCell ref="S1027:S1028"/>
    <mergeCell ref="A1049:S1049"/>
    <mergeCell ref="A1052:I1052"/>
    <mergeCell ref="K1052:S1052"/>
    <mergeCell ref="B1053:B1054"/>
    <mergeCell ref="C1053:D1053"/>
    <mergeCell ref="E1053:F1053"/>
    <mergeCell ref="K1066:K1067"/>
    <mergeCell ref="L1066:L1067"/>
    <mergeCell ref="M1066:N1066"/>
    <mergeCell ref="O1066:P1066"/>
    <mergeCell ref="Q1066:R1066"/>
    <mergeCell ref="S1066:S1067"/>
    <mergeCell ref="A1065:I1065"/>
    <mergeCell ref="K1065:S1065"/>
    <mergeCell ref="B1066:B1067"/>
    <mergeCell ref="C1066:D1066"/>
    <mergeCell ref="E1066:F1066"/>
    <mergeCell ref="G1066:H1066"/>
    <mergeCell ref="I1066:I1067"/>
    <mergeCell ref="I1086:I1087"/>
    <mergeCell ref="K1086:K1087"/>
    <mergeCell ref="O1086:P1086"/>
    <mergeCell ref="Q1086:R1086"/>
    <mergeCell ref="S1086:S1087"/>
    <mergeCell ref="O799:P799"/>
    <mergeCell ref="Q799:R799"/>
    <mergeCell ref="A795:S795"/>
    <mergeCell ref="A798:I798"/>
    <mergeCell ref="K798:S798"/>
    <mergeCell ref="B799:B800"/>
    <mergeCell ref="C799:D799"/>
    <mergeCell ref="E799:F799"/>
    <mergeCell ref="G799:H799"/>
    <mergeCell ref="S799:S800"/>
    <mergeCell ref="G814:H814"/>
    <mergeCell ref="I814:I815"/>
    <mergeCell ref="A836:I836"/>
    <mergeCell ref="B837:B838"/>
    <mergeCell ref="C837:D837"/>
    <mergeCell ref="E837:F837"/>
    <mergeCell ref="G837:H837"/>
    <mergeCell ref="I837:I838"/>
    <mergeCell ref="K814:K815"/>
    <mergeCell ref="L814:L815"/>
    <mergeCell ref="L850:M851"/>
    <mergeCell ref="L852:M853"/>
    <mergeCell ref="M814:N814"/>
    <mergeCell ref="O814:P814"/>
    <mergeCell ref="L799:L800"/>
    <mergeCell ref="M799:N799"/>
    <mergeCell ref="A813:I813"/>
    <mergeCell ref="K813:S813"/>
    <mergeCell ref="B814:B815"/>
    <mergeCell ref="C814:D814"/>
    <mergeCell ref="E814:F814"/>
    <mergeCell ref="Q814:R814"/>
    <mergeCell ref="S814:S815"/>
    <mergeCell ref="K836:S836"/>
    <mergeCell ref="K837:K838"/>
    <mergeCell ref="L837:L838"/>
    <mergeCell ref="M837:N837"/>
    <mergeCell ref="O837:P837"/>
    <mergeCell ref="A919:S919"/>
    <mergeCell ref="A922:I922"/>
    <mergeCell ref="K922:S922"/>
    <mergeCell ref="B923:B924"/>
    <mergeCell ref="C923:D923"/>
    <mergeCell ref="E923:F923"/>
    <mergeCell ref="G923:H923"/>
    <mergeCell ref="S923:S924"/>
    <mergeCell ref="K938:K939"/>
    <mergeCell ref="L938:L939"/>
    <mergeCell ref="M938:N938"/>
    <mergeCell ref="O938:P938"/>
    <mergeCell ref="Q938:R938"/>
    <mergeCell ref="S938:S939"/>
    <mergeCell ref="I923:I924"/>
    <mergeCell ref="K923:K924"/>
    <mergeCell ref="A937:I937"/>
    <mergeCell ref="K937:S937"/>
    <mergeCell ref="B938:B939"/>
    <mergeCell ref="C938:D938"/>
    <mergeCell ref="E938:F938"/>
    <mergeCell ref="G863:H863"/>
    <mergeCell ref="I863:I864"/>
    <mergeCell ref="Q837:R837"/>
    <mergeCell ref="S837:S838"/>
    <mergeCell ref="A859:S859"/>
    <mergeCell ref="A862:I862"/>
    <mergeCell ref="B863:B864"/>
    <mergeCell ref="C863:D863"/>
    <mergeCell ref="E863:F863"/>
    <mergeCell ref="A882:S882"/>
    <mergeCell ref="A885:I885"/>
    <mergeCell ref="B886:B887"/>
    <mergeCell ref="C886:D886"/>
    <mergeCell ref="E886:F886"/>
    <mergeCell ref="G886:H886"/>
    <mergeCell ref="J886:J887"/>
    <mergeCell ref="I886:I887"/>
    <mergeCell ref="A906:I906"/>
    <mergeCell ref="B907:B908"/>
    <mergeCell ref="C907:D907"/>
    <mergeCell ref="E907:F907"/>
    <mergeCell ref="G907:H907"/>
    <mergeCell ref="I907:I908"/>
    <mergeCell ref="L923:L924"/>
    <mergeCell ref="M923:N923"/>
    <mergeCell ref="O923:P923"/>
    <mergeCell ref="Q923:R923"/>
    <mergeCell ref="E956:F956"/>
    <mergeCell ref="G956:H956"/>
    <mergeCell ref="I956:I957"/>
    <mergeCell ref="K956:K957"/>
    <mergeCell ref="L956:L957"/>
    <mergeCell ref="M956:N956"/>
    <mergeCell ref="O956:P956"/>
    <mergeCell ref="Q956:R956"/>
    <mergeCell ref="G978:H978"/>
    <mergeCell ref="I978:I979"/>
    <mergeCell ref="K978:K979"/>
    <mergeCell ref="L978:L979"/>
    <mergeCell ref="M978:N978"/>
    <mergeCell ref="O978:P978"/>
    <mergeCell ref="Q978:R978"/>
    <mergeCell ref="S978:S979"/>
    <mergeCell ref="A991:I991"/>
    <mergeCell ref="K991:S991"/>
    <mergeCell ref="B992:B993"/>
    <mergeCell ref="C992:D992"/>
    <mergeCell ref="E992:F992"/>
    <mergeCell ref="G992:H992"/>
    <mergeCell ref="I992:I993"/>
    <mergeCell ref="Q1010:R1010"/>
    <mergeCell ref="S1010:S1011"/>
    <mergeCell ref="K992:K993"/>
    <mergeCell ref="L992:L993"/>
    <mergeCell ref="A1009:I1009"/>
    <mergeCell ref="K1009:S1009"/>
    <mergeCell ref="B1010:B1011"/>
    <mergeCell ref="C1010:D1010"/>
    <mergeCell ref="E1010:F1010"/>
    <mergeCell ref="G938:H938"/>
    <mergeCell ref="I938:I939"/>
    <mergeCell ref="A952:S952"/>
    <mergeCell ref="A955:I955"/>
    <mergeCell ref="K955:S955"/>
    <mergeCell ref="B956:B957"/>
    <mergeCell ref="C956:D956"/>
    <mergeCell ref="S956:S957"/>
    <mergeCell ref="A974:S974"/>
    <mergeCell ref="A977:I977"/>
    <mergeCell ref="K977:S977"/>
    <mergeCell ref="B978:B979"/>
    <mergeCell ref="C978:D978"/>
    <mergeCell ref="E978:F978"/>
    <mergeCell ref="M992:N992"/>
    <mergeCell ref="O992:P992"/>
    <mergeCell ref="Q992:R992"/>
    <mergeCell ref="S992:S993"/>
    <mergeCell ref="K1010:K1011"/>
    <mergeCell ref="L1010:L1011"/>
    <mergeCell ref="M1010:N1010"/>
    <mergeCell ref="O1010:P1010"/>
    <mergeCell ref="E1027:F1027"/>
    <mergeCell ref="G1027:H1027"/>
    <mergeCell ref="L1086:L1087"/>
    <mergeCell ref="M1086:N1086"/>
    <mergeCell ref="K1094:K1095"/>
    <mergeCell ref="A1082:S1082"/>
    <mergeCell ref="A1085:I1085"/>
    <mergeCell ref="K1085:S1085"/>
    <mergeCell ref="B1086:B1087"/>
    <mergeCell ref="C1086:D1086"/>
    <mergeCell ref="E1086:F1086"/>
    <mergeCell ref="G1086:H1086"/>
  </mergeCells>
  <conditionalFormatting sqref="T456:T463">
    <cfRule type="colorScale" priority="1">
      <colorScale>
        <cfvo type="min"/>
        <cfvo type="max"/>
        <color rgb="FFFFE599"/>
        <color rgb="FFF1C232"/>
      </colorScale>
    </cfRule>
  </conditionalFormatting>
  <conditionalFormatting sqref="C22:H26 M22:R26 C31:H49 M31:R36 C55:H71 M55:R67 C77:H94 M77:R86 C100:H129 M100:R113 C168:H172 M168:R172 C178:H184 M178:R181 C193:H205 M193:R199 C219:H235 M219:R232 C244:H255 M244:R248 C264:H282 M264:R269 M271:R271 C291:H298 M291:R297 C304:H318 C327:H336 M327:R332 C358:H367 M358:R361 C373:H380 C386:H400 M386:R391 C406:H414 M406:R409 C420:H427 M420:R425 C436:H475 M436:R442 M456:R465 C481:H498 M481:R492 C504:H515 M504:R510 C521:H544 M521:R528 C552:H564 M552:R557 C575:H581 M575:R581 C721:H727 M721:R725 C733:H747 M733:R739 C753:H769 M753:R759 C801:H810 M801:R807 C816:H826 M816:R822 C839:H856 M839:R849 C865:H875 C888:H903 C909:H916 C925:H934 M925:R929 C940:H949 M940:R944 C958:H971 M958:R963 C980:H988 M980:R984 C994:H1006 M994:R998 C1029:H1046 M1029:R1034 C1055:H1063 M1055:R1060 C1068:H1079 M1068:R1074">
    <cfRule type="colorScale" priority="2">
      <colorScale>
        <cfvo type="min"/>
        <cfvo type="percentile" val="50"/>
        <cfvo type="max"/>
        <color rgb="FFE67C73"/>
        <color rgb="FFFFD966"/>
        <color rgb="FF34A853"/>
      </colorScale>
    </cfRule>
  </conditionalFormatting>
  <conditionalFormatting sqref="L193:L199">
    <cfRule type="colorScale" priority="3">
      <colorScale>
        <cfvo type="min"/>
        <cfvo type="max"/>
        <color rgb="FF57BB8A"/>
        <color rgb="FFFFFFFF"/>
      </colorScale>
    </cfRule>
  </conditionalFormatting>
  <conditionalFormatting sqref="L193:L199">
    <cfRule type="colorScale" priority="4">
      <colorScale>
        <cfvo type="min"/>
        <cfvo type="max"/>
        <color rgb="FF57BB8A"/>
        <color rgb="FFFFFFFF"/>
      </colorScale>
    </cfRule>
  </conditionalFormatting>
  <conditionalFormatting sqref="C610:H627">
    <cfRule type="colorScale" priority="5">
      <colorScale>
        <cfvo type="min"/>
        <cfvo type="percentile" val="50"/>
        <cfvo type="max"/>
        <color rgb="FFE67C73"/>
        <color rgb="FFFFD966"/>
        <color rgb="FF57BB8A"/>
      </colorScale>
    </cfRule>
  </conditionalFormatting>
  <conditionalFormatting sqref="M7:R20">
    <cfRule type="colorScale" priority="6">
      <colorScale>
        <cfvo type="min"/>
        <cfvo type="percentile" val="50"/>
        <cfvo type="max"/>
        <color rgb="FFE67C73"/>
        <color rgb="FFFFD966"/>
        <color rgb="FF57BB8A"/>
      </colorScale>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s>
  <sheetData>
    <row r="1">
      <c r="A1" s="451" t="s">
        <v>2884</v>
      </c>
      <c r="B1" s="46"/>
      <c r="C1" s="46"/>
      <c r="D1" s="46"/>
      <c r="E1" s="47"/>
    </row>
    <row r="2">
      <c r="A2" s="452" t="s">
        <v>2885</v>
      </c>
      <c r="B2" s="452">
        <v>1.0</v>
      </c>
      <c r="C2" s="452">
        <v>5.0</v>
      </c>
      <c r="D2" s="452">
        <v>6.0</v>
      </c>
      <c r="E2" s="452">
        <v>9.0</v>
      </c>
      <c r="F2" s="452">
        <v>10.0</v>
      </c>
      <c r="G2" s="452">
        <v>12.0</v>
      </c>
      <c r="H2" s="452">
        <v>14.0</v>
      </c>
      <c r="I2" s="452">
        <v>15.0</v>
      </c>
      <c r="J2" s="452">
        <v>18.0</v>
      </c>
      <c r="K2" s="452">
        <v>19.0</v>
      </c>
      <c r="L2" s="452">
        <v>23.0</v>
      </c>
      <c r="M2" s="452">
        <v>26.0</v>
      </c>
      <c r="N2" s="452">
        <v>28.0</v>
      </c>
      <c r="O2" s="452">
        <v>30.0</v>
      </c>
    </row>
    <row r="3">
      <c r="A3" s="453" t="s">
        <v>2886</v>
      </c>
      <c r="B3" s="454">
        <v>3.0</v>
      </c>
      <c r="C3" s="454">
        <v>3.0</v>
      </c>
      <c r="D3" s="454">
        <v>3.0</v>
      </c>
      <c r="E3" s="454">
        <v>5.0</v>
      </c>
      <c r="F3" s="454">
        <v>5.0</v>
      </c>
      <c r="G3" s="454">
        <v>8.0</v>
      </c>
      <c r="H3" s="454">
        <v>8.0</v>
      </c>
      <c r="I3" s="454">
        <v>11.0</v>
      </c>
      <c r="J3" s="454">
        <v>11.0</v>
      </c>
      <c r="K3" s="454">
        <v>13.0</v>
      </c>
      <c r="L3" s="454">
        <v>15.0</v>
      </c>
      <c r="M3" s="454">
        <v>19.0</v>
      </c>
      <c r="N3" s="454">
        <v>19.0</v>
      </c>
      <c r="O3" s="454">
        <v>21.0</v>
      </c>
    </row>
    <row r="4">
      <c r="A4" s="455" t="s">
        <v>2887</v>
      </c>
      <c r="B4" s="454">
        <v>2.0</v>
      </c>
      <c r="C4" s="454">
        <v>4.0</v>
      </c>
      <c r="D4" s="454">
        <v>4.0</v>
      </c>
      <c r="E4" s="454">
        <v>6.0</v>
      </c>
      <c r="F4" s="454">
        <v>6.0</v>
      </c>
      <c r="G4" s="454">
        <v>10.0</v>
      </c>
      <c r="H4" s="454">
        <v>10.0</v>
      </c>
      <c r="I4" s="454">
        <v>12.0</v>
      </c>
      <c r="J4" s="454">
        <v>15.0</v>
      </c>
      <c r="K4" s="454">
        <v>15.0</v>
      </c>
      <c r="L4" s="454">
        <v>16.0</v>
      </c>
      <c r="M4" s="454">
        <v>20.0</v>
      </c>
      <c r="N4" s="454">
        <v>20.0</v>
      </c>
      <c r="O4" s="454">
        <v>22.0</v>
      </c>
    </row>
    <row r="5">
      <c r="A5" s="456" t="s">
        <v>2888</v>
      </c>
      <c r="B5" s="454">
        <v>2.0</v>
      </c>
      <c r="C5" s="454">
        <v>3.0</v>
      </c>
      <c r="D5" s="454">
        <v>3.0</v>
      </c>
      <c r="E5" s="454">
        <v>5.0</v>
      </c>
      <c r="F5" s="454">
        <v>5.0</v>
      </c>
      <c r="G5" s="454">
        <v>10.0</v>
      </c>
      <c r="H5" s="454">
        <v>10.0</v>
      </c>
      <c r="I5" s="454">
        <v>12.0</v>
      </c>
      <c r="J5" s="454">
        <v>12.0</v>
      </c>
      <c r="K5" s="454">
        <v>12.0</v>
      </c>
      <c r="L5" s="454">
        <v>16.0</v>
      </c>
      <c r="M5" s="454">
        <v>20.0</v>
      </c>
      <c r="N5" s="454">
        <v>20.0</v>
      </c>
      <c r="O5" s="454">
        <v>22.0</v>
      </c>
    </row>
    <row r="6">
      <c r="A6" s="457" t="s">
        <v>2889</v>
      </c>
      <c r="B6" s="454">
        <v>2.0</v>
      </c>
      <c r="C6" s="454">
        <v>3.0</v>
      </c>
      <c r="D6" s="454">
        <v>3.0</v>
      </c>
      <c r="E6" s="454">
        <v>5.0</v>
      </c>
      <c r="F6" s="454">
        <v>5.0</v>
      </c>
      <c r="G6" s="454">
        <v>10.0</v>
      </c>
      <c r="H6" s="454">
        <v>10.0</v>
      </c>
      <c r="I6" s="454">
        <v>12.0</v>
      </c>
      <c r="J6" s="454">
        <v>12.0</v>
      </c>
      <c r="K6" s="458">
        <v>12.0</v>
      </c>
      <c r="L6" s="458">
        <v>16.0</v>
      </c>
      <c r="M6" s="458">
        <v>19.0</v>
      </c>
      <c r="N6" s="458">
        <v>19.0</v>
      </c>
      <c r="O6" s="459">
        <v>22.0</v>
      </c>
    </row>
    <row r="7">
      <c r="A7" s="460" t="s">
        <v>2890</v>
      </c>
      <c r="B7" s="454">
        <v>2.0</v>
      </c>
      <c r="C7" s="454">
        <v>3.0</v>
      </c>
      <c r="D7" s="454">
        <v>3.0</v>
      </c>
      <c r="E7" s="454">
        <v>5.0</v>
      </c>
      <c r="F7" s="454">
        <v>5.0</v>
      </c>
      <c r="G7" s="454">
        <v>9.0</v>
      </c>
      <c r="H7" s="454">
        <v>9.0</v>
      </c>
      <c r="I7" s="454">
        <v>11.0</v>
      </c>
      <c r="J7" s="454">
        <v>11.0</v>
      </c>
      <c r="K7" s="454">
        <v>14.0</v>
      </c>
      <c r="L7" s="454">
        <v>16.0</v>
      </c>
      <c r="M7" s="454">
        <v>19.0</v>
      </c>
      <c r="N7" s="454">
        <v>19.0</v>
      </c>
      <c r="O7" s="454">
        <v>21.0</v>
      </c>
    </row>
    <row r="8">
      <c r="A8" s="461" t="s">
        <v>1934</v>
      </c>
      <c r="B8" s="454">
        <v>2.0</v>
      </c>
      <c r="C8" s="454">
        <v>3.0</v>
      </c>
      <c r="D8" s="454">
        <v>3.0</v>
      </c>
      <c r="E8" s="454">
        <v>5.0</v>
      </c>
      <c r="F8" s="454">
        <v>5.0</v>
      </c>
      <c r="G8" s="454">
        <v>10.0</v>
      </c>
      <c r="H8" s="454">
        <v>10.0</v>
      </c>
      <c r="I8" s="454">
        <v>13.0</v>
      </c>
      <c r="J8" s="454">
        <v>13.0</v>
      </c>
      <c r="K8" s="454">
        <v>16.0</v>
      </c>
      <c r="L8" s="454">
        <v>17.0</v>
      </c>
      <c r="M8" s="454">
        <v>20.0</v>
      </c>
      <c r="N8" s="454">
        <v>21.0</v>
      </c>
      <c r="O8" s="454">
        <v>23.0</v>
      </c>
    </row>
    <row r="9">
      <c r="A9" s="462" t="s">
        <v>2891</v>
      </c>
      <c r="B9" s="454">
        <v>2.0</v>
      </c>
      <c r="C9" s="454">
        <v>3.0</v>
      </c>
      <c r="D9" s="454">
        <v>3.0</v>
      </c>
      <c r="E9" s="454">
        <v>5.0</v>
      </c>
      <c r="F9" s="454">
        <v>5.0</v>
      </c>
      <c r="G9" s="454">
        <v>10.0</v>
      </c>
      <c r="H9" s="454">
        <v>10.0</v>
      </c>
      <c r="I9" s="454">
        <v>12.0</v>
      </c>
      <c r="J9" s="454">
        <v>12.0</v>
      </c>
      <c r="K9" s="454">
        <v>15.0</v>
      </c>
      <c r="L9" s="454">
        <v>16.0</v>
      </c>
      <c r="M9" s="454">
        <v>20.0</v>
      </c>
      <c r="N9" s="454">
        <v>21.0</v>
      </c>
      <c r="O9" s="454">
        <v>22.0</v>
      </c>
    </row>
    <row r="10">
      <c r="A10" s="463" t="s">
        <v>2892</v>
      </c>
      <c r="B10" s="454">
        <v>5.0</v>
      </c>
      <c r="C10" s="454">
        <v>5.0</v>
      </c>
      <c r="D10" s="454">
        <v>5.0</v>
      </c>
      <c r="E10" s="454">
        <v>7.0</v>
      </c>
      <c r="F10" s="454">
        <v>7.0</v>
      </c>
      <c r="G10" s="454">
        <v>10.0</v>
      </c>
      <c r="H10" s="454">
        <v>10.0</v>
      </c>
      <c r="I10" s="454">
        <v>10.0</v>
      </c>
      <c r="J10" s="454">
        <v>16.0</v>
      </c>
      <c r="K10" s="454">
        <v>16.0</v>
      </c>
      <c r="L10" s="454">
        <v>16.0</v>
      </c>
      <c r="M10" s="454">
        <v>20.0</v>
      </c>
      <c r="N10" s="454">
        <v>21.0</v>
      </c>
      <c r="O10" s="454">
        <v>21.0</v>
      </c>
    </row>
    <row r="11">
      <c r="A11" s="464" t="s">
        <v>2893</v>
      </c>
      <c r="B11" s="454">
        <v>3.0</v>
      </c>
      <c r="C11" s="454">
        <v>4.0</v>
      </c>
      <c r="D11" s="454">
        <v>4.0</v>
      </c>
      <c r="E11" s="454">
        <v>6.0</v>
      </c>
      <c r="F11" s="454">
        <v>6.0</v>
      </c>
      <c r="G11" s="454">
        <v>9.0</v>
      </c>
      <c r="H11" s="454">
        <v>9.0</v>
      </c>
      <c r="I11" s="454">
        <v>12.0</v>
      </c>
      <c r="J11" s="454">
        <v>12.0</v>
      </c>
      <c r="K11" s="454">
        <v>15.0</v>
      </c>
      <c r="L11" s="454">
        <v>17.0</v>
      </c>
      <c r="M11" s="454">
        <v>20.0</v>
      </c>
      <c r="N11" s="454">
        <v>21.0</v>
      </c>
      <c r="O11" s="454">
        <v>22.0</v>
      </c>
    </row>
    <row r="12">
      <c r="A12" s="465" t="s">
        <v>2894</v>
      </c>
      <c r="B12" s="454">
        <v>3.0</v>
      </c>
      <c r="C12" s="454">
        <v>4.0</v>
      </c>
      <c r="D12" s="454">
        <v>4.0</v>
      </c>
      <c r="E12" s="454">
        <v>6.0</v>
      </c>
      <c r="F12" s="454">
        <v>6.0</v>
      </c>
      <c r="G12" s="454">
        <v>9.0</v>
      </c>
      <c r="H12" s="454">
        <v>9.0</v>
      </c>
      <c r="I12" s="454">
        <v>12.0</v>
      </c>
      <c r="J12" s="454">
        <v>12.0</v>
      </c>
      <c r="K12" s="454">
        <v>15.0</v>
      </c>
      <c r="L12" s="454">
        <v>16.0</v>
      </c>
      <c r="M12" s="454">
        <v>19.0</v>
      </c>
      <c r="N12" s="454">
        <v>19.0</v>
      </c>
      <c r="O12" s="454">
        <v>22.0</v>
      </c>
    </row>
    <row r="13">
      <c r="A13" s="466" t="s">
        <v>2015</v>
      </c>
      <c r="B13" s="454">
        <v>5.0</v>
      </c>
      <c r="C13" s="454">
        <v>6.0</v>
      </c>
      <c r="D13" s="454">
        <v>6.0</v>
      </c>
      <c r="E13" s="454">
        <v>7.0</v>
      </c>
      <c r="F13" s="454">
        <v>7.0</v>
      </c>
      <c r="G13" s="454">
        <v>10.0</v>
      </c>
      <c r="H13" s="454">
        <v>10.0</v>
      </c>
      <c r="I13" s="454">
        <v>11.0</v>
      </c>
      <c r="J13" s="454">
        <v>11.0</v>
      </c>
      <c r="K13" s="454">
        <v>13.0</v>
      </c>
      <c r="L13" s="454">
        <v>16.0</v>
      </c>
      <c r="M13" s="454">
        <v>16.0</v>
      </c>
      <c r="N13" s="454">
        <v>18.0</v>
      </c>
      <c r="O13" s="454">
        <v>22.0</v>
      </c>
    </row>
    <row r="14">
      <c r="A14" s="467" t="s">
        <v>2895</v>
      </c>
      <c r="B14" s="454">
        <v>5.0</v>
      </c>
      <c r="C14" s="454">
        <v>5.0</v>
      </c>
      <c r="D14" s="454">
        <v>5.0</v>
      </c>
      <c r="E14" s="454">
        <v>7.0</v>
      </c>
      <c r="F14" s="454">
        <v>7.0</v>
      </c>
      <c r="G14" s="454">
        <v>10.0</v>
      </c>
      <c r="H14" s="454">
        <v>10.0</v>
      </c>
      <c r="I14" s="454">
        <v>10.0</v>
      </c>
      <c r="J14" s="454">
        <v>15.0</v>
      </c>
      <c r="K14" s="454">
        <v>15.0</v>
      </c>
      <c r="L14" s="454">
        <v>16.0</v>
      </c>
      <c r="M14" s="454">
        <v>20.0</v>
      </c>
      <c r="N14" s="454">
        <v>21.0</v>
      </c>
      <c r="O14" s="454">
        <v>22.0</v>
      </c>
    </row>
    <row r="15">
      <c r="A15" s="468" t="s">
        <v>2896</v>
      </c>
      <c r="B15" s="454">
        <v>5.0</v>
      </c>
      <c r="C15" s="454">
        <v>5.0</v>
      </c>
      <c r="D15" s="454">
        <v>5.0</v>
      </c>
      <c r="E15" s="454">
        <v>7.0</v>
      </c>
      <c r="F15" s="454">
        <v>7.0</v>
      </c>
      <c r="G15" s="454">
        <v>10.0</v>
      </c>
      <c r="H15" s="454">
        <v>10.0</v>
      </c>
      <c r="I15" s="454">
        <v>10.0</v>
      </c>
      <c r="J15" s="454">
        <v>15.0</v>
      </c>
      <c r="K15" s="454">
        <v>15.0</v>
      </c>
      <c r="L15" s="454">
        <v>16.0</v>
      </c>
      <c r="M15" s="454">
        <v>20.0</v>
      </c>
      <c r="N15" s="454">
        <v>21.0</v>
      </c>
      <c r="O15" s="454">
        <v>22.0</v>
      </c>
      <c r="P15" s="33" t="s">
        <v>2897</v>
      </c>
    </row>
    <row r="16">
      <c r="A16" s="469" t="s">
        <v>2898</v>
      </c>
      <c r="B16" s="454">
        <v>2.0</v>
      </c>
      <c r="C16" s="454">
        <v>3.0</v>
      </c>
      <c r="D16" s="454">
        <v>3.0</v>
      </c>
      <c r="E16" s="454">
        <v>5.0</v>
      </c>
      <c r="F16" s="454">
        <v>5.0</v>
      </c>
      <c r="G16" s="454">
        <v>10.0</v>
      </c>
      <c r="H16" s="454">
        <v>10.0</v>
      </c>
      <c r="I16" s="454">
        <v>12.0</v>
      </c>
      <c r="J16" s="454">
        <v>12.0</v>
      </c>
      <c r="K16" s="454">
        <v>15.0</v>
      </c>
      <c r="L16" s="454">
        <v>16.0</v>
      </c>
      <c r="M16" s="454">
        <v>20.0</v>
      </c>
      <c r="N16" s="454">
        <v>21.0</v>
      </c>
      <c r="O16" s="454">
        <v>22.0</v>
      </c>
    </row>
    <row r="17">
      <c r="A17" s="470" t="s">
        <v>2469</v>
      </c>
      <c r="B17" s="454">
        <v>4.0</v>
      </c>
      <c r="C17" s="454">
        <v>4.0</v>
      </c>
      <c r="D17" s="454">
        <v>4.0</v>
      </c>
      <c r="E17" s="454">
        <v>7.0</v>
      </c>
      <c r="F17" s="454">
        <v>7.0</v>
      </c>
      <c r="G17" s="454">
        <v>10.0</v>
      </c>
      <c r="H17" s="454">
        <v>10.0</v>
      </c>
      <c r="I17" s="454">
        <v>10.0</v>
      </c>
      <c r="J17" s="454">
        <v>15.0</v>
      </c>
      <c r="K17" s="454">
        <v>15.0</v>
      </c>
      <c r="L17" s="454">
        <v>16.0</v>
      </c>
      <c r="M17" s="454">
        <v>20.0</v>
      </c>
      <c r="N17" s="454">
        <v>20.0</v>
      </c>
      <c r="O17" s="454">
        <v>22.0</v>
      </c>
    </row>
    <row r="18">
      <c r="A18" s="471" t="s">
        <v>2899</v>
      </c>
      <c r="B18" s="454">
        <v>3.0</v>
      </c>
      <c r="C18" s="454">
        <v>5.0</v>
      </c>
      <c r="D18" s="454">
        <v>5.0</v>
      </c>
      <c r="E18" s="454">
        <v>6.0</v>
      </c>
      <c r="F18" s="454">
        <v>6.0</v>
      </c>
      <c r="G18" s="454">
        <v>8.0</v>
      </c>
      <c r="H18" s="454">
        <v>8.0</v>
      </c>
      <c r="I18" s="454">
        <v>12.0</v>
      </c>
      <c r="J18" s="454">
        <v>12.0</v>
      </c>
      <c r="K18" s="454">
        <v>14.0</v>
      </c>
      <c r="L18" s="454">
        <v>15.0</v>
      </c>
      <c r="M18" s="454">
        <v>20.0</v>
      </c>
      <c r="N18" s="454">
        <v>20.0</v>
      </c>
      <c r="O18" s="454">
        <v>22.0</v>
      </c>
    </row>
    <row r="19">
      <c r="A19" s="468" t="s">
        <v>2900</v>
      </c>
      <c r="B19" s="454">
        <v>3.0</v>
      </c>
      <c r="C19" s="454">
        <v>4.0</v>
      </c>
      <c r="D19" s="454">
        <v>4.0</v>
      </c>
      <c r="E19" s="454">
        <v>6.0</v>
      </c>
      <c r="F19" s="454">
        <v>6.0</v>
      </c>
      <c r="G19" s="454">
        <v>9.0</v>
      </c>
      <c r="H19" s="454">
        <v>9.0</v>
      </c>
      <c r="I19" s="454">
        <v>12.0</v>
      </c>
      <c r="J19" s="454">
        <v>12.0</v>
      </c>
      <c r="K19" s="454">
        <v>15.0</v>
      </c>
      <c r="L19" s="454">
        <v>17.0</v>
      </c>
      <c r="M19" s="454">
        <v>20.0</v>
      </c>
      <c r="N19" s="454">
        <v>21.0</v>
      </c>
      <c r="O19" s="454">
        <v>22.0</v>
      </c>
    </row>
    <row r="20">
      <c r="A20" s="472" t="s">
        <v>2901</v>
      </c>
      <c r="B20" s="454">
        <v>4.0</v>
      </c>
      <c r="C20" s="454">
        <v>5.0</v>
      </c>
      <c r="D20" s="454">
        <v>5.0</v>
      </c>
      <c r="E20" s="454">
        <v>7.0</v>
      </c>
      <c r="F20" s="454">
        <v>7.0</v>
      </c>
      <c r="G20" s="454">
        <v>10.0</v>
      </c>
      <c r="H20" s="454">
        <v>10.0</v>
      </c>
      <c r="I20" s="454">
        <v>13.0</v>
      </c>
      <c r="J20" s="454">
        <v>13.0</v>
      </c>
      <c r="K20" s="454">
        <v>14.0</v>
      </c>
      <c r="L20" s="454">
        <v>15.0</v>
      </c>
      <c r="M20" s="454">
        <v>20.0</v>
      </c>
      <c r="N20" s="454">
        <v>21.0</v>
      </c>
      <c r="O20" s="454">
        <v>21.0</v>
      </c>
    </row>
    <row r="21">
      <c r="A21" s="473" t="s">
        <v>2648</v>
      </c>
      <c r="B21" s="474"/>
      <c r="C21" s="474"/>
      <c r="D21" s="474"/>
      <c r="E21" s="474"/>
      <c r="F21" s="474"/>
      <c r="G21" s="474"/>
      <c r="H21" s="474"/>
      <c r="I21" s="474"/>
      <c r="J21" s="474"/>
      <c r="K21" s="474"/>
      <c r="L21" s="474"/>
      <c r="M21" s="474"/>
      <c r="N21" s="474"/>
      <c r="O21" s="474"/>
    </row>
    <row r="22">
      <c r="A22" s="475" t="s">
        <v>2665</v>
      </c>
      <c r="B22" s="454">
        <v>5.0</v>
      </c>
      <c r="C22" s="454">
        <v>5.0</v>
      </c>
      <c r="D22" s="454">
        <v>8.0</v>
      </c>
      <c r="E22" s="454">
        <v>8.0</v>
      </c>
      <c r="F22" s="454">
        <v>8.0</v>
      </c>
      <c r="G22" s="454">
        <v>11.0</v>
      </c>
      <c r="H22" s="454">
        <v>12.0</v>
      </c>
      <c r="I22" s="454">
        <v>12.0</v>
      </c>
      <c r="J22" s="454">
        <v>14.0</v>
      </c>
      <c r="K22" s="454">
        <v>14.0</v>
      </c>
      <c r="L22" s="454">
        <v>16.0</v>
      </c>
      <c r="M22" s="454">
        <v>18.0</v>
      </c>
      <c r="N22" s="454">
        <v>21.0</v>
      </c>
      <c r="O22" s="454">
        <v>21.0</v>
      </c>
    </row>
    <row r="23">
      <c r="A23" s="460" t="s">
        <v>2692</v>
      </c>
      <c r="B23" s="454">
        <v>5.0</v>
      </c>
      <c r="C23" s="454">
        <v>5.0</v>
      </c>
      <c r="D23" s="454">
        <v>5.0</v>
      </c>
      <c r="E23" s="454">
        <v>7.0</v>
      </c>
      <c r="F23" s="454">
        <v>7.0</v>
      </c>
      <c r="G23" s="454">
        <v>9.0</v>
      </c>
      <c r="H23" s="454">
        <v>9.0</v>
      </c>
      <c r="I23" s="454">
        <v>9.0</v>
      </c>
      <c r="J23" s="454">
        <v>13.0</v>
      </c>
      <c r="K23" s="454">
        <v>13.0</v>
      </c>
      <c r="L23" s="454">
        <v>18.0</v>
      </c>
      <c r="M23" s="454">
        <v>20.0</v>
      </c>
      <c r="N23" s="454">
        <v>20.0</v>
      </c>
      <c r="O23" s="454">
        <v>22.0</v>
      </c>
    </row>
    <row r="24">
      <c r="A24" s="476" t="s">
        <v>2902</v>
      </c>
      <c r="B24" s="454">
        <v>3.0</v>
      </c>
      <c r="C24" s="454">
        <v>4.0</v>
      </c>
      <c r="D24" s="454">
        <v>4.0</v>
      </c>
      <c r="E24" s="454">
        <v>7.0</v>
      </c>
      <c r="F24" s="454">
        <v>7.0</v>
      </c>
      <c r="G24" s="454">
        <v>11.0</v>
      </c>
      <c r="H24" s="454">
        <v>11.0</v>
      </c>
      <c r="I24" s="454">
        <v>11.0</v>
      </c>
      <c r="J24" s="454">
        <v>14.0</v>
      </c>
      <c r="K24" s="454">
        <v>14.0</v>
      </c>
      <c r="L24" s="454">
        <v>16.0</v>
      </c>
      <c r="M24" s="454">
        <v>19.0</v>
      </c>
      <c r="N24" s="454">
        <v>19.0</v>
      </c>
      <c r="O24" s="454">
        <v>21.0</v>
      </c>
    </row>
    <row r="25">
      <c r="A25" s="477" t="s">
        <v>2724</v>
      </c>
      <c r="B25" s="454">
        <v>4.0</v>
      </c>
      <c r="C25" s="454">
        <v>4.0</v>
      </c>
      <c r="D25" s="454">
        <v>4.0</v>
      </c>
      <c r="E25" s="454">
        <v>7.0</v>
      </c>
      <c r="F25" s="454">
        <v>7.0</v>
      </c>
      <c r="G25" s="454">
        <v>10.0</v>
      </c>
      <c r="H25" s="454">
        <v>10.0</v>
      </c>
      <c r="I25" s="454">
        <v>10.0</v>
      </c>
      <c r="J25" s="454">
        <v>14.0</v>
      </c>
      <c r="K25" s="454">
        <v>14.0</v>
      </c>
      <c r="L25" s="454">
        <v>17.0</v>
      </c>
      <c r="M25" s="454">
        <v>20.0</v>
      </c>
      <c r="N25" s="454">
        <v>20.0</v>
      </c>
      <c r="O25" s="454">
        <v>22.0</v>
      </c>
    </row>
    <row r="26">
      <c r="A26" s="478" t="s">
        <v>2903</v>
      </c>
      <c r="B26" s="454">
        <v>4.0</v>
      </c>
      <c r="C26" s="454">
        <v>4.0</v>
      </c>
      <c r="D26" s="454">
        <v>4.0</v>
      </c>
      <c r="E26" s="454">
        <v>7.0</v>
      </c>
      <c r="F26" s="454">
        <v>7.0</v>
      </c>
      <c r="G26" s="454">
        <v>10.0</v>
      </c>
      <c r="H26" s="454">
        <v>10.0</v>
      </c>
      <c r="I26" s="454">
        <v>10.0</v>
      </c>
      <c r="J26" s="454">
        <v>15.0</v>
      </c>
      <c r="K26" s="454">
        <v>15.0</v>
      </c>
      <c r="L26" s="454">
        <v>16.0</v>
      </c>
      <c r="M26" s="454">
        <v>20.0</v>
      </c>
      <c r="N26" s="454">
        <v>20.0</v>
      </c>
      <c r="O26" s="454">
        <v>22.0</v>
      </c>
    </row>
    <row r="27">
      <c r="A27" s="479" t="s">
        <v>2746</v>
      </c>
      <c r="B27" s="454">
        <v>2.0</v>
      </c>
      <c r="C27" s="454">
        <v>4.0</v>
      </c>
      <c r="D27" s="454">
        <v>4.0</v>
      </c>
      <c r="E27" s="454">
        <v>6.0</v>
      </c>
      <c r="F27" s="454">
        <v>6.0</v>
      </c>
      <c r="G27" s="454">
        <v>9.0</v>
      </c>
      <c r="H27" s="454">
        <v>9.0</v>
      </c>
      <c r="I27" s="454">
        <v>11.0</v>
      </c>
      <c r="J27" s="454">
        <v>11.0</v>
      </c>
      <c r="K27" s="454">
        <v>13.0</v>
      </c>
      <c r="L27" s="454">
        <v>16.0</v>
      </c>
      <c r="M27" s="454">
        <v>20.0</v>
      </c>
      <c r="N27" s="454">
        <v>21.0</v>
      </c>
      <c r="O27" s="454">
        <v>21.0</v>
      </c>
    </row>
    <row r="28">
      <c r="A28" s="480" t="s">
        <v>2904</v>
      </c>
      <c r="B28" s="454">
        <v>2.0</v>
      </c>
      <c r="C28" s="454">
        <v>4.0</v>
      </c>
      <c r="D28" s="454">
        <v>4.0</v>
      </c>
      <c r="E28" s="454">
        <v>5.0</v>
      </c>
      <c r="F28" s="454">
        <v>5.0</v>
      </c>
      <c r="G28" s="454">
        <v>10.0</v>
      </c>
      <c r="H28" s="454">
        <v>10.0</v>
      </c>
      <c r="I28" s="454">
        <v>12.0</v>
      </c>
      <c r="J28" s="454">
        <v>12.0</v>
      </c>
      <c r="K28" s="454">
        <v>15.0</v>
      </c>
      <c r="L28" s="454">
        <v>16.0</v>
      </c>
      <c r="M28" s="454">
        <v>20.0</v>
      </c>
      <c r="N28" s="454">
        <v>21.0</v>
      </c>
      <c r="O28" s="454">
        <v>22.0</v>
      </c>
    </row>
    <row r="29">
      <c r="A29" s="481" t="s">
        <v>2800</v>
      </c>
      <c r="B29" s="454">
        <v>3.0</v>
      </c>
      <c r="C29" s="454">
        <v>4.0</v>
      </c>
      <c r="D29" s="454">
        <v>4.0</v>
      </c>
      <c r="E29" s="454">
        <v>5.0</v>
      </c>
      <c r="F29" s="454">
        <v>5.0</v>
      </c>
      <c r="G29" s="454">
        <v>10.0</v>
      </c>
      <c r="H29" s="454">
        <v>10.0</v>
      </c>
      <c r="I29" s="454">
        <v>12.0</v>
      </c>
      <c r="J29" s="454">
        <v>12.0</v>
      </c>
      <c r="K29" s="454">
        <v>15.0</v>
      </c>
      <c r="L29" s="454">
        <v>16.0</v>
      </c>
      <c r="M29" s="454">
        <v>20.0</v>
      </c>
      <c r="N29" s="454">
        <v>21.0</v>
      </c>
      <c r="O29" s="454">
        <v>21.0</v>
      </c>
    </row>
    <row r="30">
      <c r="A30" s="482" t="s">
        <v>2819</v>
      </c>
      <c r="B30" s="454">
        <v>5.0</v>
      </c>
      <c r="C30" s="454">
        <v>6.0</v>
      </c>
      <c r="D30" s="454">
        <v>6.0</v>
      </c>
      <c r="E30" s="454">
        <v>7.0</v>
      </c>
      <c r="F30" s="454">
        <v>7.0</v>
      </c>
      <c r="G30" s="454">
        <v>10.0</v>
      </c>
      <c r="H30" s="454">
        <v>10.0</v>
      </c>
      <c r="I30" s="454">
        <v>11.0</v>
      </c>
      <c r="J30" s="454">
        <v>11.0</v>
      </c>
      <c r="K30" s="454">
        <v>13.0</v>
      </c>
      <c r="L30" s="454">
        <v>17.0</v>
      </c>
      <c r="M30" s="454">
        <v>17.0</v>
      </c>
      <c r="N30" s="454">
        <v>18.0</v>
      </c>
      <c r="O30" s="454">
        <v>22.0</v>
      </c>
    </row>
    <row r="31">
      <c r="A31" s="483" t="s">
        <v>2905</v>
      </c>
      <c r="B31" s="454">
        <v>3.0</v>
      </c>
      <c r="C31" s="454">
        <v>4.0</v>
      </c>
      <c r="D31" s="454">
        <v>4.0</v>
      </c>
      <c r="E31" s="454">
        <v>4.0</v>
      </c>
      <c r="F31" s="454">
        <v>8.0</v>
      </c>
      <c r="G31" s="454">
        <v>8.0</v>
      </c>
      <c r="H31" s="454">
        <v>12.0</v>
      </c>
      <c r="I31" s="454">
        <v>12.0</v>
      </c>
      <c r="J31" s="454">
        <v>12.0</v>
      </c>
      <c r="K31" s="454">
        <v>14.0</v>
      </c>
      <c r="L31" s="454">
        <v>14.0</v>
      </c>
      <c r="M31" s="454">
        <v>19.0</v>
      </c>
      <c r="N31" s="454">
        <v>19.0</v>
      </c>
      <c r="O31" s="454">
        <v>20.0</v>
      </c>
    </row>
    <row r="32">
      <c r="A32" s="453" t="s">
        <v>2906</v>
      </c>
      <c r="B32" s="454">
        <v>3.0</v>
      </c>
      <c r="C32" s="454">
        <v>4.0</v>
      </c>
      <c r="D32" s="454">
        <v>4.0</v>
      </c>
      <c r="E32" s="454">
        <v>4.0</v>
      </c>
      <c r="F32" s="454">
        <v>7.0</v>
      </c>
      <c r="G32" s="454">
        <v>7.0</v>
      </c>
      <c r="H32" s="454">
        <v>11.0</v>
      </c>
      <c r="I32" s="454">
        <v>11.0</v>
      </c>
      <c r="J32" s="454">
        <v>11.0</v>
      </c>
      <c r="K32" s="454">
        <v>14.0</v>
      </c>
      <c r="L32" s="454">
        <v>14.0</v>
      </c>
      <c r="M32" s="454">
        <v>19.0</v>
      </c>
      <c r="N32" s="454">
        <v>19.0</v>
      </c>
      <c r="O32" s="454">
        <v>20.0</v>
      </c>
    </row>
    <row r="34">
      <c r="A34" s="451" t="s">
        <v>2907</v>
      </c>
      <c r="B34" s="46"/>
      <c r="C34" s="46"/>
      <c r="D34" s="46"/>
      <c r="E34" s="47"/>
    </row>
    <row r="35">
      <c r="A35" s="452" t="s">
        <v>2885</v>
      </c>
      <c r="B35" s="452">
        <v>1.0</v>
      </c>
      <c r="C35" s="452">
        <v>6.0</v>
      </c>
      <c r="D35" s="452">
        <v>10.0</v>
      </c>
      <c r="E35" s="452">
        <v>14.0</v>
      </c>
      <c r="F35" s="452">
        <v>17.0</v>
      </c>
      <c r="G35" s="452">
        <v>18.0</v>
      </c>
      <c r="H35" s="452">
        <v>19.0</v>
      </c>
      <c r="I35" s="452">
        <v>23.0</v>
      </c>
      <c r="J35" s="452">
        <v>26.0</v>
      </c>
      <c r="K35" s="452">
        <v>28.0</v>
      </c>
      <c r="L35" s="452">
        <v>29.0</v>
      </c>
    </row>
    <row r="36">
      <c r="A36" s="455" t="s">
        <v>2887</v>
      </c>
      <c r="B36" s="484">
        <v>3.0</v>
      </c>
      <c r="C36" s="484">
        <v>3.0</v>
      </c>
      <c r="D36" s="484">
        <v>8.0</v>
      </c>
      <c r="E36" s="484">
        <v>10.0</v>
      </c>
      <c r="F36" s="484">
        <v>10.0</v>
      </c>
      <c r="G36" s="484">
        <v>15.0</v>
      </c>
      <c r="H36" s="484">
        <v>15.0</v>
      </c>
      <c r="I36" s="484">
        <v>18.0</v>
      </c>
      <c r="J36" s="484">
        <v>18.0</v>
      </c>
      <c r="K36" s="484">
        <v>21.0</v>
      </c>
      <c r="L36" s="484">
        <v>21.0</v>
      </c>
    </row>
    <row r="37">
      <c r="A37" s="456" t="s">
        <v>2888</v>
      </c>
      <c r="B37" s="474"/>
      <c r="C37" s="484">
        <v>7.0</v>
      </c>
      <c r="D37" s="484">
        <v>7.0</v>
      </c>
      <c r="E37" s="484">
        <v>12.0</v>
      </c>
      <c r="F37" s="484">
        <v>12.0</v>
      </c>
      <c r="G37" s="484">
        <v>15.0</v>
      </c>
      <c r="H37" s="484">
        <v>15.0</v>
      </c>
      <c r="I37" s="484">
        <v>18.0</v>
      </c>
      <c r="J37" s="484">
        <v>18.0</v>
      </c>
      <c r="K37" s="484">
        <v>21.0</v>
      </c>
      <c r="L37" s="484">
        <v>21.0</v>
      </c>
    </row>
    <row r="38">
      <c r="A38" s="457" t="s">
        <v>2889</v>
      </c>
      <c r="B38" s="484">
        <v>3.0</v>
      </c>
      <c r="C38" s="484">
        <v>6.0</v>
      </c>
      <c r="D38" s="484">
        <v>8.0</v>
      </c>
      <c r="E38" s="484">
        <v>10.0</v>
      </c>
      <c r="F38" s="484">
        <v>10.0</v>
      </c>
      <c r="G38" s="484">
        <v>15.0</v>
      </c>
      <c r="H38" s="484">
        <v>15.0</v>
      </c>
      <c r="I38" s="484">
        <v>17.0</v>
      </c>
      <c r="J38" s="484">
        <v>17.0</v>
      </c>
      <c r="K38" s="484">
        <v>20.0</v>
      </c>
      <c r="L38" s="484">
        <v>20.0</v>
      </c>
    </row>
    <row r="39">
      <c r="A39" s="460" t="s">
        <v>2890</v>
      </c>
      <c r="B39" s="484">
        <v>4.0</v>
      </c>
      <c r="C39" s="484">
        <v>6.0</v>
      </c>
      <c r="D39" s="484">
        <v>8.0</v>
      </c>
      <c r="E39" s="484">
        <v>12.0</v>
      </c>
      <c r="F39" s="484">
        <v>12.0</v>
      </c>
      <c r="G39" s="484">
        <v>16.0</v>
      </c>
      <c r="H39" s="484">
        <v>16.0</v>
      </c>
      <c r="I39" s="484">
        <v>18.0</v>
      </c>
      <c r="J39" s="484">
        <v>18.0</v>
      </c>
      <c r="K39" s="484">
        <v>21.0</v>
      </c>
      <c r="L39" s="484">
        <v>21.0</v>
      </c>
    </row>
    <row r="40">
      <c r="A40" s="461" t="s">
        <v>1934</v>
      </c>
      <c r="B40" s="474"/>
      <c r="C40" s="484">
        <v>6.0</v>
      </c>
      <c r="D40" s="484">
        <v>9.0</v>
      </c>
      <c r="E40" s="484">
        <v>9.0</v>
      </c>
      <c r="F40" s="484">
        <v>14.0</v>
      </c>
      <c r="G40" s="484">
        <v>14.0</v>
      </c>
      <c r="H40" s="484">
        <v>14.0</v>
      </c>
      <c r="I40" s="484">
        <v>18.0</v>
      </c>
      <c r="J40" s="484">
        <v>18.0</v>
      </c>
      <c r="K40" s="484">
        <v>21.0</v>
      </c>
      <c r="L40" s="484">
        <v>21.0</v>
      </c>
    </row>
    <row r="41">
      <c r="A41" s="462" t="s">
        <v>2891</v>
      </c>
      <c r="B41" s="474"/>
      <c r="C41" s="484">
        <v>6.0</v>
      </c>
      <c r="D41" s="484">
        <v>9.0</v>
      </c>
      <c r="E41" s="484">
        <v>9.0</v>
      </c>
      <c r="F41" s="484">
        <v>14.0</v>
      </c>
      <c r="G41" s="484">
        <v>14.0</v>
      </c>
      <c r="H41" s="484">
        <v>14.0</v>
      </c>
      <c r="I41" s="484">
        <v>18.0</v>
      </c>
      <c r="J41" s="484">
        <v>18.0</v>
      </c>
      <c r="K41" s="484">
        <v>21.0</v>
      </c>
      <c r="L41" s="484">
        <v>21.0</v>
      </c>
    </row>
    <row r="42">
      <c r="A42" s="463" t="s">
        <v>2892</v>
      </c>
      <c r="B42" s="484">
        <v>4.0</v>
      </c>
      <c r="C42" s="484">
        <v>6.0</v>
      </c>
      <c r="D42" s="484">
        <v>9.0</v>
      </c>
      <c r="E42" s="484">
        <v>12.0</v>
      </c>
      <c r="F42" s="484">
        <v>12.0</v>
      </c>
      <c r="G42" s="484">
        <v>16.0</v>
      </c>
      <c r="H42" s="484">
        <v>16.0</v>
      </c>
      <c r="I42" s="484">
        <v>18.0</v>
      </c>
      <c r="J42" s="484">
        <v>18.0</v>
      </c>
      <c r="K42" s="484">
        <v>20.0</v>
      </c>
      <c r="L42" s="484">
        <v>20.0</v>
      </c>
    </row>
    <row r="43">
      <c r="A43" s="464" t="s">
        <v>2893</v>
      </c>
      <c r="B43" s="484">
        <v>4.0</v>
      </c>
      <c r="C43" s="484">
        <v>6.0</v>
      </c>
      <c r="D43" s="484">
        <v>8.0</v>
      </c>
      <c r="E43" s="484">
        <v>10.0</v>
      </c>
      <c r="F43" s="484">
        <v>10.0</v>
      </c>
      <c r="G43" s="484">
        <v>15.0</v>
      </c>
      <c r="H43" s="484">
        <v>15.0</v>
      </c>
      <c r="I43" s="484">
        <v>18.0</v>
      </c>
      <c r="J43" s="484">
        <v>18.0</v>
      </c>
      <c r="K43" s="484">
        <v>22.0</v>
      </c>
      <c r="L43" s="484">
        <v>22.0</v>
      </c>
    </row>
    <row r="44">
      <c r="A44" s="465" t="s">
        <v>2894</v>
      </c>
      <c r="B44" s="484">
        <v>3.0</v>
      </c>
      <c r="C44" s="484">
        <v>3.0</v>
      </c>
      <c r="D44" s="484">
        <v>7.0</v>
      </c>
      <c r="E44" s="484">
        <v>9.0</v>
      </c>
      <c r="F44" s="484">
        <v>9.0</v>
      </c>
      <c r="G44" s="484">
        <v>14.0</v>
      </c>
      <c r="H44" s="484">
        <v>14.0</v>
      </c>
      <c r="I44" s="484">
        <v>17.0</v>
      </c>
      <c r="J44" s="484">
        <v>17.0</v>
      </c>
      <c r="K44" s="484">
        <v>20.0</v>
      </c>
      <c r="L44" s="484">
        <v>20.0</v>
      </c>
    </row>
    <row r="45">
      <c r="A45" s="466" t="s">
        <v>2015</v>
      </c>
      <c r="B45" s="474"/>
      <c r="C45" s="484">
        <v>8.0</v>
      </c>
      <c r="D45" s="484">
        <v>10.0</v>
      </c>
      <c r="E45" s="484">
        <v>11.0</v>
      </c>
      <c r="F45" s="484">
        <v>11.0</v>
      </c>
      <c r="G45" s="484">
        <v>13.0</v>
      </c>
      <c r="H45" s="484">
        <v>13.0</v>
      </c>
      <c r="I45" s="484">
        <v>15.0</v>
      </c>
      <c r="J45" s="484">
        <v>15.0</v>
      </c>
      <c r="K45" s="484">
        <v>19.0</v>
      </c>
      <c r="L45" s="484">
        <v>19.0</v>
      </c>
    </row>
    <row r="46">
      <c r="A46" s="467" t="s">
        <v>2895</v>
      </c>
      <c r="B46" s="484">
        <v>5.0</v>
      </c>
      <c r="C46" s="484">
        <v>5.0</v>
      </c>
      <c r="D46" s="484">
        <v>10.0</v>
      </c>
      <c r="E46" s="484">
        <v>10.0</v>
      </c>
      <c r="F46" s="484">
        <v>10.0</v>
      </c>
      <c r="G46" s="484">
        <v>18.0</v>
      </c>
      <c r="H46" s="484">
        <v>18.0</v>
      </c>
      <c r="I46" s="484">
        <v>18.0</v>
      </c>
      <c r="J46" s="484">
        <v>18.0</v>
      </c>
      <c r="K46" s="484">
        <v>21.0</v>
      </c>
      <c r="L46" s="484">
        <v>21.0</v>
      </c>
    </row>
    <row r="47">
      <c r="A47" s="469" t="s">
        <v>2898</v>
      </c>
      <c r="B47" s="484">
        <v>3.0</v>
      </c>
      <c r="C47" s="484">
        <v>3.0</v>
      </c>
      <c r="D47" s="484">
        <v>8.0</v>
      </c>
      <c r="E47" s="484">
        <v>10.0</v>
      </c>
      <c r="F47" s="484">
        <v>10.0</v>
      </c>
      <c r="G47" s="484">
        <v>15.0</v>
      </c>
      <c r="H47" s="484">
        <v>15.0</v>
      </c>
      <c r="I47" s="484">
        <v>18.0</v>
      </c>
      <c r="J47" s="484">
        <v>19.0</v>
      </c>
      <c r="K47" s="484">
        <v>21.0</v>
      </c>
      <c r="L47" s="484">
        <v>21.0</v>
      </c>
    </row>
    <row r="48">
      <c r="A48" s="470" t="s">
        <v>2469</v>
      </c>
      <c r="B48" s="474"/>
      <c r="C48" s="484">
        <v>6.0</v>
      </c>
      <c r="D48" s="484">
        <v>9.0</v>
      </c>
      <c r="E48" s="484">
        <v>9.0</v>
      </c>
      <c r="F48" s="484">
        <v>14.0</v>
      </c>
      <c r="G48" s="484">
        <v>14.0</v>
      </c>
      <c r="H48" s="484">
        <v>14.0</v>
      </c>
      <c r="I48" s="484">
        <v>18.0</v>
      </c>
      <c r="J48" s="484">
        <v>18.0</v>
      </c>
      <c r="K48" s="484">
        <v>21.0</v>
      </c>
      <c r="L48" s="484">
        <v>21.0</v>
      </c>
    </row>
    <row r="49">
      <c r="A49" s="471" t="s">
        <v>2899</v>
      </c>
      <c r="B49" s="484">
        <v>2.0</v>
      </c>
      <c r="C49" s="484">
        <v>6.0</v>
      </c>
      <c r="D49" s="484">
        <v>8.0</v>
      </c>
      <c r="E49" s="484">
        <v>8.0</v>
      </c>
      <c r="F49" s="484">
        <v>8.0</v>
      </c>
      <c r="G49" s="484">
        <v>14.0</v>
      </c>
      <c r="H49" s="484">
        <v>14.0</v>
      </c>
      <c r="I49" s="484">
        <v>16.0</v>
      </c>
      <c r="J49" s="484">
        <v>18.0</v>
      </c>
      <c r="K49" s="484">
        <v>20.0</v>
      </c>
      <c r="L49" s="484">
        <v>20.0</v>
      </c>
    </row>
    <row r="50">
      <c r="A50" s="468" t="s">
        <v>2900</v>
      </c>
      <c r="B50" s="484">
        <v>4.0</v>
      </c>
      <c r="C50" s="484">
        <v>6.0</v>
      </c>
      <c r="D50" s="484">
        <v>8.0</v>
      </c>
      <c r="E50" s="484">
        <v>10.0</v>
      </c>
      <c r="F50" s="484">
        <v>10.0</v>
      </c>
      <c r="G50" s="484">
        <v>15.0</v>
      </c>
      <c r="H50" s="484">
        <v>15.0</v>
      </c>
      <c r="I50" s="484">
        <v>18.0</v>
      </c>
      <c r="J50" s="484">
        <v>18.0</v>
      </c>
      <c r="K50" s="484">
        <v>22.0</v>
      </c>
      <c r="L50" s="484">
        <v>22.0</v>
      </c>
    </row>
    <row r="51">
      <c r="A51" s="472" t="s">
        <v>2901</v>
      </c>
      <c r="B51" s="484">
        <v>4.0</v>
      </c>
      <c r="C51" s="484">
        <v>6.0</v>
      </c>
      <c r="D51" s="484">
        <v>8.0</v>
      </c>
      <c r="E51" s="484">
        <v>10.0</v>
      </c>
      <c r="F51" s="484">
        <v>10.0</v>
      </c>
      <c r="G51" s="484">
        <v>15.0</v>
      </c>
      <c r="H51" s="484">
        <v>15.0</v>
      </c>
      <c r="I51" s="484">
        <v>17.0</v>
      </c>
      <c r="J51" s="484">
        <v>17.0</v>
      </c>
      <c r="K51" s="484">
        <v>19.0</v>
      </c>
      <c r="L51" s="484">
        <v>19.0</v>
      </c>
    </row>
    <row r="52">
      <c r="A52" s="472" t="s">
        <v>2908</v>
      </c>
      <c r="B52" s="484">
        <v>6.0</v>
      </c>
      <c r="C52" s="484">
        <v>7.0</v>
      </c>
      <c r="D52" s="484">
        <v>11.0</v>
      </c>
      <c r="E52" s="484">
        <v>12.0</v>
      </c>
      <c r="F52" s="484">
        <v>12.0</v>
      </c>
      <c r="G52" s="485" t="s">
        <v>2909</v>
      </c>
      <c r="H52" s="46"/>
      <c r="I52" s="47"/>
      <c r="J52" s="474"/>
      <c r="K52" s="474"/>
      <c r="L52" s="474"/>
    </row>
    <row r="53">
      <c r="A53" s="473" t="s">
        <v>2648</v>
      </c>
      <c r="B53" s="484">
        <v>6.0</v>
      </c>
      <c r="C53" s="484">
        <v>8.0</v>
      </c>
      <c r="D53" s="484">
        <v>11.0</v>
      </c>
      <c r="E53" s="484">
        <v>14.0</v>
      </c>
      <c r="F53" s="484">
        <v>14.0</v>
      </c>
      <c r="G53" s="484">
        <v>19.0</v>
      </c>
      <c r="H53" s="484">
        <v>19.0</v>
      </c>
      <c r="I53" s="484">
        <v>20.0</v>
      </c>
      <c r="J53" s="484">
        <v>21.0</v>
      </c>
      <c r="K53" s="484">
        <v>21.0</v>
      </c>
      <c r="L53" s="484">
        <v>23.0</v>
      </c>
    </row>
    <row r="54">
      <c r="A54" s="475" t="s">
        <v>2665</v>
      </c>
      <c r="B54" s="474"/>
      <c r="C54" s="474"/>
      <c r="D54" s="474"/>
      <c r="E54" s="474"/>
      <c r="F54" s="474"/>
      <c r="G54" s="474"/>
      <c r="H54" s="474"/>
      <c r="I54" s="474"/>
      <c r="J54" s="474"/>
      <c r="K54" s="474"/>
      <c r="L54" s="474"/>
    </row>
    <row r="55">
      <c r="A55" s="460" t="s">
        <v>2692</v>
      </c>
      <c r="B55" s="484">
        <v>5.0</v>
      </c>
      <c r="C55" s="484">
        <v>5.0</v>
      </c>
      <c r="D55" s="484">
        <v>10.0</v>
      </c>
      <c r="E55" s="484">
        <v>10.0</v>
      </c>
      <c r="F55" s="484">
        <v>10.0</v>
      </c>
      <c r="G55" s="484">
        <v>15.0</v>
      </c>
      <c r="H55" s="484">
        <v>15.0</v>
      </c>
      <c r="I55" s="484">
        <v>17.0</v>
      </c>
      <c r="J55" s="484">
        <v>17.0</v>
      </c>
      <c r="K55" s="484">
        <v>20.0</v>
      </c>
      <c r="L55" s="484">
        <v>20.0</v>
      </c>
    </row>
    <row r="56">
      <c r="A56" s="476" t="s">
        <v>2902</v>
      </c>
      <c r="B56" s="484">
        <v>4.0</v>
      </c>
      <c r="C56" s="484">
        <v>7.0</v>
      </c>
      <c r="D56" s="484">
        <v>10.0</v>
      </c>
      <c r="E56" s="484">
        <v>13.0</v>
      </c>
      <c r="F56" s="484">
        <v>13.0</v>
      </c>
      <c r="G56" s="484">
        <v>16.0</v>
      </c>
      <c r="H56" s="484">
        <v>16.0</v>
      </c>
      <c r="I56" s="484">
        <v>18.0</v>
      </c>
      <c r="J56" s="484">
        <v>18.0</v>
      </c>
      <c r="K56" s="484">
        <v>20.0</v>
      </c>
      <c r="L56" s="484">
        <v>20.0</v>
      </c>
    </row>
    <row r="57">
      <c r="A57" s="477" t="s">
        <v>2724</v>
      </c>
      <c r="B57" s="484">
        <v>5.0</v>
      </c>
      <c r="C57" s="484">
        <v>8.0</v>
      </c>
      <c r="D57" s="484">
        <v>10.0</v>
      </c>
      <c r="E57" s="484">
        <v>10.0</v>
      </c>
      <c r="F57" s="484">
        <v>10.0</v>
      </c>
      <c r="G57" s="484">
        <v>17.0</v>
      </c>
      <c r="H57" s="484">
        <v>17.0</v>
      </c>
      <c r="I57" s="484">
        <v>19.0</v>
      </c>
      <c r="J57" s="484">
        <v>20.0</v>
      </c>
      <c r="K57" s="484">
        <v>20.0</v>
      </c>
      <c r="L57" s="484">
        <v>20.0</v>
      </c>
    </row>
    <row r="58">
      <c r="A58" s="478" t="s">
        <v>2903</v>
      </c>
      <c r="B58" s="474"/>
      <c r="C58" s="484">
        <v>6.0</v>
      </c>
      <c r="D58" s="484">
        <v>9.0</v>
      </c>
      <c r="E58" s="484">
        <v>9.0</v>
      </c>
      <c r="F58" s="484">
        <v>14.0</v>
      </c>
      <c r="G58" s="484">
        <v>14.0</v>
      </c>
      <c r="H58" s="484">
        <v>14.0</v>
      </c>
      <c r="I58" s="484">
        <v>18.0</v>
      </c>
      <c r="J58" s="484">
        <v>18.0</v>
      </c>
      <c r="K58" s="484">
        <v>21.0</v>
      </c>
      <c r="L58" s="484">
        <v>21.0</v>
      </c>
    </row>
    <row r="59">
      <c r="A59" s="479" t="s">
        <v>2746</v>
      </c>
      <c r="B59" s="474"/>
      <c r="C59" s="484">
        <v>4.0</v>
      </c>
      <c r="D59" s="484">
        <v>8.0</v>
      </c>
      <c r="E59" s="484">
        <v>8.0</v>
      </c>
      <c r="F59" s="484">
        <v>12.0</v>
      </c>
      <c r="G59" s="484">
        <v>12.0</v>
      </c>
      <c r="H59" s="484">
        <v>12.0</v>
      </c>
      <c r="I59" s="484">
        <v>17.0</v>
      </c>
      <c r="J59" s="484">
        <v>17.0</v>
      </c>
      <c r="K59" s="484">
        <v>18.0</v>
      </c>
      <c r="L59" s="484">
        <v>18.0</v>
      </c>
    </row>
    <row r="60">
      <c r="A60" s="480" t="s">
        <v>2904</v>
      </c>
      <c r="B60" s="484">
        <v>2.0</v>
      </c>
      <c r="C60" s="484">
        <v>2.0</v>
      </c>
      <c r="D60" s="484">
        <v>9.0</v>
      </c>
      <c r="E60" s="484">
        <v>10.0</v>
      </c>
      <c r="F60" s="484">
        <v>10.0</v>
      </c>
      <c r="G60" s="484">
        <v>15.0</v>
      </c>
      <c r="H60" s="484">
        <v>15.0</v>
      </c>
      <c r="I60" s="484">
        <v>18.0</v>
      </c>
      <c r="J60" s="484">
        <v>18.0</v>
      </c>
      <c r="K60" s="484">
        <v>21.0</v>
      </c>
      <c r="L60" s="484">
        <v>21.0</v>
      </c>
    </row>
    <row r="61">
      <c r="A61" s="481" t="s">
        <v>2800</v>
      </c>
      <c r="B61" s="484">
        <v>3.0</v>
      </c>
      <c r="C61" s="484">
        <v>3.0</v>
      </c>
      <c r="D61" s="484">
        <v>7.0</v>
      </c>
      <c r="E61" s="484">
        <v>9.0</v>
      </c>
      <c r="F61" s="484">
        <v>9.0</v>
      </c>
      <c r="G61" s="484">
        <v>14.0</v>
      </c>
      <c r="H61" s="484">
        <v>14.0</v>
      </c>
      <c r="I61" s="484">
        <v>18.0</v>
      </c>
      <c r="J61" s="484">
        <v>18.0</v>
      </c>
      <c r="K61" s="484">
        <v>21.0</v>
      </c>
      <c r="L61" s="484">
        <v>21.0</v>
      </c>
    </row>
    <row r="62">
      <c r="A62" s="482" t="s">
        <v>2819</v>
      </c>
      <c r="B62" s="474"/>
      <c r="C62" s="484">
        <v>8.0</v>
      </c>
      <c r="D62" s="484">
        <v>10.0</v>
      </c>
      <c r="E62" s="484">
        <v>11.0</v>
      </c>
      <c r="F62" s="484">
        <v>11.0</v>
      </c>
      <c r="G62" s="484">
        <v>13.0</v>
      </c>
      <c r="H62" s="484">
        <v>13.0</v>
      </c>
      <c r="I62" s="484">
        <v>15.0</v>
      </c>
      <c r="J62" s="484">
        <v>15.0</v>
      </c>
      <c r="K62" s="484">
        <v>19.0</v>
      </c>
      <c r="L62" s="484">
        <v>19.0</v>
      </c>
    </row>
    <row r="63">
      <c r="A63" s="483" t="s">
        <v>2905</v>
      </c>
      <c r="B63" s="484">
        <v>5.0</v>
      </c>
      <c r="C63" s="484">
        <v>10.0</v>
      </c>
      <c r="D63" s="484">
        <v>10.0</v>
      </c>
      <c r="E63" s="484">
        <v>12.0</v>
      </c>
      <c r="F63" s="484">
        <v>12.0</v>
      </c>
      <c r="G63" s="484">
        <v>12.0</v>
      </c>
      <c r="H63" s="484">
        <v>14.0</v>
      </c>
      <c r="I63" s="484">
        <v>18.0</v>
      </c>
      <c r="J63" s="484">
        <v>18.0</v>
      </c>
      <c r="K63" s="484">
        <v>19.0</v>
      </c>
      <c r="L63" s="484">
        <v>19.0</v>
      </c>
    </row>
    <row r="64">
      <c r="A64" s="453" t="s">
        <v>2906</v>
      </c>
      <c r="B64" s="474"/>
      <c r="C64" s="484">
        <v>6.0</v>
      </c>
      <c r="D64" s="484">
        <v>10.0</v>
      </c>
      <c r="E64" s="484">
        <v>12.0</v>
      </c>
      <c r="F64" s="484">
        <v>12.0</v>
      </c>
      <c r="G64" s="484">
        <v>12.0</v>
      </c>
      <c r="H64" s="484">
        <v>12.0</v>
      </c>
      <c r="I64" s="484">
        <v>18.0</v>
      </c>
      <c r="J64" s="484">
        <v>18.0</v>
      </c>
      <c r="K64" s="484">
        <v>18.0</v>
      </c>
      <c r="L64" s="484">
        <v>18.0</v>
      </c>
    </row>
  </sheetData>
  <mergeCells count="3">
    <mergeCell ref="A1:E1"/>
    <mergeCell ref="A34:E34"/>
    <mergeCell ref="G52:I52"/>
  </mergeCells>
  <conditionalFormatting sqref="B3:O3">
    <cfRule type="containsBlanks" dxfId="14" priority="1">
      <formula>LEN(TRIM(B3))=0</formula>
    </cfRule>
  </conditionalFormatting>
  <conditionalFormatting sqref="B21:O21 B37 B40:B41 B45 B48 G52:L52 B54:L54 B58:B59 B62 B64">
    <cfRule type="containsBlanks" dxfId="15" priority="2">
      <formula>LEN(TRIM(B21))=0</formula>
    </cfRule>
  </conditionalFormatting>
  <conditionalFormatting sqref="C3:C32 F3">
    <cfRule type="colorScale" priority="3">
      <colorScale>
        <cfvo type="min"/>
        <cfvo type="max"/>
        <color rgb="FFFF9900"/>
        <color rgb="FF00FFFF"/>
      </colorScale>
    </cfRule>
  </conditionalFormatting>
  <conditionalFormatting sqref="D3:D32 C54">
    <cfRule type="colorScale" priority="4">
      <colorScale>
        <cfvo type="min"/>
        <cfvo type="max"/>
        <color rgb="FFFF9900"/>
        <color rgb="FF00FFFF"/>
      </colorScale>
    </cfRule>
  </conditionalFormatting>
  <conditionalFormatting sqref="E3:E32">
    <cfRule type="colorScale" priority="5">
      <colorScale>
        <cfvo type="min"/>
        <cfvo type="max"/>
        <color rgb="FFFF9900"/>
        <color rgb="FF00FFFF"/>
      </colorScale>
    </cfRule>
  </conditionalFormatting>
  <conditionalFormatting sqref="F3:F32 D54">
    <cfRule type="colorScale" priority="6">
      <colorScale>
        <cfvo type="min"/>
        <cfvo type="max"/>
        <color rgb="FFFF9900"/>
        <color rgb="FF00FFFF"/>
      </colorScale>
    </cfRule>
  </conditionalFormatting>
  <conditionalFormatting sqref="G3:G32">
    <cfRule type="colorScale" priority="7">
      <colorScale>
        <cfvo type="min"/>
        <cfvo type="max"/>
        <color rgb="FFFF9900"/>
        <color rgb="FF00FFFF"/>
      </colorScale>
    </cfRule>
  </conditionalFormatting>
  <conditionalFormatting sqref="H3:H32 E54">
    <cfRule type="colorScale" priority="8">
      <colorScale>
        <cfvo type="min"/>
        <cfvo type="max"/>
        <color rgb="FFFF9900"/>
        <color rgb="FF00FFFF"/>
      </colorScale>
    </cfRule>
  </conditionalFormatting>
  <conditionalFormatting sqref="I3:I32 F54:J54">
    <cfRule type="colorScale" priority="9">
      <colorScale>
        <cfvo type="min"/>
        <cfvo type="max"/>
        <color rgb="FFFF9900"/>
        <color rgb="FF00FFFF"/>
      </colorScale>
    </cfRule>
  </conditionalFormatting>
  <conditionalFormatting sqref="J3:J32 F54:K54">
    <cfRule type="colorScale" priority="10">
      <colorScale>
        <cfvo type="min"/>
        <cfvo type="max"/>
        <color rgb="FFFF9900"/>
        <color rgb="FF00FFFF"/>
      </colorScale>
    </cfRule>
  </conditionalFormatting>
  <conditionalFormatting sqref="K3:K32 G54:L54">
    <cfRule type="colorScale" priority="11">
      <colorScale>
        <cfvo type="min"/>
        <cfvo type="max"/>
        <color rgb="FFFF9900"/>
        <color rgb="FF00FFFF"/>
      </colorScale>
    </cfRule>
  </conditionalFormatting>
  <conditionalFormatting sqref="L3:L32 H54:M54">
    <cfRule type="colorScale" priority="12">
      <colorScale>
        <cfvo type="min"/>
        <cfvo type="max"/>
        <color rgb="FFFF9900"/>
        <color rgb="FF00FFFF"/>
      </colorScale>
    </cfRule>
  </conditionalFormatting>
  <conditionalFormatting sqref="M3:M32 I54:N54">
    <cfRule type="colorScale" priority="13">
      <colorScale>
        <cfvo type="min"/>
        <cfvo type="max"/>
        <color rgb="FFFF9900"/>
        <color rgb="FF00FFFF"/>
      </colorScale>
    </cfRule>
  </conditionalFormatting>
  <conditionalFormatting sqref="N3:N32 J54:O54">
    <cfRule type="colorScale" priority="14">
      <colorScale>
        <cfvo type="min"/>
        <cfvo type="max"/>
        <color rgb="FFFF9900"/>
        <color rgb="FF00FFFF"/>
      </colorScale>
    </cfRule>
  </conditionalFormatting>
  <conditionalFormatting sqref="O3:O32 P53 K54:O54">
    <cfRule type="colorScale" priority="15">
      <colorScale>
        <cfvo type="min"/>
        <cfvo type="max"/>
        <color rgb="FFFF9900"/>
        <color rgb="FF00FFFF"/>
      </colorScale>
    </cfRule>
  </conditionalFormatting>
  <conditionalFormatting sqref="B36:B64 C54:L54">
    <cfRule type="colorScale" priority="16">
      <colorScale>
        <cfvo type="min"/>
        <cfvo type="max"/>
        <color rgb="FFFF9900"/>
        <color rgb="FF00FFFF"/>
      </colorScale>
    </cfRule>
  </conditionalFormatting>
  <conditionalFormatting sqref="C36:C64">
    <cfRule type="colorScale" priority="17">
      <colorScale>
        <cfvo type="min"/>
        <cfvo type="max"/>
        <color rgb="FFFF9900"/>
        <color rgb="FF00FFFF"/>
      </colorScale>
    </cfRule>
  </conditionalFormatting>
  <conditionalFormatting sqref="D36:D64">
    <cfRule type="colorScale" priority="18">
      <colorScale>
        <cfvo type="min"/>
        <cfvo type="max"/>
        <color rgb="FFFF9900"/>
        <color rgb="FF00FFFF"/>
      </colorScale>
    </cfRule>
  </conditionalFormatting>
  <conditionalFormatting sqref="E36:E64">
    <cfRule type="colorScale" priority="19">
      <colorScale>
        <cfvo type="min"/>
        <cfvo type="max"/>
        <color rgb="FFFF9900"/>
        <color rgb="FF00FFFF"/>
      </colorScale>
    </cfRule>
  </conditionalFormatting>
  <conditionalFormatting sqref="F36:F64">
    <cfRule type="colorScale" priority="20">
      <colorScale>
        <cfvo type="min"/>
        <cfvo type="max"/>
        <color rgb="FFFF9900"/>
        <color rgb="FF00FFFF"/>
      </colorScale>
    </cfRule>
  </conditionalFormatting>
  <conditionalFormatting sqref="G36:G64 L52">
    <cfRule type="colorScale" priority="21">
      <colorScale>
        <cfvo type="min"/>
        <cfvo type="max"/>
        <color rgb="FFFF9900"/>
        <color rgb="FF00FFFF"/>
      </colorScale>
    </cfRule>
  </conditionalFormatting>
  <conditionalFormatting sqref="H36:H51 H53:H64">
    <cfRule type="colorScale" priority="22">
      <colorScale>
        <cfvo type="min"/>
        <cfvo type="max"/>
        <color rgb="FFFF9900"/>
        <color rgb="FF00FFFF"/>
      </colorScale>
    </cfRule>
  </conditionalFormatting>
  <conditionalFormatting sqref="I36:I51 I53:I64">
    <cfRule type="colorScale" priority="23">
      <colorScale>
        <cfvo type="min"/>
        <cfvo type="max"/>
        <color rgb="FFFF9900"/>
        <color rgb="FF00FFFF"/>
      </colorScale>
    </cfRule>
  </conditionalFormatting>
  <conditionalFormatting sqref="B21:O21 J36:J64 B37 B40:B41 B45 B48 B54:I54 K54:L54 B58:B59 B62 B64">
    <cfRule type="colorScale" priority="24">
      <colorScale>
        <cfvo type="min"/>
        <cfvo type="max"/>
        <color rgb="FFFF9900"/>
        <color rgb="FF00FFFF"/>
      </colorScale>
    </cfRule>
  </conditionalFormatting>
  <conditionalFormatting sqref="K36:K64">
    <cfRule type="colorScale" priority="25">
      <colorScale>
        <cfvo type="min"/>
        <cfvo type="max"/>
        <color rgb="FFFF9900"/>
        <color rgb="FF00FFFF"/>
      </colorScale>
    </cfRule>
  </conditionalFormatting>
  <conditionalFormatting sqref="L36:L64">
    <cfRule type="colorScale" priority="26">
      <colorScale>
        <cfvo type="min"/>
        <cfvo type="max"/>
        <color rgb="FFFF9900"/>
        <color rgb="FF00FFFF"/>
      </colorScale>
    </cfRule>
  </conditionalFormatting>
  <conditionalFormatting sqref="B21:O21 B36:L64">
    <cfRule type="containsBlanks" dxfId="15" priority="27">
      <formula>LEN(TRIM(B21))=0</formula>
    </cfRule>
  </conditionalFormatting>
  <conditionalFormatting sqref="B3:B32">
    <cfRule type="colorScale" priority="28">
      <colorScale>
        <cfvo type="min"/>
        <cfvo type="max"/>
        <color rgb="FFFF9900"/>
        <color rgb="FF00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9.38"/>
  </cols>
  <sheetData>
    <row r="1">
      <c r="A1" s="451"/>
      <c r="B1" s="451" t="s">
        <v>2884</v>
      </c>
      <c r="C1" s="46"/>
      <c r="D1" s="47"/>
    </row>
    <row r="2">
      <c r="A2" s="452" t="s">
        <v>2885</v>
      </c>
      <c r="B2" s="452">
        <v>1.0</v>
      </c>
      <c r="C2" s="452">
        <v>5.0</v>
      </c>
      <c r="D2" s="452">
        <v>9.0</v>
      </c>
      <c r="E2" s="452">
        <v>12.0</v>
      </c>
      <c r="F2" s="452">
        <v>15.0</v>
      </c>
      <c r="G2" s="452">
        <v>18.0</v>
      </c>
      <c r="H2" s="452">
        <v>19.0</v>
      </c>
      <c r="I2" s="452">
        <v>23.0</v>
      </c>
      <c r="J2" s="452">
        <v>26.0</v>
      </c>
      <c r="K2" s="452">
        <v>28.0</v>
      </c>
      <c r="L2" s="452">
        <v>30.0</v>
      </c>
    </row>
    <row r="3">
      <c r="A3" s="486" t="s">
        <v>2898</v>
      </c>
      <c r="B3" s="487">
        <v>2.0</v>
      </c>
      <c r="C3" s="487">
        <v>3.0</v>
      </c>
      <c r="D3" s="487">
        <v>5.0</v>
      </c>
      <c r="E3" s="487">
        <v>10.0</v>
      </c>
      <c r="F3" s="487">
        <v>12.0</v>
      </c>
      <c r="G3" s="487">
        <v>12.0</v>
      </c>
      <c r="H3" s="487">
        <v>15.0</v>
      </c>
      <c r="I3" s="487">
        <v>16.0</v>
      </c>
      <c r="J3" s="487">
        <v>20.0</v>
      </c>
      <c r="K3" s="487">
        <v>21.0</v>
      </c>
      <c r="L3" s="487">
        <v>22.0</v>
      </c>
      <c r="O3" s="76"/>
      <c r="P3" s="76"/>
    </row>
    <row r="4">
      <c r="A4" s="488" t="s">
        <v>2899</v>
      </c>
      <c r="B4" s="487">
        <v>3.0</v>
      </c>
      <c r="C4" s="487">
        <v>4.0</v>
      </c>
      <c r="D4" s="487">
        <v>6.0</v>
      </c>
      <c r="E4" s="487">
        <v>9.0</v>
      </c>
      <c r="F4" s="487">
        <v>12.0</v>
      </c>
      <c r="G4" s="487">
        <v>12.0</v>
      </c>
      <c r="H4" s="487">
        <v>14.0</v>
      </c>
      <c r="I4" s="487">
        <v>16.0</v>
      </c>
      <c r="J4" s="487">
        <v>18.0</v>
      </c>
      <c r="K4" s="487">
        <v>20.0</v>
      </c>
      <c r="L4" s="487">
        <v>22.0</v>
      </c>
      <c r="O4" s="76"/>
      <c r="P4" s="76"/>
    </row>
    <row r="5">
      <c r="A5" s="465" t="s">
        <v>2894</v>
      </c>
      <c r="B5" s="454">
        <v>3.0</v>
      </c>
      <c r="C5" s="454">
        <v>4.0</v>
      </c>
      <c r="D5" s="454">
        <v>6.0</v>
      </c>
      <c r="E5" s="454">
        <v>9.0</v>
      </c>
      <c r="F5" s="454">
        <v>12.0</v>
      </c>
      <c r="G5" s="454">
        <v>12.0</v>
      </c>
      <c r="H5" s="454">
        <v>15.0</v>
      </c>
      <c r="I5" s="454">
        <v>16.0</v>
      </c>
      <c r="J5" s="454">
        <v>20.0</v>
      </c>
      <c r="K5" s="454">
        <v>20.0</v>
      </c>
      <c r="L5" s="454">
        <v>22.0</v>
      </c>
      <c r="O5" s="76"/>
      <c r="P5" s="76"/>
    </row>
    <row r="6">
      <c r="A6" s="476" t="s">
        <v>2902</v>
      </c>
      <c r="B6" s="454">
        <v>3.0</v>
      </c>
      <c r="C6" s="454">
        <v>4.0</v>
      </c>
      <c r="D6" s="454">
        <v>6.0</v>
      </c>
      <c r="E6" s="454">
        <v>9.0</v>
      </c>
      <c r="F6" s="454">
        <v>13.0</v>
      </c>
      <c r="G6" s="454">
        <v>13.0</v>
      </c>
      <c r="H6" s="454">
        <v>14.0</v>
      </c>
      <c r="I6" s="454">
        <v>16.0</v>
      </c>
      <c r="J6" s="454">
        <v>20.0</v>
      </c>
      <c r="K6" s="454">
        <v>20.0</v>
      </c>
      <c r="L6" s="454">
        <v>22.0</v>
      </c>
      <c r="O6" s="76"/>
      <c r="P6" s="76"/>
    </row>
    <row r="7">
      <c r="A7" s="469" t="s">
        <v>2910</v>
      </c>
      <c r="B7" s="454">
        <v>2.0</v>
      </c>
      <c r="C7" s="454">
        <v>3.0</v>
      </c>
      <c r="D7" s="454">
        <v>6.0</v>
      </c>
      <c r="E7" s="454">
        <v>9.0</v>
      </c>
      <c r="F7" s="454">
        <v>12.0</v>
      </c>
      <c r="G7" s="454">
        <v>12.0</v>
      </c>
      <c r="H7" s="454">
        <v>15.0</v>
      </c>
      <c r="I7" s="454">
        <v>17.0</v>
      </c>
      <c r="J7" s="454">
        <v>20.0</v>
      </c>
      <c r="K7" s="454">
        <v>21.0</v>
      </c>
      <c r="L7" s="454">
        <v>22.0</v>
      </c>
      <c r="O7" s="76"/>
      <c r="P7" s="76"/>
    </row>
    <row r="8">
      <c r="A8" s="489" t="s">
        <v>2904</v>
      </c>
      <c r="B8" s="454">
        <v>2.0</v>
      </c>
      <c r="C8" s="454">
        <v>3.0</v>
      </c>
      <c r="D8" s="454">
        <v>5.0</v>
      </c>
      <c r="E8" s="454">
        <v>9.0</v>
      </c>
      <c r="F8" s="454">
        <v>12.0</v>
      </c>
      <c r="G8" s="454">
        <v>12.0</v>
      </c>
      <c r="H8" s="454">
        <v>14.0</v>
      </c>
      <c r="I8" s="454">
        <v>16.0</v>
      </c>
      <c r="J8" s="454">
        <v>19.0</v>
      </c>
      <c r="K8" s="454">
        <v>19.0</v>
      </c>
      <c r="L8" s="454">
        <v>21.0</v>
      </c>
      <c r="O8" s="76"/>
      <c r="P8" s="76"/>
    </row>
    <row r="9">
      <c r="A9" s="490" t="s">
        <v>2911</v>
      </c>
      <c r="B9" s="454">
        <v>4.0</v>
      </c>
      <c r="C9" s="454">
        <v>4.0</v>
      </c>
      <c r="D9" s="454">
        <v>6.0</v>
      </c>
      <c r="E9" s="454">
        <v>10.0</v>
      </c>
      <c r="F9" s="454">
        <v>12.0</v>
      </c>
      <c r="G9" s="454">
        <v>12.0</v>
      </c>
      <c r="H9" s="454">
        <v>15.0</v>
      </c>
      <c r="I9" s="454">
        <v>15.0</v>
      </c>
      <c r="J9" s="454">
        <v>19.0</v>
      </c>
      <c r="K9" s="454">
        <v>19.0</v>
      </c>
      <c r="L9" s="454">
        <v>20.0</v>
      </c>
    </row>
    <row r="10">
      <c r="A10" s="491" t="s">
        <v>2912</v>
      </c>
      <c r="B10" s="454">
        <v>2.0</v>
      </c>
      <c r="C10" s="454">
        <v>3.0</v>
      </c>
      <c r="D10" s="454">
        <v>5.0</v>
      </c>
      <c r="E10" s="454">
        <v>9.0</v>
      </c>
      <c r="F10" s="454">
        <v>11.0</v>
      </c>
      <c r="G10" s="454">
        <v>11.0</v>
      </c>
      <c r="H10" s="487">
        <v>14.0</v>
      </c>
      <c r="I10" s="487">
        <v>16.0</v>
      </c>
      <c r="J10" s="487">
        <v>19.0</v>
      </c>
      <c r="K10" s="487">
        <v>19.0</v>
      </c>
      <c r="L10" s="487">
        <v>21.0</v>
      </c>
    </row>
    <row r="11">
      <c r="A11" s="465" t="s">
        <v>2913</v>
      </c>
      <c r="B11" s="454">
        <v>3.0</v>
      </c>
      <c r="C11" s="454">
        <v>4.0</v>
      </c>
      <c r="D11" s="454">
        <v>6.0</v>
      </c>
      <c r="E11" s="454">
        <v>9.0</v>
      </c>
      <c r="F11" s="454">
        <v>11.0</v>
      </c>
      <c r="G11" s="454">
        <v>11.0</v>
      </c>
      <c r="H11" s="454">
        <v>14.0</v>
      </c>
      <c r="I11" s="454">
        <v>16.0</v>
      </c>
      <c r="J11" s="454">
        <v>19.0</v>
      </c>
      <c r="K11" s="454">
        <v>19.0</v>
      </c>
      <c r="L11" s="454">
        <v>21.0</v>
      </c>
    </row>
    <row r="12">
      <c r="A12" s="492" t="s">
        <v>2914</v>
      </c>
      <c r="B12" s="454">
        <v>2.0</v>
      </c>
      <c r="C12" s="454">
        <v>3.0</v>
      </c>
      <c r="D12" s="454">
        <v>5.0</v>
      </c>
      <c r="E12" s="454">
        <v>10.0</v>
      </c>
      <c r="F12" s="454">
        <v>12.0</v>
      </c>
      <c r="G12" s="454">
        <v>12.0</v>
      </c>
      <c r="H12" s="454">
        <v>15.0</v>
      </c>
      <c r="I12" s="454">
        <v>16.0</v>
      </c>
      <c r="J12" s="454">
        <v>20.0</v>
      </c>
      <c r="K12" s="454">
        <v>20.0</v>
      </c>
      <c r="L12" s="454">
        <v>22.0</v>
      </c>
    </row>
    <row r="13">
      <c r="A13" s="493" t="s">
        <v>2915</v>
      </c>
      <c r="B13" s="454">
        <v>2.0</v>
      </c>
      <c r="C13" s="454">
        <v>3.0</v>
      </c>
      <c r="D13" s="454">
        <v>5.0</v>
      </c>
      <c r="E13" s="454">
        <v>9.0</v>
      </c>
      <c r="F13" s="454">
        <v>11.0</v>
      </c>
      <c r="G13" s="454">
        <v>11.0</v>
      </c>
      <c r="H13" s="454">
        <v>14.0</v>
      </c>
      <c r="I13" s="454">
        <v>16.0</v>
      </c>
      <c r="J13" s="454">
        <v>19.0</v>
      </c>
      <c r="K13" s="454">
        <v>19.0</v>
      </c>
      <c r="L13" s="454">
        <v>21.0</v>
      </c>
    </row>
    <row r="14">
      <c r="A14" s="494" t="s">
        <v>2916</v>
      </c>
      <c r="B14" s="454">
        <v>3.0</v>
      </c>
      <c r="C14" s="454">
        <v>4.0</v>
      </c>
      <c r="D14" s="454">
        <v>6.0</v>
      </c>
      <c r="E14" s="454">
        <v>9.0</v>
      </c>
      <c r="F14" s="454">
        <v>11.0</v>
      </c>
      <c r="G14" s="454">
        <v>11.0</v>
      </c>
      <c r="H14" s="454">
        <v>14.0</v>
      </c>
      <c r="I14" s="454">
        <v>16.0</v>
      </c>
      <c r="J14" s="454">
        <v>19.0</v>
      </c>
      <c r="K14" s="454">
        <v>19.0</v>
      </c>
      <c r="L14" s="454">
        <v>21.0</v>
      </c>
    </row>
    <row r="15">
      <c r="A15" s="471" t="s">
        <v>2917</v>
      </c>
      <c r="B15" s="487">
        <v>2.0</v>
      </c>
      <c r="C15" s="487">
        <v>3.0</v>
      </c>
      <c r="D15" s="487">
        <v>5.0</v>
      </c>
      <c r="E15" s="487">
        <v>10.0</v>
      </c>
      <c r="F15" s="487">
        <v>12.0</v>
      </c>
      <c r="G15" s="487">
        <v>12.0</v>
      </c>
      <c r="H15" s="487">
        <v>15.0</v>
      </c>
      <c r="I15" s="487">
        <v>16.0</v>
      </c>
      <c r="J15" s="487">
        <v>20.0</v>
      </c>
      <c r="K15" s="487">
        <v>21.0</v>
      </c>
      <c r="L15" s="487">
        <v>22.0</v>
      </c>
    </row>
    <row r="16">
      <c r="A16" s="475" t="s">
        <v>2918</v>
      </c>
      <c r="B16" s="454">
        <v>2.0</v>
      </c>
      <c r="C16" s="454">
        <v>4.0</v>
      </c>
      <c r="D16" s="454">
        <v>6.0</v>
      </c>
      <c r="E16" s="454">
        <v>10.0</v>
      </c>
      <c r="F16" s="454">
        <v>12.0</v>
      </c>
      <c r="G16" s="454">
        <v>12.0</v>
      </c>
      <c r="H16" s="454">
        <v>15.0</v>
      </c>
      <c r="I16" s="454">
        <v>16.0</v>
      </c>
      <c r="J16" s="454">
        <v>20.0</v>
      </c>
      <c r="K16" s="454">
        <v>20.0</v>
      </c>
      <c r="L16" s="454">
        <v>22.0</v>
      </c>
    </row>
    <row r="17">
      <c r="A17" s="495" t="s">
        <v>2888</v>
      </c>
      <c r="B17" s="454">
        <v>2.0</v>
      </c>
      <c r="C17" s="454">
        <v>3.0</v>
      </c>
      <c r="D17" s="454">
        <v>6.0</v>
      </c>
      <c r="E17" s="454">
        <v>9.0</v>
      </c>
      <c r="F17" s="454">
        <v>13.0</v>
      </c>
      <c r="G17" s="454">
        <v>13.0</v>
      </c>
      <c r="H17" s="454">
        <v>15.0</v>
      </c>
      <c r="I17" s="454">
        <v>16.0</v>
      </c>
      <c r="J17" s="454">
        <v>20.0</v>
      </c>
      <c r="K17" s="454">
        <v>20.0</v>
      </c>
      <c r="L17" s="454">
        <v>22.0</v>
      </c>
    </row>
    <row r="18">
      <c r="A18" s="496" t="s">
        <v>2886</v>
      </c>
      <c r="B18" s="454">
        <v>3.0</v>
      </c>
      <c r="C18" s="454">
        <v>3.0</v>
      </c>
      <c r="D18" s="454">
        <v>5.0</v>
      </c>
      <c r="E18" s="454">
        <v>8.0</v>
      </c>
      <c r="F18" s="454">
        <v>11.0</v>
      </c>
      <c r="G18" s="454">
        <v>11.0</v>
      </c>
      <c r="H18" s="454">
        <v>13.0</v>
      </c>
      <c r="I18" s="454">
        <v>15.0</v>
      </c>
      <c r="J18" s="454">
        <v>19.0</v>
      </c>
      <c r="K18" s="454">
        <v>19.0</v>
      </c>
      <c r="L18" s="454">
        <v>21.0</v>
      </c>
    </row>
    <row r="19">
      <c r="A19" s="457" t="s">
        <v>2889</v>
      </c>
      <c r="B19" s="454">
        <v>2.0</v>
      </c>
      <c r="C19" s="454">
        <v>3.0</v>
      </c>
      <c r="D19" s="454">
        <v>5.0</v>
      </c>
      <c r="E19" s="454">
        <v>8.0</v>
      </c>
      <c r="F19" s="454">
        <v>12.0</v>
      </c>
      <c r="G19" s="454">
        <v>12.0</v>
      </c>
      <c r="H19" s="454">
        <v>14.0</v>
      </c>
      <c r="I19" s="454">
        <v>15.0</v>
      </c>
      <c r="J19" s="454">
        <v>19.0</v>
      </c>
      <c r="K19" s="454">
        <v>19.0</v>
      </c>
      <c r="L19" s="454">
        <v>21.0</v>
      </c>
    </row>
    <row r="20">
      <c r="A20" s="460" t="s">
        <v>2890</v>
      </c>
      <c r="B20" s="454">
        <v>2.0</v>
      </c>
      <c r="C20" s="454">
        <v>3.0</v>
      </c>
      <c r="D20" s="454">
        <v>5.0</v>
      </c>
      <c r="E20" s="454">
        <v>9.0</v>
      </c>
      <c r="F20" s="454">
        <v>11.0</v>
      </c>
      <c r="G20" s="454">
        <v>11.0</v>
      </c>
      <c r="H20" s="454">
        <v>14.0</v>
      </c>
      <c r="I20" s="454">
        <v>16.0</v>
      </c>
      <c r="J20" s="454">
        <v>19.0</v>
      </c>
      <c r="K20" s="454">
        <v>19.0</v>
      </c>
      <c r="L20" s="454">
        <v>21.0</v>
      </c>
    </row>
    <row r="21">
      <c r="A21" s="497" t="s">
        <v>2919</v>
      </c>
      <c r="B21" s="454">
        <v>3.0</v>
      </c>
      <c r="C21" s="454">
        <v>3.0</v>
      </c>
      <c r="D21" s="454">
        <v>5.0</v>
      </c>
      <c r="E21" s="454">
        <v>8.0</v>
      </c>
      <c r="F21" s="454">
        <v>11.0</v>
      </c>
      <c r="G21" s="454">
        <v>11.0</v>
      </c>
      <c r="H21" s="454">
        <v>13.0</v>
      </c>
      <c r="I21" s="454">
        <v>15.0</v>
      </c>
      <c r="J21" s="454">
        <v>18.0</v>
      </c>
      <c r="K21" s="454">
        <v>18.0</v>
      </c>
      <c r="L21" s="454">
        <v>20.0</v>
      </c>
    </row>
    <row r="22">
      <c r="A22" s="498" t="s">
        <v>2920</v>
      </c>
      <c r="B22" s="454">
        <v>3.0</v>
      </c>
      <c r="C22" s="454">
        <v>3.0</v>
      </c>
      <c r="D22" s="454">
        <v>5.0</v>
      </c>
      <c r="E22" s="454">
        <v>8.0</v>
      </c>
      <c r="F22" s="454">
        <v>11.0</v>
      </c>
      <c r="G22" s="454">
        <v>11.0</v>
      </c>
      <c r="H22" s="454">
        <v>13.0</v>
      </c>
      <c r="I22" s="454">
        <v>15.0</v>
      </c>
      <c r="J22" s="454">
        <v>18.0</v>
      </c>
      <c r="K22" s="454">
        <v>18.0</v>
      </c>
      <c r="L22" s="454">
        <v>20.0</v>
      </c>
    </row>
    <row r="23">
      <c r="A23" s="469" t="s">
        <v>1873</v>
      </c>
      <c r="B23" s="499">
        <v>2.0</v>
      </c>
      <c r="C23" s="499">
        <v>3.0</v>
      </c>
      <c r="D23" s="499">
        <v>5.0</v>
      </c>
      <c r="E23" s="499">
        <v>9.0</v>
      </c>
      <c r="F23" s="499">
        <v>12.0</v>
      </c>
      <c r="G23" s="499">
        <v>12.0</v>
      </c>
      <c r="H23" s="499">
        <v>15.0</v>
      </c>
      <c r="I23" s="499">
        <v>16.0</v>
      </c>
      <c r="J23" s="499">
        <v>20.0</v>
      </c>
      <c r="K23" s="499">
        <v>21.0</v>
      </c>
      <c r="L23" s="499">
        <v>22.0</v>
      </c>
      <c r="M23" s="500"/>
      <c r="N23" s="501"/>
      <c r="O23" s="501"/>
      <c r="P23" s="501"/>
      <c r="Q23" s="501"/>
      <c r="R23" s="501"/>
      <c r="S23" s="501"/>
      <c r="T23" s="501"/>
      <c r="U23" s="501"/>
      <c r="V23" s="501"/>
      <c r="W23" s="501"/>
    </row>
    <row r="24">
      <c r="A24" s="502" t="s">
        <v>2921</v>
      </c>
      <c r="B24" s="454">
        <v>2.0</v>
      </c>
      <c r="C24" s="454">
        <v>3.0</v>
      </c>
      <c r="D24" s="454">
        <v>5.0</v>
      </c>
      <c r="E24" s="454">
        <v>8.0</v>
      </c>
      <c r="F24" s="454">
        <v>11.0</v>
      </c>
      <c r="G24" s="454">
        <v>11.0</v>
      </c>
      <c r="H24" s="454">
        <v>14.0</v>
      </c>
      <c r="I24" s="454">
        <v>16.0</v>
      </c>
      <c r="J24" s="454">
        <v>19.0</v>
      </c>
      <c r="K24" s="454">
        <v>19.0</v>
      </c>
      <c r="L24" s="454">
        <v>21.0</v>
      </c>
    </row>
    <row r="25">
      <c r="A25" s="461" t="s">
        <v>1934</v>
      </c>
      <c r="B25" s="454">
        <v>2.0</v>
      </c>
      <c r="C25" s="454">
        <v>3.0</v>
      </c>
      <c r="D25" s="454">
        <v>5.0</v>
      </c>
      <c r="E25" s="454">
        <v>10.0</v>
      </c>
      <c r="F25" s="454">
        <v>13.0</v>
      </c>
      <c r="G25" s="454">
        <v>13.0</v>
      </c>
      <c r="H25" s="454">
        <v>16.0</v>
      </c>
      <c r="I25" s="454">
        <v>17.0</v>
      </c>
      <c r="J25" s="454">
        <v>20.0</v>
      </c>
      <c r="K25" s="454">
        <v>21.0</v>
      </c>
      <c r="L25" s="454">
        <v>23.0</v>
      </c>
    </row>
    <row r="26">
      <c r="A26" s="462" t="s">
        <v>2891</v>
      </c>
      <c r="B26" s="454">
        <v>3.0</v>
      </c>
      <c r="C26" s="454">
        <v>4.0</v>
      </c>
      <c r="D26" s="454">
        <v>6.0</v>
      </c>
      <c r="E26" s="454">
        <v>10.0</v>
      </c>
      <c r="F26" s="454">
        <v>12.0</v>
      </c>
      <c r="G26" s="454">
        <v>12.0</v>
      </c>
      <c r="H26" s="454">
        <v>15.0</v>
      </c>
      <c r="I26" s="454">
        <v>16.0</v>
      </c>
      <c r="J26" s="454">
        <v>20.0</v>
      </c>
      <c r="K26" s="454">
        <v>21.0</v>
      </c>
      <c r="L26" s="454">
        <v>22.0</v>
      </c>
    </row>
    <row r="27">
      <c r="A27" s="460" t="s">
        <v>2922</v>
      </c>
      <c r="B27" s="454">
        <v>5.0</v>
      </c>
      <c r="C27" s="454">
        <v>5.0</v>
      </c>
      <c r="D27" s="454">
        <v>7.0</v>
      </c>
      <c r="E27" s="454">
        <v>10.0</v>
      </c>
      <c r="F27" s="454">
        <v>11.0</v>
      </c>
      <c r="G27" s="454">
        <v>11.0</v>
      </c>
      <c r="H27" s="454">
        <v>13.0</v>
      </c>
      <c r="I27" s="454">
        <v>15.0</v>
      </c>
      <c r="J27" s="454">
        <v>17.0</v>
      </c>
      <c r="K27" s="454">
        <v>17.0</v>
      </c>
      <c r="L27" s="454">
        <v>20.0</v>
      </c>
    </row>
    <row r="28">
      <c r="A28" s="503" t="s">
        <v>2923</v>
      </c>
      <c r="B28" s="454">
        <v>5.0</v>
      </c>
      <c r="C28" s="454">
        <v>5.0</v>
      </c>
      <c r="D28" s="454">
        <v>7.0</v>
      </c>
      <c r="E28" s="454">
        <v>10.0</v>
      </c>
      <c r="F28" s="454">
        <v>12.0</v>
      </c>
      <c r="G28" s="454">
        <v>12.0</v>
      </c>
      <c r="H28" s="454">
        <v>14.0</v>
      </c>
      <c r="I28" s="454">
        <v>16.0</v>
      </c>
      <c r="J28" s="454">
        <v>20.0</v>
      </c>
      <c r="K28" s="454">
        <v>20.0</v>
      </c>
      <c r="L28" s="454">
        <v>22.0</v>
      </c>
    </row>
    <row r="29">
      <c r="A29" s="466" t="s">
        <v>2924</v>
      </c>
      <c r="B29" s="454">
        <v>5.0</v>
      </c>
      <c r="C29" s="454">
        <v>5.0</v>
      </c>
      <c r="D29" s="454">
        <v>7.0</v>
      </c>
      <c r="E29" s="454">
        <v>10.0</v>
      </c>
      <c r="F29" s="454">
        <v>11.0</v>
      </c>
      <c r="G29" s="454">
        <v>11.0</v>
      </c>
      <c r="H29" s="454">
        <v>13.0</v>
      </c>
      <c r="I29" s="454">
        <v>16.0</v>
      </c>
      <c r="J29" s="454">
        <v>16.0</v>
      </c>
      <c r="K29" s="454">
        <v>18.0</v>
      </c>
      <c r="L29" s="454">
        <v>22.0</v>
      </c>
    </row>
    <row r="30">
      <c r="A30" s="481" t="s">
        <v>2925</v>
      </c>
      <c r="B30" s="454">
        <v>5.0</v>
      </c>
      <c r="C30" s="454">
        <v>5.0</v>
      </c>
      <c r="D30" s="454">
        <v>7.0</v>
      </c>
      <c r="E30" s="454">
        <v>10.0</v>
      </c>
      <c r="F30" s="454">
        <v>11.0</v>
      </c>
      <c r="G30" s="454">
        <v>11.0</v>
      </c>
      <c r="H30" s="454">
        <v>13.0</v>
      </c>
      <c r="I30" s="454">
        <v>15.0</v>
      </c>
      <c r="J30" s="454">
        <v>19.0</v>
      </c>
      <c r="K30" s="454">
        <v>19.0</v>
      </c>
      <c r="L30" s="454">
        <v>21.0</v>
      </c>
    </row>
    <row r="31">
      <c r="A31" s="504" t="s">
        <v>2926</v>
      </c>
      <c r="B31" s="454">
        <v>5.0</v>
      </c>
      <c r="C31" s="454">
        <v>5.0</v>
      </c>
      <c r="D31" s="454">
        <v>7.0</v>
      </c>
      <c r="E31" s="454">
        <v>10.0</v>
      </c>
      <c r="F31" s="454">
        <v>10.0</v>
      </c>
      <c r="G31" s="454">
        <v>15.0</v>
      </c>
      <c r="H31" s="454">
        <v>15.0</v>
      </c>
      <c r="I31" s="454">
        <v>16.0</v>
      </c>
      <c r="J31" s="454">
        <v>20.0</v>
      </c>
      <c r="K31" s="454">
        <v>21.0</v>
      </c>
      <c r="L31" s="454">
        <v>22.0</v>
      </c>
    </row>
    <row r="32">
      <c r="A32" s="482" t="s">
        <v>2896</v>
      </c>
      <c r="B32" s="454">
        <v>5.0</v>
      </c>
      <c r="C32" s="454">
        <v>5.0</v>
      </c>
      <c r="D32" s="454">
        <v>7.0</v>
      </c>
      <c r="E32" s="454">
        <v>10.0</v>
      </c>
      <c r="F32" s="454">
        <v>10.0</v>
      </c>
      <c r="G32" s="454">
        <v>15.0</v>
      </c>
      <c r="H32" s="454">
        <v>15.0</v>
      </c>
      <c r="I32" s="454">
        <v>16.0</v>
      </c>
      <c r="J32" s="454">
        <v>20.0</v>
      </c>
      <c r="K32" s="454">
        <v>21.0</v>
      </c>
      <c r="L32" s="454">
        <v>22.0</v>
      </c>
    </row>
    <row r="33">
      <c r="A33" s="481" t="s">
        <v>2927</v>
      </c>
      <c r="B33" s="454">
        <v>5.0</v>
      </c>
      <c r="C33" s="454">
        <v>5.0</v>
      </c>
      <c r="D33" s="454">
        <v>7.0</v>
      </c>
      <c r="E33" s="454">
        <v>10.0</v>
      </c>
      <c r="F33" s="454">
        <v>12.0</v>
      </c>
      <c r="G33" s="454">
        <v>12.0</v>
      </c>
      <c r="H33" s="454">
        <v>15.0</v>
      </c>
      <c r="I33" s="454">
        <v>16.0</v>
      </c>
      <c r="J33" s="454">
        <v>19.0</v>
      </c>
      <c r="K33" s="454">
        <v>19.0</v>
      </c>
      <c r="L33" s="454">
        <v>21.0</v>
      </c>
    </row>
    <row r="34">
      <c r="A34" s="491" t="s">
        <v>2928</v>
      </c>
      <c r="B34" s="454">
        <v>5.0</v>
      </c>
      <c r="C34" s="454">
        <v>5.0</v>
      </c>
      <c r="D34" s="454">
        <v>7.0</v>
      </c>
      <c r="E34" s="454">
        <v>10.0</v>
      </c>
      <c r="F34" s="454">
        <v>10.0</v>
      </c>
      <c r="G34" s="454">
        <v>15.0</v>
      </c>
      <c r="H34" s="454">
        <v>15.0</v>
      </c>
      <c r="I34" s="454">
        <v>16.0</v>
      </c>
      <c r="J34" s="454">
        <v>20.0</v>
      </c>
      <c r="K34" s="454">
        <v>21.0</v>
      </c>
      <c r="L34" s="454">
        <v>22.0</v>
      </c>
    </row>
    <row r="35">
      <c r="A35" s="470" t="s">
        <v>2929</v>
      </c>
      <c r="B35" s="454">
        <v>4.0</v>
      </c>
      <c r="C35" s="454">
        <v>4.0</v>
      </c>
      <c r="D35" s="454">
        <v>7.0</v>
      </c>
      <c r="E35" s="454">
        <v>10.0</v>
      </c>
      <c r="F35" s="454">
        <v>10.0</v>
      </c>
      <c r="G35" s="454">
        <v>15.0</v>
      </c>
      <c r="H35" s="454">
        <v>15.0</v>
      </c>
      <c r="I35" s="454">
        <v>16.0</v>
      </c>
      <c r="J35" s="454">
        <v>20.0</v>
      </c>
      <c r="K35" s="454">
        <v>20.0</v>
      </c>
      <c r="L35" s="454">
        <v>22.0</v>
      </c>
    </row>
    <row r="36">
      <c r="A36" s="482" t="s">
        <v>2930</v>
      </c>
      <c r="B36" s="454">
        <v>4.0</v>
      </c>
      <c r="C36" s="454">
        <v>4.0</v>
      </c>
      <c r="D36" s="454">
        <v>7.0</v>
      </c>
      <c r="E36" s="454">
        <v>10.0</v>
      </c>
      <c r="F36" s="454">
        <v>12.0</v>
      </c>
      <c r="G36" s="454">
        <v>12.0</v>
      </c>
      <c r="H36" s="454">
        <v>15.0</v>
      </c>
      <c r="I36" s="454">
        <v>17.0</v>
      </c>
      <c r="J36" s="454">
        <v>20.0</v>
      </c>
      <c r="K36" s="454">
        <v>20.0</v>
      </c>
      <c r="L36" s="454">
        <v>22.0</v>
      </c>
    </row>
    <row r="37">
      <c r="A37" s="505" t="s">
        <v>2903</v>
      </c>
      <c r="B37" s="454">
        <v>4.0</v>
      </c>
      <c r="C37" s="454">
        <v>4.0</v>
      </c>
      <c r="D37" s="454">
        <v>7.0</v>
      </c>
      <c r="E37" s="454">
        <v>11.0</v>
      </c>
      <c r="F37" s="454">
        <v>12.0</v>
      </c>
      <c r="G37" s="454">
        <v>12.0</v>
      </c>
      <c r="H37" s="454">
        <v>15.0</v>
      </c>
      <c r="I37" s="454">
        <v>17.0</v>
      </c>
      <c r="J37" s="454">
        <v>20.0</v>
      </c>
      <c r="K37" s="454">
        <v>21.0</v>
      </c>
      <c r="L37" s="454">
        <v>22.0</v>
      </c>
    </row>
    <row r="38">
      <c r="A38" s="506" t="s">
        <v>2931</v>
      </c>
      <c r="B38" s="454">
        <v>4.0</v>
      </c>
      <c r="C38" s="454">
        <v>5.0</v>
      </c>
      <c r="D38" s="454">
        <v>7.0</v>
      </c>
      <c r="E38" s="454">
        <v>10.0</v>
      </c>
      <c r="F38" s="454">
        <v>12.0</v>
      </c>
      <c r="G38" s="454">
        <v>12.0</v>
      </c>
      <c r="H38" s="454">
        <v>15.0</v>
      </c>
      <c r="I38" s="454">
        <v>17.0</v>
      </c>
      <c r="J38" s="454">
        <v>20.0</v>
      </c>
      <c r="K38" s="454">
        <v>20.0</v>
      </c>
      <c r="L38" s="454">
        <v>22.0</v>
      </c>
    </row>
    <row r="39">
      <c r="A39" s="507" t="s">
        <v>2932</v>
      </c>
      <c r="B39" s="454">
        <v>3.0</v>
      </c>
      <c r="C39" s="454">
        <v>4.0</v>
      </c>
      <c r="D39" s="454">
        <v>6.0</v>
      </c>
      <c r="E39" s="454">
        <v>9.0</v>
      </c>
      <c r="F39" s="454">
        <v>12.0</v>
      </c>
      <c r="G39" s="454">
        <v>12.0</v>
      </c>
      <c r="H39" s="454">
        <v>15.0</v>
      </c>
      <c r="I39" s="454">
        <v>17.0</v>
      </c>
      <c r="J39" s="454">
        <v>20.0</v>
      </c>
      <c r="K39" s="454">
        <v>21.0</v>
      </c>
      <c r="L39" s="454">
        <v>22.0</v>
      </c>
    </row>
    <row r="40">
      <c r="A40" s="472" t="s">
        <v>2901</v>
      </c>
      <c r="B40" s="454">
        <v>4.0</v>
      </c>
      <c r="C40" s="454">
        <v>5.0</v>
      </c>
      <c r="D40" s="454">
        <v>7.0</v>
      </c>
      <c r="E40" s="454">
        <v>10.0</v>
      </c>
      <c r="F40" s="454">
        <v>13.0</v>
      </c>
      <c r="G40" s="454">
        <v>13.0</v>
      </c>
      <c r="H40" s="454">
        <v>14.0</v>
      </c>
      <c r="I40" s="454">
        <v>16.0</v>
      </c>
      <c r="J40" s="454">
        <v>19.0</v>
      </c>
      <c r="K40" s="454">
        <v>19.0</v>
      </c>
      <c r="L40" s="454">
        <v>22.0</v>
      </c>
    </row>
    <row r="41">
      <c r="A41" s="468" t="s">
        <v>2900</v>
      </c>
      <c r="B41" s="454">
        <v>3.0</v>
      </c>
      <c r="C41" s="454">
        <v>4.0</v>
      </c>
      <c r="D41" s="454">
        <v>6.0</v>
      </c>
      <c r="E41" s="454">
        <v>9.0</v>
      </c>
      <c r="F41" s="454">
        <v>12.0</v>
      </c>
      <c r="G41" s="454">
        <v>12.0</v>
      </c>
      <c r="H41" s="454">
        <v>15.0</v>
      </c>
      <c r="I41" s="454">
        <v>17.0</v>
      </c>
      <c r="J41" s="454">
        <v>20.0</v>
      </c>
      <c r="K41" s="454">
        <v>21.0</v>
      </c>
      <c r="L41" s="454">
        <v>22.0</v>
      </c>
    </row>
    <row r="42">
      <c r="A42" s="475" t="s">
        <v>2665</v>
      </c>
      <c r="B42" s="454">
        <v>5.0</v>
      </c>
      <c r="C42" s="454">
        <v>5.0</v>
      </c>
      <c r="D42" s="454">
        <v>8.0</v>
      </c>
      <c r="E42" s="454">
        <v>11.0</v>
      </c>
      <c r="F42" s="454">
        <v>13.0</v>
      </c>
      <c r="G42" s="454">
        <v>13.0</v>
      </c>
      <c r="H42" s="454">
        <v>14.0</v>
      </c>
      <c r="I42" s="454">
        <v>16.0</v>
      </c>
      <c r="J42" s="454">
        <v>18.0</v>
      </c>
      <c r="K42" s="454">
        <v>18.0</v>
      </c>
      <c r="L42" s="454">
        <v>22.0</v>
      </c>
    </row>
    <row r="43">
      <c r="A43" s="469" t="s">
        <v>2933</v>
      </c>
      <c r="B43" s="454">
        <v>5.0</v>
      </c>
      <c r="C43" s="454">
        <v>5.0</v>
      </c>
      <c r="D43" s="454">
        <v>8.0</v>
      </c>
      <c r="E43" s="454">
        <v>11.0</v>
      </c>
      <c r="F43" s="454">
        <v>13.0</v>
      </c>
      <c r="G43" s="454">
        <v>13.0</v>
      </c>
      <c r="H43" s="454">
        <v>14.0</v>
      </c>
      <c r="I43" s="454">
        <v>16.0</v>
      </c>
      <c r="J43" s="454">
        <v>19.0</v>
      </c>
      <c r="K43" s="454">
        <v>19.0</v>
      </c>
      <c r="L43" s="454">
        <v>21.0</v>
      </c>
    </row>
    <row r="44">
      <c r="A44" s="460" t="s">
        <v>2692</v>
      </c>
      <c r="B44" s="454">
        <v>5.0</v>
      </c>
      <c r="C44" s="454">
        <v>5.0</v>
      </c>
      <c r="D44" s="454">
        <v>7.0</v>
      </c>
      <c r="E44" s="454">
        <v>9.0</v>
      </c>
      <c r="F44" s="454">
        <v>11.0</v>
      </c>
      <c r="G44" s="454">
        <v>11.0</v>
      </c>
      <c r="H44" s="454">
        <v>13.0</v>
      </c>
      <c r="I44" s="454">
        <v>15.0</v>
      </c>
      <c r="J44" s="454">
        <v>19.0</v>
      </c>
      <c r="K44" s="454">
        <v>19.0</v>
      </c>
      <c r="L44" s="454">
        <v>21.0</v>
      </c>
    </row>
    <row r="45">
      <c r="A45" s="496" t="s">
        <v>2934</v>
      </c>
      <c r="B45" s="454">
        <v>5.0</v>
      </c>
      <c r="C45" s="454">
        <v>5.0</v>
      </c>
      <c r="D45" s="454">
        <v>7.0</v>
      </c>
      <c r="E45" s="454">
        <v>9.0</v>
      </c>
      <c r="F45" s="454">
        <v>11.0</v>
      </c>
      <c r="G45" s="454">
        <v>11.0</v>
      </c>
      <c r="H45" s="454">
        <v>13.0</v>
      </c>
      <c r="I45" s="454">
        <v>16.0</v>
      </c>
      <c r="J45" s="454">
        <v>20.0</v>
      </c>
      <c r="K45" s="454">
        <v>20.0</v>
      </c>
      <c r="L45" s="454">
        <v>22.0</v>
      </c>
    </row>
    <row r="46">
      <c r="A46" s="477" t="s">
        <v>2724</v>
      </c>
      <c r="B46" s="454">
        <v>4.0</v>
      </c>
      <c r="C46" s="454">
        <v>5.0</v>
      </c>
      <c r="D46" s="454">
        <v>7.0</v>
      </c>
      <c r="E46" s="454">
        <v>10.0</v>
      </c>
      <c r="F46" s="454">
        <v>12.0</v>
      </c>
      <c r="G46" s="454">
        <v>12.0</v>
      </c>
      <c r="H46" s="454">
        <v>14.0</v>
      </c>
      <c r="I46" s="454">
        <v>17.0</v>
      </c>
      <c r="J46" s="454">
        <v>20.0</v>
      </c>
      <c r="K46" s="454">
        <v>20.0</v>
      </c>
      <c r="L46" s="454">
        <v>22.0</v>
      </c>
    </row>
    <row r="47">
      <c r="A47" s="508" t="s">
        <v>2746</v>
      </c>
      <c r="B47" s="454">
        <v>3.0</v>
      </c>
      <c r="C47" s="454">
        <v>3.0</v>
      </c>
      <c r="D47" s="454">
        <v>5.0</v>
      </c>
      <c r="E47" s="454">
        <v>9.0</v>
      </c>
      <c r="F47" s="454">
        <v>12.0</v>
      </c>
      <c r="G47" s="454">
        <v>12.0</v>
      </c>
      <c r="H47" s="454">
        <v>15.0</v>
      </c>
      <c r="I47" s="454">
        <v>17.0</v>
      </c>
      <c r="J47" s="454">
        <v>20.0</v>
      </c>
      <c r="K47" s="454">
        <v>21.0</v>
      </c>
      <c r="L47" s="454">
        <v>22.0</v>
      </c>
    </row>
    <row r="48">
      <c r="A48" s="509" t="s">
        <v>2935</v>
      </c>
      <c r="B48" s="454">
        <v>2.0</v>
      </c>
      <c r="C48" s="454">
        <v>4.0</v>
      </c>
      <c r="D48" s="454">
        <v>6.0</v>
      </c>
      <c r="E48" s="454">
        <v>9.0</v>
      </c>
      <c r="F48" s="454">
        <v>11.0</v>
      </c>
      <c r="G48" s="454">
        <v>11.0</v>
      </c>
      <c r="H48" s="454">
        <v>13.0</v>
      </c>
      <c r="I48" s="454">
        <v>16.0</v>
      </c>
      <c r="J48" s="454">
        <v>20.0</v>
      </c>
      <c r="K48" s="454">
        <v>20.0</v>
      </c>
      <c r="L48" s="454">
        <v>21.0</v>
      </c>
    </row>
    <row r="49">
      <c r="A49" s="481" t="s">
        <v>2936</v>
      </c>
      <c r="B49" s="454">
        <v>3.0</v>
      </c>
      <c r="C49" s="454">
        <v>3.0</v>
      </c>
      <c r="D49" s="454">
        <v>6.0</v>
      </c>
      <c r="E49" s="454">
        <v>9.0</v>
      </c>
      <c r="F49" s="454">
        <v>12.0</v>
      </c>
      <c r="G49" s="454">
        <v>12.0</v>
      </c>
      <c r="H49" s="454">
        <v>15.0</v>
      </c>
      <c r="I49" s="454">
        <v>17.0</v>
      </c>
      <c r="J49" s="454">
        <v>20.0</v>
      </c>
      <c r="K49" s="454">
        <v>21.0</v>
      </c>
      <c r="L49" s="454">
        <v>22.0</v>
      </c>
    </row>
    <row r="50">
      <c r="A50" s="481" t="s">
        <v>2800</v>
      </c>
      <c r="B50" s="454">
        <v>3.0</v>
      </c>
      <c r="C50" s="454">
        <v>4.0</v>
      </c>
      <c r="D50" s="454">
        <v>5.0</v>
      </c>
      <c r="E50" s="454">
        <v>10.0</v>
      </c>
      <c r="F50" s="454">
        <v>12.0</v>
      </c>
      <c r="G50" s="454">
        <v>12.0</v>
      </c>
      <c r="H50" s="454">
        <v>15.0</v>
      </c>
      <c r="I50" s="454">
        <v>16.0</v>
      </c>
      <c r="J50" s="454">
        <v>20.0</v>
      </c>
      <c r="K50" s="454">
        <v>20.0</v>
      </c>
      <c r="L50" s="454">
        <v>21.0</v>
      </c>
    </row>
    <row r="51">
      <c r="A51" s="482" t="s">
        <v>2819</v>
      </c>
      <c r="B51" s="454">
        <v>5.0</v>
      </c>
      <c r="C51" s="454">
        <v>5.0</v>
      </c>
      <c r="D51" s="454">
        <v>8.0</v>
      </c>
      <c r="E51" s="454">
        <v>11.0</v>
      </c>
      <c r="F51" s="454">
        <v>12.0</v>
      </c>
      <c r="G51" s="454">
        <v>12.0</v>
      </c>
      <c r="H51" s="454">
        <v>14.0</v>
      </c>
      <c r="I51" s="454">
        <v>16.0</v>
      </c>
      <c r="J51" s="454">
        <v>19.0</v>
      </c>
      <c r="K51" s="454">
        <v>19.0</v>
      </c>
      <c r="L51" s="454">
        <v>21.0</v>
      </c>
    </row>
    <row r="52">
      <c r="A52" s="460" t="s">
        <v>2937</v>
      </c>
      <c r="B52" s="454">
        <v>5.0</v>
      </c>
      <c r="C52" s="454">
        <v>6.0</v>
      </c>
      <c r="D52" s="454">
        <v>7.0</v>
      </c>
      <c r="E52" s="454">
        <v>10.0</v>
      </c>
      <c r="F52" s="454">
        <v>11.0</v>
      </c>
      <c r="G52" s="454">
        <v>13.0</v>
      </c>
      <c r="H52" s="454">
        <v>13.0</v>
      </c>
      <c r="I52" s="454">
        <v>17.0</v>
      </c>
      <c r="J52" s="454">
        <v>17.0</v>
      </c>
      <c r="K52" s="454">
        <v>18.0</v>
      </c>
      <c r="L52" s="454">
        <v>22.0</v>
      </c>
    </row>
    <row r="53">
      <c r="A53" s="502" t="s">
        <v>2857</v>
      </c>
      <c r="B53" s="454">
        <v>4.0</v>
      </c>
      <c r="C53" s="454">
        <v>4.0</v>
      </c>
      <c r="D53" s="454">
        <v>7.0</v>
      </c>
      <c r="E53" s="454">
        <v>9.0</v>
      </c>
      <c r="F53" s="454">
        <v>12.0</v>
      </c>
      <c r="G53" s="454">
        <v>12.0</v>
      </c>
      <c r="H53" s="454">
        <v>15.0</v>
      </c>
      <c r="I53" s="454">
        <v>16.0</v>
      </c>
      <c r="J53" s="454">
        <v>19.0</v>
      </c>
      <c r="K53" s="454">
        <v>19.0</v>
      </c>
      <c r="L53" s="454">
        <v>21.0</v>
      </c>
    </row>
    <row r="54">
      <c r="A54" s="452" t="s">
        <v>2885</v>
      </c>
      <c r="B54" s="452">
        <v>1.0</v>
      </c>
      <c r="C54" s="452">
        <v>5.0</v>
      </c>
      <c r="D54" s="452">
        <v>9.0</v>
      </c>
      <c r="E54" s="452">
        <v>12.0</v>
      </c>
      <c r="F54" s="452">
        <v>15.0</v>
      </c>
      <c r="G54" s="452">
        <v>18.0</v>
      </c>
      <c r="H54" s="452">
        <v>19.0</v>
      </c>
      <c r="I54" s="452">
        <v>23.0</v>
      </c>
      <c r="J54" s="452">
        <v>26.0</v>
      </c>
      <c r="K54" s="452">
        <v>28.0</v>
      </c>
      <c r="L54" s="452">
        <v>30.0</v>
      </c>
    </row>
    <row r="55">
      <c r="A55" s="510"/>
      <c r="B55" s="510"/>
      <c r="C55" s="510"/>
      <c r="D55" s="510"/>
      <c r="E55" s="510"/>
      <c r="F55" s="510"/>
      <c r="G55" s="510"/>
      <c r="H55" s="510"/>
      <c r="I55" s="510"/>
      <c r="J55" s="510"/>
      <c r="K55" s="510"/>
      <c r="L55" s="510"/>
    </row>
    <row r="56">
      <c r="A56" s="511"/>
      <c r="B56" s="511"/>
      <c r="J56" s="510"/>
      <c r="K56" s="510"/>
      <c r="L56" s="510"/>
    </row>
    <row r="57">
      <c r="A57" s="512"/>
      <c r="B57" s="512"/>
      <c r="C57" s="512"/>
      <c r="D57" s="512"/>
      <c r="E57" s="512"/>
      <c r="F57" s="512"/>
      <c r="G57" s="512"/>
      <c r="H57" s="512"/>
      <c r="I57" s="512"/>
      <c r="J57" s="510"/>
      <c r="K57" s="510"/>
      <c r="L57" s="510"/>
    </row>
    <row r="58">
      <c r="A58" s="513"/>
      <c r="B58" s="514"/>
      <c r="C58" s="514"/>
      <c r="D58" s="514"/>
      <c r="E58" s="514"/>
      <c r="F58" s="514"/>
      <c r="G58" s="514"/>
      <c r="H58" s="514"/>
      <c r="I58" s="514"/>
      <c r="J58" s="510"/>
      <c r="K58" s="510"/>
      <c r="L58" s="510"/>
    </row>
    <row r="59">
      <c r="A59" s="513"/>
      <c r="B59" s="514"/>
      <c r="C59" s="514"/>
      <c r="D59" s="514"/>
      <c r="E59" s="514"/>
      <c r="F59" s="514"/>
      <c r="G59" s="514"/>
      <c r="H59" s="514"/>
      <c r="I59" s="514"/>
      <c r="J59" s="510"/>
      <c r="K59" s="510"/>
      <c r="L59" s="510"/>
    </row>
    <row r="60">
      <c r="A60" s="451"/>
      <c r="B60" s="451" t="s">
        <v>2907</v>
      </c>
      <c r="C60" s="46"/>
      <c r="D60" s="47"/>
    </row>
    <row r="61">
      <c r="A61" s="452" t="s">
        <v>2885</v>
      </c>
      <c r="B61" s="452">
        <v>1.0</v>
      </c>
      <c r="C61" s="452">
        <v>6.0</v>
      </c>
      <c r="D61" s="452">
        <v>10.0</v>
      </c>
      <c r="E61" s="452">
        <v>14.0</v>
      </c>
      <c r="F61" s="452">
        <v>17.0</v>
      </c>
      <c r="G61" s="452">
        <v>18.0</v>
      </c>
      <c r="H61" s="452">
        <v>23.0</v>
      </c>
      <c r="I61" s="452">
        <v>26.0</v>
      </c>
      <c r="J61" s="452">
        <v>28.0</v>
      </c>
      <c r="K61" s="512"/>
      <c r="L61" s="512"/>
    </row>
    <row r="62">
      <c r="A62" s="486" t="s">
        <v>2898</v>
      </c>
      <c r="B62" s="515">
        <v>3.0</v>
      </c>
      <c r="C62" s="516">
        <v>3.0</v>
      </c>
      <c r="D62" s="517">
        <v>8.0</v>
      </c>
      <c r="E62" s="517">
        <v>10.0</v>
      </c>
      <c r="F62" s="515">
        <v>10.0</v>
      </c>
      <c r="G62" s="516">
        <v>15.0</v>
      </c>
      <c r="H62" s="517">
        <v>18.0</v>
      </c>
      <c r="I62" s="517">
        <v>19.0</v>
      </c>
      <c r="J62" s="517">
        <v>21.0</v>
      </c>
      <c r="K62" s="518"/>
      <c r="L62" s="518"/>
    </row>
    <row r="63">
      <c r="A63" s="488" t="s">
        <v>2899</v>
      </c>
      <c r="B63" s="515">
        <v>3.0</v>
      </c>
      <c r="C63" s="516">
        <v>6.0</v>
      </c>
      <c r="D63" s="517">
        <v>9.0</v>
      </c>
      <c r="E63" s="517">
        <v>11.0</v>
      </c>
      <c r="F63" s="515">
        <v>11.0</v>
      </c>
      <c r="G63" s="516">
        <v>15.0</v>
      </c>
      <c r="H63" s="517">
        <v>17.0</v>
      </c>
      <c r="I63" s="517">
        <v>18.0</v>
      </c>
      <c r="J63" s="517">
        <v>20.0</v>
      </c>
      <c r="K63" s="518"/>
      <c r="L63" s="518"/>
    </row>
    <row r="64">
      <c r="A64" s="465" t="s">
        <v>2894</v>
      </c>
      <c r="B64" s="454">
        <v>3.0</v>
      </c>
      <c r="C64" s="454">
        <v>3.0</v>
      </c>
      <c r="D64" s="454">
        <v>7.0</v>
      </c>
      <c r="E64" s="454">
        <v>9.0</v>
      </c>
      <c r="F64" s="454">
        <v>9.0</v>
      </c>
      <c r="G64" s="454">
        <v>14.0</v>
      </c>
      <c r="H64" s="454">
        <v>17.0</v>
      </c>
      <c r="I64" s="454">
        <v>17.0</v>
      </c>
      <c r="J64" s="454">
        <v>20.0</v>
      </c>
      <c r="K64" s="512"/>
      <c r="L64" s="512"/>
    </row>
    <row r="65">
      <c r="A65" s="476" t="s">
        <v>2902</v>
      </c>
      <c r="B65" s="454">
        <v>4.0</v>
      </c>
      <c r="C65" s="454">
        <v>7.0</v>
      </c>
      <c r="D65" s="454">
        <v>10.0</v>
      </c>
      <c r="E65" s="454">
        <v>13.0</v>
      </c>
      <c r="F65" s="454">
        <v>13.0</v>
      </c>
      <c r="G65" s="454">
        <v>16.0</v>
      </c>
      <c r="H65" s="454">
        <v>18.0</v>
      </c>
      <c r="I65" s="454">
        <v>18.0</v>
      </c>
      <c r="J65" s="454">
        <v>20.0</v>
      </c>
      <c r="K65" s="512"/>
      <c r="L65" s="512"/>
    </row>
    <row r="66">
      <c r="A66" s="469" t="s">
        <v>2910</v>
      </c>
      <c r="B66" s="454">
        <v>3.0</v>
      </c>
      <c r="C66" s="454">
        <v>6.0</v>
      </c>
      <c r="D66" s="454">
        <v>9.0</v>
      </c>
      <c r="E66" s="454">
        <v>12.0</v>
      </c>
      <c r="F66" s="454">
        <v>14.0</v>
      </c>
      <c r="G66" s="454">
        <v>14.0</v>
      </c>
      <c r="H66" s="454">
        <v>16.0</v>
      </c>
      <c r="I66" s="454">
        <v>16.0</v>
      </c>
      <c r="J66" s="454">
        <v>19.0</v>
      </c>
      <c r="K66" s="512"/>
      <c r="L66" s="512"/>
    </row>
    <row r="67">
      <c r="A67" s="489" t="s">
        <v>2904</v>
      </c>
      <c r="B67" s="454">
        <v>3.0</v>
      </c>
      <c r="C67" s="454">
        <v>3.0</v>
      </c>
      <c r="D67" s="454">
        <v>8.0</v>
      </c>
      <c r="E67" s="454">
        <v>10.0</v>
      </c>
      <c r="F67" s="454">
        <v>10.0</v>
      </c>
      <c r="G67" s="454">
        <v>14.0</v>
      </c>
      <c r="H67" s="454">
        <v>18.0</v>
      </c>
      <c r="I67" s="454">
        <v>18.0</v>
      </c>
      <c r="J67" s="454">
        <v>21.0</v>
      </c>
      <c r="K67" s="512"/>
      <c r="L67" s="512"/>
    </row>
    <row r="68">
      <c r="A68" s="490" t="s">
        <v>2911</v>
      </c>
      <c r="B68" s="454">
        <v>6.0</v>
      </c>
      <c r="C68" s="454">
        <v>6.0</v>
      </c>
      <c r="D68" s="454">
        <v>10.0</v>
      </c>
      <c r="E68" s="454">
        <v>12.0</v>
      </c>
      <c r="F68" s="454">
        <v>12.0</v>
      </c>
      <c r="G68" s="454">
        <v>13.0</v>
      </c>
      <c r="H68" s="454">
        <v>15.0</v>
      </c>
      <c r="I68" s="454">
        <v>15.0</v>
      </c>
      <c r="J68" s="454">
        <v>18.0</v>
      </c>
      <c r="K68" s="512"/>
      <c r="L68" s="512"/>
    </row>
    <row r="69">
      <c r="A69" s="491" t="s">
        <v>2912</v>
      </c>
      <c r="B69" s="454">
        <v>4.0</v>
      </c>
      <c r="C69" s="454">
        <v>6.0</v>
      </c>
      <c r="D69" s="454">
        <v>9.0</v>
      </c>
      <c r="E69" s="454">
        <v>11.0</v>
      </c>
      <c r="F69" s="454">
        <v>11.0</v>
      </c>
      <c r="G69" s="454">
        <v>15.0</v>
      </c>
      <c r="H69" s="487">
        <v>18.0</v>
      </c>
      <c r="I69" s="487">
        <v>18.0</v>
      </c>
      <c r="J69" s="487">
        <v>21.0</v>
      </c>
      <c r="K69" s="518"/>
      <c r="L69" s="518"/>
    </row>
    <row r="70">
      <c r="A70" s="465" t="s">
        <v>2913</v>
      </c>
      <c r="B70" s="454"/>
      <c r="C70" s="454">
        <v>5.0</v>
      </c>
      <c r="D70" s="454">
        <v>7.0</v>
      </c>
      <c r="E70" s="454">
        <v>9.0</v>
      </c>
      <c r="F70" s="454">
        <v>9.0</v>
      </c>
      <c r="G70" s="454">
        <v>13.0</v>
      </c>
      <c r="H70" s="454">
        <v>17.0</v>
      </c>
      <c r="I70" s="454">
        <v>17.0</v>
      </c>
      <c r="J70" s="454">
        <v>19.0</v>
      </c>
      <c r="K70" s="512"/>
      <c r="L70" s="512"/>
    </row>
    <row r="71">
      <c r="A71" s="492" t="s">
        <v>2914</v>
      </c>
      <c r="B71" s="454">
        <v>3.0</v>
      </c>
      <c r="C71" s="454">
        <v>6.0</v>
      </c>
      <c r="D71" s="454">
        <v>9.0</v>
      </c>
      <c r="E71" s="454">
        <v>11.0</v>
      </c>
      <c r="F71" s="454">
        <v>11.0</v>
      </c>
      <c r="G71" s="454">
        <v>15.0</v>
      </c>
      <c r="H71" s="454">
        <v>17.0</v>
      </c>
      <c r="I71" s="454">
        <v>17.0</v>
      </c>
      <c r="J71" s="454">
        <v>20.0</v>
      </c>
      <c r="K71" s="512"/>
      <c r="L71" s="512"/>
    </row>
    <row r="72">
      <c r="A72" s="493" t="s">
        <v>2915</v>
      </c>
      <c r="B72" s="454">
        <v>3.0</v>
      </c>
      <c r="C72" s="454">
        <v>6.0</v>
      </c>
      <c r="D72" s="454">
        <v>9.0</v>
      </c>
      <c r="E72" s="454">
        <v>11.0</v>
      </c>
      <c r="F72" s="454">
        <v>11.0</v>
      </c>
      <c r="G72" s="454">
        <v>15.0</v>
      </c>
      <c r="H72" s="454">
        <v>18.0</v>
      </c>
      <c r="I72" s="454">
        <v>18.0</v>
      </c>
      <c r="J72" s="454">
        <v>21.0</v>
      </c>
      <c r="K72" s="512"/>
      <c r="L72" s="512"/>
    </row>
    <row r="73">
      <c r="A73" s="494" t="s">
        <v>2916</v>
      </c>
      <c r="B73" s="454">
        <v>3.0</v>
      </c>
      <c r="C73" s="454">
        <v>6.0</v>
      </c>
      <c r="D73" s="454">
        <v>9.0</v>
      </c>
      <c r="E73" s="454">
        <v>11.0</v>
      </c>
      <c r="F73" s="454">
        <v>11.0</v>
      </c>
      <c r="G73" s="454">
        <v>15.0</v>
      </c>
      <c r="H73" s="454">
        <v>17.0</v>
      </c>
      <c r="I73" s="454">
        <v>17.0</v>
      </c>
      <c r="J73" s="454">
        <v>20.0</v>
      </c>
      <c r="K73" s="512"/>
      <c r="L73" s="512"/>
    </row>
    <row r="74">
      <c r="A74" s="471" t="s">
        <v>2917</v>
      </c>
      <c r="B74" s="454">
        <v>4.0</v>
      </c>
      <c r="C74" s="454">
        <v>7.0</v>
      </c>
      <c r="D74" s="454">
        <v>9.0</v>
      </c>
      <c r="E74" s="454">
        <v>12.0</v>
      </c>
      <c r="F74" s="454">
        <v>12.0</v>
      </c>
      <c r="G74" s="454">
        <v>15.0</v>
      </c>
      <c r="H74" s="454">
        <v>18.0</v>
      </c>
      <c r="I74" s="454">
        <v>18.0</v>
      </c>
      <c r="J74" s="454">
        <v>21.0</v>
      </c>
      <c r="K74" s="512"/>
      <c r="L74" s="512"/>
    </row>
    <row r="75">
      <c r="A75" s="475" t="s">
        <v>2918</v>
      </c>
      <c r="B75" s="454">
        <v>3.0</v>
      </c>
      <c r="C75" s="454">
        <v>5.0</v>
      </c>
      <c r="D75" s="454">
        <v>8.0</v>
      </c>
      <c r="E75" s="454">
        <v>10.0</v>
      </c>
      <c r="F75" s="454">
        <v>10.0</v>
      </c>
      <c r="G75" s="454">
        <v>15.0</v>
      </c>
      <c r="H75" s="454">
        <v>18.0</v>
      </c>
      <c r="I75" s="454">
        <v>18.0</v>
      </c>
      <c r="J75" s="454">
        <v>21.0</v>
      </c>
      <c r="K75" s="512"/>
      <c r="L75" s="512"/>
    </row>
    <row r="76">
      <c r="A76" s="495" t="s">
        <v>2888</v>
      </c>
      <c r="B76" s="454"/>
      <c r="C76" s="454">
        <v>5.0</v>
      </c>
      <c r="D76" s="454">
        <v>7.0</v>
      </c>
      <c r="E76" s="454">
        <v>9.0</v>
      </c>
      <c r="F76" s="454">
        <v>9.0</v>
      </c>
      <c r="G76" s="454">
        <v>13.0</v>
      </c>
      <c r="H76" s="454">
        <v>17.0</v>
      </c>
      <c r="I76" s="454">
        <v>17.0</v>
      </c>
      <c r="J76" s="454">
        <v>20.0</v>
      </c>
      <c r="K76" s="512"/>
      <c r="L76" s="512"/>
    </row>
    <row r="77">
      <c r="A77" s="496" t="s">
        <v>2886</v>
      </c>
      <c r="B77" s="454">
        <v>5.0</v>
      </c>
      <c r="C77" s="454">
        <v>5.0</v>
      </c>
      <c r="D77" s="454">
        <v>10.0</v>
      </c>
      <c r="E77" s="454">
        <v>12.0</v>
      </c>
      <c r="F77" s="454">
        <v>12.0</v>
      </c>
      <c r="G77" s="454">
        <v>15.0</v>
      </c>
      <c r="H77" s="454">
        <v>18.0</v>
      </c>
      <c r="I77" s="454">
        <v>18.0</v>
      </c>
      <c r="J77" s="454">
        <v>20.0</v>
      </c>
      <c r="K77" s="512"/>
      <c r="L77" s="512"/>
      <c r="M77" s="519"/>
      <c r="N77" s="519"/>
      <c r="O77" s="519"/>
      <c r="P77" s="519"/>
      <c r="Q77" s="519"/>
      <c r="R77" s="519"/>
      <c r="S77" s="519"/>
      <c r="T77" s="519"/>
      <c r="U77" s="519"/>
      <c r="V77" s="519"/>
      <c r="W77" s="519"/>
    </row>
    <row r="78">
      <c r="A78" s="457" t="s">
        <v>2889</v>
      </c>
      <c r="B78" s="454">
        <v>4.0</v>
      </c>
      <c r="C78" s="454">
        <v>6.0</v>
      </c>
      <c r="D78" s="454">
        <v>8.0</v>
      </c>
      <c r="E78" s="454">
        <v>11.0</v>
      </c>
      <c r="F78" s="454">
        <v>11.0</v>
      </c>
      <c r="G78" s="454">
        <v>14.0</v>
      </c>
      <c r="H78" s="454">
        <v>18.0</v>
      </c>
      <c r="I78" s="454">
        <v>18.0</v>
      </c>
      <c r="J78" s="454">
        <v>21.0</v>
      </c>
      <c r="K78" s="512"/>
      <c r="L78" s="512"/>
    </row>
    <row r="79">
      <c r="A79" s="460" t="s">
        <v>2890</v>
      </c>
      <c r="B79" s="454">
        <v>4.0</v>
      </c>
      <c r="C79" s="454">
        <v>6.0</v>
      </c>
      <c r="D79" s="454">
        <v>8.0</v>
      </c>
      <c r="E79" s="454">
        <v>12.0</v>
      </c>
      <c r="F79" s="454">
        <v>12.0</v>
      </c>
      <c r="G79" s="454">
        <v>16.0</v>
      </c>
      <c r="H79" s="454">
        <v>18.0</v>
      </c>
      <c r="I79" s="454">
        <v>18.0</v>
      </c>
      <c r="J79" s="454">
        <v>21.0</v>
      </c>
      <c r="K79" s="512"/>
      <c r="L79" s="512"/>
    </row>
    <row r="80">
      <c r="A80" s="497" t="s">
        <v>2919</v>
      </c>
      <c r="B80" s="454">
        <v>5.0</v>
      </c>
      <c r="C80" s="454">
        <v>5.0</v>
      </c>
      <c r="D80" s="454">
        <v>9.0</v>
      </c>
      <c r="E80" s="454">
        <v>11.0</v>
      </c>
      <c r="F80" s="454">
        <v>11.0</v>
      </c>
      <c r="G80" s="454">
        <v>15.0</v>
      </c>
      <c r="H80" s="454">
        <v>18.0</v>
      </c>
      <c r="I80" s="454">
        <v>18.0</v>
      </c>
      <c r="J80" s="454">
        <v>20.0</v>
      </c>
      <c r="K80" s="512"/>
      <c r="L80" s="512"/>
    </row>
    <row r="81">
      <c r="A81" s="498" t="s">
        <v>2920</v>
      </c>
      <c r="B81" s="454"/>
      <c r="C81" s="454"/>
      <c r="D81" s="454">
        <v>7.0</v>
      </c>
      <c r="E81" s="454">
        <v>9.0</v>
      </c>
      <c r="F81" s="454">
        <v>9.0</v>
      </c>
      <c r="G81" s="454">
        <v>13.0</v>
      </c>
      <c r="H81" s="454">
        <v>17.0</v>
      </c>
      <c r="I81" s="454">
        <v>17.0</v>
      </c>
      <c r="J81" s="454">
        <v>20.0</v>
      </c>
      <c r="K81" s="512"/>
      <c r="L81" s="512"/>
    </row>
    <row r="82">
      <c r="A82" s="469" t="s">
        <v>1873</v>
      </c>
      <c r="B82" s="499">
        <v>3.0</v>
      </c>
      <c r="C82" s="499">
        <v>5.0</v>
      </c>
      <c r="D82" s="499">
        <v>7.0</v>
      </c>
      <c r="E82" s="499">
        <v>9.0</v>
      </c>
      <c r="F82" s="499">
        <v>9.0</v>
      </c>
      <c r="G82" s="499">
        <v>14.0</v>
      </c>
      <c r="H82" s="499">
        <v>16.0</v>
      </c>
      <c r="I82" s="499">
        <v>16.0</v>
      </c>
      <c r="J82" s="499">
        <v>19.0</v>
      </c>
      <c r="K82" s="520"/>
      <c r="L82" s="520"/>
    </row>
    <row r="83">
      <c r="A83" s="502" t="s">
        <v>2921</v>
      </c>
      <c r="B83" s="454">
        <v>4.0</v>
      </c>
      <c r="C83" s="454">
        <v>6.0</v>
      </c>
      <c r="D83" s="454">
        <v>8.0</v>
      </c>
      <c r="E83" s="454">
        <v>10.0</v>
      </c>
      <c r="F83" s="454">
        <v>10.0</v>
      </c>
      <c r="G83" s="454">
        <v>15.0</v>
      </c>
      <c r="H83" s="454">
        <v>17.0</v>
      </c>
      <c r="I83" s="454">
        <v>17.0</v>
      </c>
      <c r="J83" s="454">
        <v>20.0</v>
      </c>
      <c r="K83" s="512"/>
      <c r="L83" s="512"/>
    </row>
    <row r="84">
      <c r="A84" s="461" t="s">
        <v>1934</v>
      </c>
      <c r="B84" s="454"/>
      <c r="C84" s="454">
        <v>6.0</v>
      </c>
      <c r="D84" s="454">
        <v>9.0</v>
      </c>
      <c r="E84" s="454">
        <v>9.0</v>
      </c>
      <c r="F84" s="454">
        <v>14.0</v>
      </c>
      <c r="G84" s="454">
        <v>14.0</v>
      </c>
      <c r="H84" s="454">
        <v>18.0</v>
      </c>
      <c r="I84" s="454">
        <v>18.0</v>
      </c>
      <c r="J84" s="454">
        <v>21.0</v>
      </c>
      <c r="K84" s="512"/>
      <c r="L84" s="512"/>
    </row>
    <row r="85">
      <c r="A85" s="462" t="s">
        <v>2891</v>
      </c>
      <c r="B85" s="454"/>
      <c r="C85" s="454">
        <v>6.0</v>
      </c>
      <c r="D85" s="454">
        <v>9.0</v>
      </c>
      <c r="E85" s="454">
        <v>11.0</v>
      </c>
      <c r="F85" s="454">
        <v>11.0</v>
      </c>
      <c r="G85" s="454">
        <v>14.0</v>
      </c>
      <c r="H85" s="454">
        <v>18.0</v>
      </c>
      <c r="I85" s="454">
        <v>18.0</v>
      </c>
      <c r="J85" s="454">
        <v>21.0</v>
      </c>
      <c r="K85" s="512"/>
      <c r="L85" s="512"/>
    </row>
    <row r="86">
      <c r="A86" s="460" t="s">
        <v>2922</v>
      </c>
      <c r="B86" s="454">
        <v>5.0</v>
      </c>
      <c r="C86" s="454">
        <v>7.0</v>
      </c>
      <c r="D86" s="454">
        <v>10.0</v>
      </c>
      <c r="E86" s="454">
        <v>12.0</v>
      </c>
      <c r="F86" s="454">
        <v>12.0</v>
      </c>
      <c r="G86" s="454">
        <v>16.0</v>
      </c>
      <c r="H86" s="454">
        <v>17.0</v>
      </c>
      <c r="I86" s="454">
        <v>17.0</v>
      </c>
      <c r="J86" s="454">
        <v>21.0</v>
      </c>
      <c r="K86" s="512"/>
      <c r="L86" s="512"/>
    </row>
    <row r="87">
      <c r="A87" s="503" t="s">
        <v>2923</v>
      </c>
      <c r="B87" s="454">
        <v>5.0</v>
      </c>
      <c r="C87" s="454">
        <v>7.0</v>
      </c>
      <c r="D87" s="454">
        <v>10.0</v>
      </c>
      <c r="E87" s="454">
        <v>12.0</v>
      </c>
      <c r="F87" s="454">
        <v>12.0</v>
      </c>
      <c r="G87" s="454">
        <v>16.0</v>
      </c>
      <c r="H87" s="454">
        <v>17.0</v>
      </c>
      <c r="I87" s="454">
        <v>17.0</v>
      </c>
      <c r="J87" s="454">
        <v>21.0</v>
      </c>
      <c r="K87" s="512"/>
      <c r="L87" s="512"/>
    </row>
    <row r="88">
      <c r="A88" s="466" t="s">
        <v>2924</v>
      </c>
      <c r="B88" s="454"/>
      <c r="C88" s="454">
        <v>8.0</v>
      </c>
      <c r="D88" s="454">
        <v>10.0</v>
      </c>
      <c r="E88" s="454">
        <v>11.0</v>
      </c>
      <c r="F88" s="454">
        <v>11.0</v>
      </c>
      <c r="G88" s="454">
        <v>13.0</v>
      </c>
      <c r="H88" s="454">
        <v>15.0</v>
      </c>
      <c r="I88" s="454">
        <v>15.0</v>
      </c>
      <c r="J88" s="454">
        <v>19.0</v>
      </c>
      <c r="K88" s="512"/>
      <c r="L88" s="512"/>
    </row>
    <row r="89">
      <c r="A89" s="481" t="s">
        <v>2925</v>
      </c>
      <c r="B89" s="454"/>
      <c r="C89" s="454">
        <v>7.0</v>
      </c>
      <c r="D89" s="454">
        <v>10.0</v>
      </c>
      <c r="E89" s="454">
        <v>12.0</v>
      </c>
      <c r="F89" s="454">
        <v>12.0</v>
      </c>
      <c r="G89" s="454">
        <v>14.0</v>
      </c>
      <c r="H89" s="454">
        <v>16.0</v>
      </c>
      <c r="I89" s="454">
        <v>16.0</v>
      </c>
      <c r="J89" s="454">
        <v>19.0</v>
      </c>
      <c r="K89" s="512"/>
      <c r="L89" s="512"/>
    </row>
    <row r="90">
      <c r="A90" s="504" t="s">
        <v>2926</v>
      </c>
      <c r="B90" s="454">
        <v>5.0</v>
      </c>
      <c r="C90" s="454">
        <v>5.0</v>
      </c>
      <c r="D90" s="454">
        <v>10.0</v>
      </c>
      <c r="E90" s="454">
        <v>10.0</v>
      </c>
      <c r="F90" s="454">
        <v>10.0</v>
      </c>
      <c r="G90" s="454">
        <v>18.0</v>
      </c>
      <c r="H90" s="454">
        <v>18.0</v>
      </c>
      <c r="I90" s="454">
        <v>18.0</v>
      </c>
      <c r="J90" s="454">
        <v>21.0</v>
      </c>
      <c r="K90" s="512"/>
      <c r="L90" s="512"/>
    </row>
    <row r="91">
      <c r="A91" s="482" t="s">
        <v>2896</v>
      </c>
      <c r="B91" s="454">
        <v>5.0</v>
      </c>
      <c r="C91" s="454">
        <v>5.0</v>
      </c>
      <c r="D91" s="454">
        <v>10.0</v>
      </c>
      <c r="E91" s="454">
        <v>10.0</v>
      </c>
      <c r="F91" s="454">
        <v>10.0</v>
      </c>
      <c r="G91" s="454">
        <v>18.0</v>
      </c>
      <c r="H91" s="454">
        <v>18.0</v>
      </c>
      <c r="I91" s="454">
        <v>18.0</v>
      </c>
      <c r="J91" s="454">
        <v>21.0</v>
      </c>
      <c r="K91" s="512"/>
      <c r="L91" s="512"/>
    </row>
    <row r="92">
      <c r="A92" s="481" t="s">
        <v>2927</v>
      </c>
      <c r="B92" s="454">
        <v>5.0</v>
      </c>
      <c r="C92" s="454">
        <v>5.0</v>
      </c>
      <c r="D92" s="454">
        <v>10.0</v>
      </c>
      <c r="E92" s="454">
        <v>15.0</v>
      </c>
      <c r="F92" s="454">
        <v>15.0</v>
      </c>
      <c r="G92" s="454">
        <v>17.0</v>
      </c>
      <c r="H92" s="454">
        <v>18.0</v>
      </c>
      <c r="I92" s="454">
        <v>18.0</v>
      </c>
      <c r="J92" s="454">
        <v>21.0</v>
      </c>
      <c r="K92" s="512"/>
      <c r="L92" s="512"/>
    </row>
    <row r="93">
      <c r="A93" s="491" t="s">
        <v>2938</v>
      </c>
      <c r="B93" s="454">
        <v>5.0</v>
      </c>
      <c r="C93" s="454">
        <v>5.0</v>
      </c>
      <c r="D93" s="454">
        <v>10.0</v>
      </c>
      <c r="E93" s="454">
        <v>10.0</v>
      </c>
      <c r="F93" s="454">
        <v>10.0</v>
      </c>
      <c r="G93" s="454">
        <v>18.0</v>
      </c>
      <c r="H93" s="454">
        <v>18.0</v>
      </c>
      <c r="I93" s="454">
        <v>18.0</v>
      </c>
      <c r="J93" s="454">
        <v>21.0</v>
      </c>
      <c r="K93" s="512"/>
      <c r="L93" s="512"/>
    </row>
    <row r="94">
      <c r="A94" s="470" t="s">
        <v>2929</v>
      </c>
      <c r="B94" s="454"/>
      <c r="C94" s="454">
        <v>6.0</v>
      </c>
      <c r="D94" s="454">
        <v>9.0</v>
      </c>
      <c r="E94" s="454">
        <v>9.0</v>
      </c>
      <c r="F94" s="454">
        <v>14.0</v>
      </c>
      <c r="G94" s="454">
        <v>14.0</v>
      </c>
      <c r="H94" s="454">
        <v>18.0</v>
      </c>
      <c r="I94" s="454">
        <v>18.0</v>
      </c>
      <c r="J94" s="454">
        <v>21.0</v>
      </c>
      <c r="K94" s="512"/>
      <c r="L94" s="512"/>
    </row>
    <row r="95">
      <c r="A95" s="482" t="s">
        <v>2930</v>
      </c>
      <c r="B95" s="454">
        <v>4.0</v>
      </c>
      <c r="C95" s="454">
        <v>6.0</v>
      </c>
      <c r="D95" s="454">
        <v>9.0</v>
      </c>
      <c r="E95" s="454">
        <v>12.0</v>
      </c>
      <c r="F95" s="454">
        <v>12.0</v>
      </c>
      <c r="G95" s="454">
        <v>14.0</v>
      </c>
      <c r="H95" s="454">
        <v>18.0</v>
      </c>
      <c r="I95" s="454">
        <v>18.0</v>
      </c>
      <c r="J95" s="454">
        <v>21.0</v>
      </c>
      <c r="K95" s="512"/>
      <c r="L95" s="512"/>
    </row>
    <row r="96">
      <c r="A96" s="505" t="s">
        <v>2903</v>
      </c>
      <c r="B96" s="454">
        <v>4.0</v>
      </c>
      <c r="C96" s="454">
        <v>6.0</v>
      </c>
      <c r="D96" s="454">
        <v>9.0</v>
      </c>
      <c r="E96" s="454">
        <v>12.0</v>
      </c>
      <c r="F96" s="454">
        <v>12.0</v>
      </c>
      <c r="G96" s="454">
        <v>14.0</v>
      </c>
      <c r="H96" s="454">
        <v>18.0</v>
      </c>
      <c r="I96" s="454">
        <v>18.0</v>
      </c>
      <c r="J96" s="454">
        <v>21.0</v>
      </c>
      <c r="K96" s="512"/>
      <c r="L96" s="512"/>
    </row>
    <row r="97">
      <c r="A97" s="506" t="s">
        <v>2931</v>
      </c>
      <c r="B97" s="454">
        <v>4.0</v>
      </c>
      <c r="C97" s="454">
        <v>6.0</v>
      </c>
      <c r="D97" s="454">
        <v>9.0</v>
      </c>
      <c r="E97" s="454">
        <v>12.0</v>
      </c>
      <c r="F97" s="454">
        <v>12.0</v>
      </c>
      <c r="G97" s="454">
        <v>14.0</v>
      </c>
      <c r="H97" s="454">
        <v>18.0</v>
      </c>
      <c r="I97" s="454">
        <v>18.0</v>
      </c>
      <c r="J97" s="454">
        <v>21.0</v>
      </c>
      <c r="K97" s="512"/>
      <c r="L97" s="512"/>
    </row>
    <row r="98">
      <c r="A98" s="507" t="s">
        <v>2932</v>
      </c>
      <c r="B98" s="454">
        <v>4.0</v>
      </c>
      <c r="C98" s="454">
        <v>6.0</v>
      </c>
      <c r="D98" s="454">
        <v>8.0</v>
      </c>
      <c r="E98" s="454">
        <v>10.0</v>
      </c>
      <c r="F98" s="454">
        <v>10.0</v>
      </c>
      <c r="G98" s="454">
        <v>15.0</v>
      </c>
      <c r="H98" s="454">
        <v>18.0</v>
      </c>
      <c r="I98" s="454">
        <v>18.0</v>
      </c>
      <c r="J98" s="454">
        <v>22.0</v>
      </c>
      <c r="K98" s="512"/>
      <c r="L98" s="512"/>
    </row>
    <row r="99">
      <c r="A99" s="472" t="s">
        <v>2901</v>
      </c>
      <c r="B99" s="454">
        <v>4.0</v>
      </c>
      <c r="C99" s="454">
        <v>6.0</v>
      </c>
      <c r="D99" s="454">
        <v>8.0</v>
      </c>
      <c r="E99" s="454">
        <v>10.0</v>
      </c>
      <c r="F99" s="454">
        <v>10.0</v>
      </c>
      <c r="G99" s="454">
        <v>15.0</v>
      </c>
      <c r="H99" s="454">
        <v>17.0</v>
      </c>
      <c r="I99" s="454">
        <v>17.0</v>
      </c>
      <c r="J99" s="454">
        <v>19.0</v>
      </c>
      <c r="K99" s="512"/>
      <c r="L99" s="512"/>
    </row>
    <row r="100">
      <c r="A100" s="468" t="s">
        <v>2900</v>
      </c>
      <c r="B100" s="454">
        <v>4.0</v>
      </c>
      <c r="C100" s="454">
        <v>6.0</v>
      </c>
      <c r="D100" s="454">
        <v>8.0</v>
      </c>
      <c r="E100" s="454">
        <v>10.0</v>
      </c>
      <c r="F100" s="454">
        <v>10.0</v>
      </c>
      <c r="G100" s="454">
        <v>15.0</v>
      </c>
      <c r="H100" s="454">
        <v>18.0</v>
      </c>
      <c r="I100" s="454">
        <v>18.0</v>
      </c>
      <c r="J100" s="454">
        <v>21.0</v>
      </c>
      <c r="K100" s="512"/>
      <c r="L100" s="512"/>
    </row>
    <row r="101">
      <c r="A101" s="521" t="s">
        <v>2648</v>
      </c>
      <c r="B101" s="454">
        <v>6.0</v>
      </c>
      <c r="C101" s="454">
        <v>8.0</v>
      </c>
      <c r="D101" s="454">
        <v>10.0</v>
      </c>
      <c r="E101" s="454">
        <v>12.0</v>
      </c>
      <c r="F101" s="454">
        <v>12.0</v>
      </c>
      <c r="G101" s="454">
        <v>14.0</v>
      </c>
      <c r="H101" s="454">
        <v>16.0</v>
      </c>
      <c r="I101" s="454">
        <v>18.0</v>
      </c>
      <c r="J101" s="454">
        <v>18.0</v>
      </c>
      <c r="K101" s="522" t="s">
        <v>2939</v>
      </c>
      <c r="L101" s="512"/>
    </row>
    <row r="102">
      <c r="A102" s="460" t="s">
        <v>2692</v>
      </c>
      <c r="B102" s="454">
        <v>5.0</v>
      </c>
      <c r="C102" s="454">
        <v>5.0</v>
      </c>
      <c r="D102" s="454">
        <v>10.0</v>
      </c>
      <c r="E102" s="454">
        <v>10.0</v>
      </c>
      <c r="F102" s="454">
        <v>10.0</v>
      </c>
      <c r="G102" s="454">
        <v>15.0</v>
      </c>
      <c r="H102" s="454">
        <v>17.0</v>
      </c>
      <c r="I102" s="454">
        <v>17.0</v>
      </c>
      <c r="J102" s="454">
        <v>20.0</v>
      </c>
      <c r="K102" s="512"/>
      <c r="L102" s="512"/>
    </row>
    <row r="103">
      <c r="A103" s="496" t="s">
        <v>2934</v>
      </c>
      <c r="B103" s="454">
        <v>5.0</v>
      </c>
      <c r="C103" s="454">
        <v>5.0</v>
      </c>
      <c r="D103" s="454">
        <v>10.0</v>
      </c>
      <c r="E103" s="454">
        <v>10.0</v>
      </c>
      <c r="F103" s="454">
        <v>10.0</v>
      </c>
      <c r="G103" s="454">
        <v>15.0</v>
      </c>
      <c r="H103" s="454">
        <v>17.0</v>
      </c>
      <c r="I103" s="454">
        <v>17.0</v>
      </c>
      <c r="J103" s="454">
        <v>20.0</v>
      </c>
      <c r="K103" s="512"/>
      <c r="L103" s="512"/>
    </row>
    <row r="104">
      <c r="A104" s="477" t="s">
        <v>2724</v>
      </c>
      <c r="B104" s="454">
        <v>5.0</v>
      </c>
      <c r="C104" s="454">
        <v>8.0</v>
      </c>
      <c r="D104" s="454">
        <v>10.0</v>
      </c>
      <c r="E104" s="454">
        <v>10.0</v>
      </c>
      <c r="F104" s="454">
        <v>10.0</v>
      </c>
      <c r="G104" s="454">
        <v>17.0</v>
      </c>
      <c r="H104" s="454">
        <v>19.0</v>
      </c>
      <c r="I104" s="454">
        <v>20.0</v>
      </c>
      <c r="J104" s="454">
        <v>20.0</v>
      </c>
      <c r="K104" s="512"/>
      <c r="L104" s="512"/>
    </row>
    <row r="105">
      <c r="A105" s="508" t="s">
        <v>2746</v>
      </c>
      <c r="B105" s="454"/>
      <c r="C105" s="454">
        <v>5.0</v>
      </c>
      <c r="D105" s="454">
        <v>7.0</v>
      </c>
      <c r="E105" s="454">
        <v>9.0</v>
      </c>
      <c r="F105" s="454">
        <v>9.0</v>
      </c>
      <c r="G105" s="454">
        <v>14.0</v>
      </c>
      <c r="H105" s="454">
        <v>16.0</v>
      </c>
      <c r="I105" s="454">
        <v>16.0</v>
      </c>
      <c r="J105" s="454">
        <v>19.0</v>
      </c>
      <c r="K105" s="512"/>
      <c r="L105" s="512"/>
    </row>
    <row r="106">
      <c r="A106" s="509" t="s">
        <v>2935</v>
      </c>
      <c r="B106" s="454"/>
      <c r="C106" s="454">
        <v>4.0</v>
      </c>
      <c r="D106" s="454">
        <v>8.0</v>
      </c>
      <c r="E106" s="454">
        <v>8.0</v>
      </c>
      <c r="F106" s="454">
        <v>12.0</v>
      </c>
      <c r="G106" s="454">
        <v>12.0</v>
      </c>
      <c r="H106" s="454">
        <v>17.0</v>
      </c>
      <c r="I106" s="454">
        <v>17.0</v>
      </c>
      <c r="J106" s="454">
        <v>18.0</v>
      </c>
      <c r="K106" s="512"/>
      <c r="L106" s="512"/>
    </row>
    <row r="107">
      <c r="A107" s="481" t="s">
        <v>2936</v>
      </c>
      <c r="B107" s="454"/>
      <c r="C107" s="454">
        <v>5.0</v>
      </c>
      <c r="D107" s="454">
        <v>8.0</v>
      </c>
      <c r="E107" s="454">
        <v>10.0</v>
      </c>
      <c r="F107" s="454">
        <v>10.0</v>
      </c>
      <c r="G107" s="454">
        <v>15.0</v>
      </c>
      <c r="H107" s="454">
        <v>17.0</v>
      </c>
      <c r="I107" s="454">
        <v>17.0</v>
      </c>
      <c r="J107" s="454">
        <v>20.0</v>
      </c>
      <c r="K107" s="512"/>
      <c r="L107" s="512"/>
    </row>
    <row r="108">
      <c r="A108" s="481" t="s">
        <v>2800</v>
      </c>
      <c r="B108" s="454">
        <v>3.0</v>
      </c>
      <c r="C108" s="454">
        <v>3.0</v>
      </c>
      <c r="D108" s="454">
        <v>7.0</v>
      </c>
      <c r="E108" s="454">
        <v>9.0</v>
      </c>
      <c r="F108" s="454">
        <v>9.0</v>
      </c>
      <c r="G108" s="454">
        <v>14.0</v>
      </c>
      <c r="H108" s="454">
        <v>18.0</v>
      </c>
      <c r="I108" s="454">
        <v>18.0</v>
      </c>
      <c r="J108" s="454">
        <v>21.0</v>
      </c>
      <c r="K108" s="512"/>
      <c r="L108" s="512"/>
    </row>
    <row r="109">
      <c r="A109" s="482" t="s">
        <v>2819</v>
      </c>
      <c r="B109" s="454"/>
      <c r="C109" s="454">
        <v>6.0</v>
      </c>
      <c r="D109" s="454">
        <v>8.0</v>
      </c>
      <c r="E109" s="454">
        <v>10.0</v>
      </c>
      <c r="F109" s="454">
        <v>10.0</v>
      </c>
      <c r="G109" s="454">
        <v>14.0</v>
      </c>
      <c r="H109" s="454">
        <v>17.0</v>
      </c>
      <c r="I109" s="454">
        <v>17.0</v>
      </c>
      <c r="J109" s="454">
        <v>20.0</v>
      </c>
      <c r="K109" s="512"/>
      <c r="L109" s="512"/>
    </row>
    <row r="110">
      <c r="A110" s="460" t="s">
        <v>2937</v>
      </c>
      <c r="B110" s="454">
        <v>5.0</v>
      </c>
      <c r="C110" s="454">
        <v>7.0</v>
      </c>
      <c r="D110" s="454">
        <v>10.0</v>
      </c>
      <c r="E110" s="454">
        <v>11.0</v>
      </c>
      <c r="F110" s="454">
        <v>11.0</v>
      </c>
      <c r="G110" s="454">
        <v>13.0</v>
      </c>
      <c r="H110" s="454">
        <v>15.0</v>
      </c>
      <c r="I110" s="454">
        <v>15.0</v>
      </c>
      <c r="J110" s="454">
        <v>18.0</v>
      </c>
      <c r="K110" s="512"/>
      <c r="L110" s="512"/>
    </row>
    <row r="111">
      <c r="A111" s="502" t="s">
        <v>2857</v>
      </c>
      <c r="B111" s="454">
        <v>3.0</v>
      </c>
      <c r="C111" s="454">
        <v>5.0</v>
      </c>
      <c r="D111" s="454">
        <v>7.0</v>
      </c>
      <c r="E111" s="454">
        <v>10.0</v>
      </c>
      <c r="F111" s="454">
        <v>10.0</v>
      </c>
      <c r="G111" s="454">
        <v>14.0</v>
      </c>
      <c r="H111" s="454">
        <v>17.0</v>
      </c>
      <c r="I111" s="454">
        <v>17.0</v>
      </c>
      <c r="J111" s="454">
        <v>20.0</v>
      </c>
      <c r="K111" s="512"/>
      <c r="L111" s="512"/>
    </row>
    <row r="112">
      <c r="A112" s="452" t="s">
        <v>2885</v>
      </c>
      <c r="B112" s="452">
        <v>1.0</v>
      </c>
      <c r="C112" s="452">
        <v>6.0</v>
      </c>
      <c r="D112" s="452">
        <v>10.0</v>
      </c>
      <c r="E112" s="452">
        <v>14.0</v>
      </c>
      <c r="F112" s="452">
        <v>17.0</v>
      </c>
      <c r="G112" s="452">
        <v>18.0</v>
      </c>
      <c r="H112" s="452">
        <v>23.0</v>
      </c>
      <c r="I112" s="452">
        <v>26.0</v>
      </c>
      <c r="J112" s="452">
        <v>28.0</v>
      </c>
    </row>
  </sheetData>
  <mergeCells count="3">
    <mergeCell ref="B1:D1"/>
    <mergeCell ref="B56:D56"/>
    <mergeCell ref="B60:D60"/>
  </mergeCells>
  <conditionalFormatting sqref="B3:B53">
    <cfRule type="colorScale" priority="1">
      <colorScale>
        <cfvo type="min"/>
        <cfvo type="percentile" val="50"/>
        <cfvo type="max"/>
        <color rgb="FFE67C73"/>
        <color rgb="FFFFD966"/>
        <color rgb="FF57BB8A"/>
      </colorScale>
    </cfRule>
  </conditionalFormatting>
  <conditionalFormatting sqref="C3:C53">
    <cfRule type="colorScale" priority="2">
      <colorScale>
        <cfvo type="min"/>
        <cfvo type="percentile" val="50"/>
        <cfvo type="max"/>
        <color rgb="FFE67C73"/>
        <color rgb="FFFFD966"/>
        <color rgb="FF57BB8A"/>
      </colorScale>
    </cfRule>
  </conditionalFormatting>
  <conditionalFormatting sqref="D3:D53">
    <cfRule type="colorScale" priority="3">
      <colorScale>
        <cfvo type="min"/>
        <cfvo type="percentile" val="50"/>
        <cfvo type="max"/>
        <color rgb="FFE67C73"/>
        <color rgb="FFFFD966"/>
        <color rgb="FF57BB8A"/>
      </colorScale>
    </cfRule>
  </conditionalFormatting>
  <conditionalFormatting sqref="E3:E53">
    <cfRule type="colorScale" priority="4">
      <colorScale>
        <cfvo type="min"/>
        <cfvo type="percentile" val="50"/>
        <cfvo type="max"/>
        <color rgb="FFE67C73"/>
        <color rgb="FFFFD966"/>
        <color rgb="FF57BB8A"/>
      </colorScale>
    </cfRule>
  </conditionalFormatting>
  <conditionalFormatting sqref="F3:F53">
    <cfRule type="colorScale" priority="5">
      <colorScale>
        <cfvo type="min"/>
        <cfvo type="percentile" val="50"/>
        <cfvo type="max"/>
        <color rgb="FFE67C73"/>
        <color rgb="FFFFD966"/>
        <color rgb="FF57BB8A"/>
      </colorScale>
    </cfRule>
  </conditionalFormatting>
  <conditionalFormatting sqref="G3:G53">
    <cfRule type="colorScale" priority="6">
      <colorScale>
        <cfvo type="min"/>
        <cfvo type="percentile" val="50"/>
        <cfvo type="max"/>
        <color rgb="FFE67C73"/>
        <color rgb="FFFFD966"/>
        <color rgb="FF57BB8A"/>
      </colorScale>
    </cfRule>
  </conditionalFormatting>
  <conditionalFormatting sqref="H3:H53">
    <cfRule type="colorScale" priority="7">
      <colorScale>
        <cfvo type="min"/>
        <cfvo type="percentile" val="50"/>
        <cfvo type="max"/>
        <color rgb="FFE67C73"/>
        <color rgb="FFFFD966"/>
        <color rgb="FF57BB8A"/>
      </colorScale>
    </cfRule>
  </conditionalFormatting>
  <conditionalFormatting sqref="I3:I53">
    <cfRule type="colorScale" priority="8">
      <colorScale>
        <cfvo type="min"/>
        <cfvo type="percentile" val="50"/>
        <cfvo type="max"/>
        <color rgb="FFE67C73"/>
        <color rgb="FFFFD966"/>
        <color rgb="FF57BB8A"/>
      </colorScale>
    </cfRule>
  </conditionalFormatting>
  <conditionalFormatting sqref="J3:J53">
    <cfRule type="colorScale" priority="9">
      <colorScale>
        <cfvo type="min"/>
        <cfvo type="percentile" val="50"/>
        <cfvo type="max"/>
        <color rgb="FFE67C73"/>
        <color rgb="FFFFD966"/>
        <color rgb="FF57BB8A"/>
      </colorScale>
    </cfRule>
  </conditionalFormatting>
  <conditionalFormatting sqref="K3:K53">
    <cfRule type="colorScale" priority="10">
      <colorScale>
        <cfvo type="min"/>
        <cfvo type="percentile" val="50"/>
        <cfvo type="max"/>
        <color rgb="FFE67C73"/>
        <color rgb="FFFFD966"/>
        <color rgb="FF57BB8A"/>
      </colorScale>
    </cfRule>
  </conditionalFormatting>
  <conditionalFormatting sqref="L3:L53">
    <cfRule type="colorScale" priority="11">
      <colorScale>
        <cfvo type="min"/>
        <cfvo type="percentile" val="50"/>
        <cfvo type="max"/>
        <color rgb="FFE67C73"/>
        <color rgb="FFFFD966"/>
        <color rgb="FF57BB8A"/>
      </colorScale>
    </cfRule>
  </conditionalFormatting>
  <conditionalFormatting sqref="B3:L53">
    <cfRule type="containsBlanks" dxfId="14" priority="12">
      <formula>LEN(TRIM(B3))=0</formula>
    </cfRule>
  </conditionalFormatting>
  <conditionalFormatting sqref="B62:B111">
    <cfRule type="colorScale" priority="13">
      <colorScale>
        <cfvo type="min"/>
        <cfvo type="percentile" val="50"/>
        <cfvo type="max"/>
        <color rgb="FFE67C73"/>
        <color rgb="FFFFD966"/>
        <color rgb="FF57BB8A"/>
      </colorScale>
    </cfRule>
  </conditionalFormatting>
  <conditionalFormatting sqref="C62:C111">
    <cfRule type="colorScale" priority="14">
      <colorScale>
        <cfvo type="min"/>
        <cfvo type="percentile" val="50"/>
        <cfvo type="max"/>
        <color rgb="FFE67C73"/>
        <color rgb="FFFFD966"/>
        <color rgb="FF57BB8A"/>
      </colorScale>
    </cfRule>
  </conditionalFormatting>
  <conditionalFormatting sqref="B62:J111">
    <cfRule type="containsBlanks" dxfId="14" priority="15">
      <formula>LEN(TRIM(B62))=0</formula>
    </cfRule>
  </conditionalFormatting>
  <conditionalFormatting sqref="D62:D111">
    <cfRule type="colorScale" priority="16">
      <colorScale>
        <cfvo type="min"/>
        <cfvo type="percentile" val="50"/>
        <cfvo type="max"/>
        <color rgb="FFE67C73"/>
        <color rgb="FFFFD966"/>
        <color rgb="FF57BB8A"/>
      </colorScale>
    </cfRule>
  </conditionalFormatting>
  <conditionalFormatting sqref="E62:E111">
    <cfRule type="colorScale" priority="17">
      <colorScale>
        <cfvo type="min"/>
        <cfvo type="percentile" val="50"/>
        <cfvo type="max"/>
        <color rgb="FFE67C73"/>
        <color rgb="FFFFD966"/>
        <color rgb="FF57BB8A"/>
      </colorScale>
    </cfRule>
  </conditionalFormatting>
  <conditionalFormatting sqref="F62:F111">
    <cfRule type="colorScale" priority="18">
      <colorScale>
        <cfvo type="min"/>
        <cfvo type="percentile" val="50"/>
        <cfvo type="max"/>
        <color rgb="FFE67C73"/>
        <color rgb="FFFFD966"/>
        <color rgb="FF57BB8A"/>
      </colorScale>
    </cfRule>
  </conditionalFormatting>
  <conditionalFormatting sqref="G62:G111">
    <cfRule type="colorScale" priority="19">
      <colorScale>
        <cfvo type="min"/>
        <cfvo type="percentile" val="50"/>
        <cfvo type="max"/>
        <color rgb="FFE67C73"/>
        <color rgb="FFFFD966"/>
        <color rgb="FF57BB8A"/>
      </colorScale>
    </cfRule>
  </conditionalFormatting>
  <conditionalFormatting sqref="H62:H111">
    <cfRule type="colorScale" priority="20">
      <colorScale>
        <cfvo type="min"/>
        <cfvo type="percentile" val="50"/>
        <cfvo type="max"/>
        <color rgb="FFE67C73"/>
        <color rgb="FFFFD966"/>
        <color rgb="FF57BB8A"/>
      </colorScale>
    </cfRule>
  </conditionalFormatting>
  <conditionalFormatting sqref="I62:I111">
    <cfRule type="colorScale" priority="21">
      <colorScale>
        <cfvo type="min"/>
        <cfvo type="percentile" val="50"/>
        <cfvo type="max"/>
        <color rgb="FFE67C73"/>
        <color rgb="FFFFD966"/>
        <color rgb="FF57BB8A"/>
      </colorScale>
    </cfRule>
  </conditionalFormatting>
  <conditionalFormatting sqref="J62:J111">
    <cfRule type="colorScale" priority="22">
      <colorScale>
        <cfvo type="min"/>
        <cfvo type="percentile" val="50"/>
        <cfvo type="max"/>
        <color rgb="FFE67C73"/>
        <color rgb="FFFFD966"/>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4.0"/>
    <col customWidth="1" min="2" max="2" width="12.88"/>
    <col customWidth="1" min="3" max="3" width="48.63"/>
    <col customWidth="1" min="4" max="4" width="27.63"/>
    <col customWidth="1" min="5" max="5" width="7.38"/>
    <col customWidth="1" min="6" max="6" width="27.75"/>
    <col customWidth="1" min="7" max="7" width="29.75"/>
  </cols>
  <sheetData>
    <row r="1">
      <c r="A1" s="523" t="s">
        <v>2940</v>
      </c>
      <c r="B1" s="524" t="s">
        <v>2941</v>
      </c>
      <c r="C1" s="525" t="s">
        <v>2942</v>
      </c>
      <c r="D1" s="526" t="s">
        <v>2943</v>
      </c>
      <c r="E1" s="524" t="s">
        <v>2944</v>
      </c>
      <c r="F1" s="524" t="s">
        <v>179</v>
      </c>
      <c r="G1" s="524" t="s">
        <v>2945</v>
      </c>
      <c r="H1" s="83"/>
    </row>
    <row r="2">
      <c r="A2" s="527" t="s">
        <v>2946</v>
      </c>
      <c r="B2" s="528"/>
      <c r="C2" s="528"/>
      <c r="D2" s="528"/>
      <c r="E2" s="528"/>
      <c r="F2" s="528"/>
      <c r="G2" s="528"/>
      <c r="H2" s="83"/>
    </row>
    <row r="3">
      <c r="A3" s="529" t="s">
        <v>2947</v>
      </c>
      <c r="B3" s="529" t="s">
        <v>2948</v>
      </c>
      <c r="C3" s="530" t="s">
        <v>2949</v>
      </c>
      <c r="D3" s="531"/>
      <c r="E3" s="181">
        <v>10.0</v>
      </c>
      <c r="F3" s="532"/>
      <c r="G3" s="181" t="s">
        <v>2950</v>
      </c>
      <c r="H3" s="83"/>
    </row>
    <row r="4">
      <c r="A4" s="529" t="s">
        <v>2951</v>
      </c>
      <c r="B4" s="529" t="s">
        <v>2948</v>
      </c>
      <c r="C4" s="530" t="s">
        <v>2952</v>
      </c>
      <c r="D4" s="531"/>
      <c r="E4" s="181">
        <v>10.0</v>
      </c>
      <c r="F4" s="532"/>
      <c r="G4" s="181" t="s">
        <v>2953</v>
      </c>
      <c r="H4" s="83"/>
    </row>
    <row r="5">
      <c r="A5" s="529" t="s">
        <v>2954</v>
      </c>
      <c r="B5" s="529" t="s">
        <v>2948</v>
      </c>
      <c r="C5" s="530" t="s">
        <v>2955</v>
      </c>
      <c r="D5" s="531"/>
      <c r="E5" s="181">
        <v>10.0</v>
      </c>
      <c r="F5" s="532"/>
      <c r="G5" s="181" t="s">
        <v>2950</v>
      </c>
      <c r="H5" s="83"/>
    </row>
    <row r="6">
      <c r="A6" s="529" t="s">
        <v>2956</v>
      </c>
      <c r="B6" s="529" t="s">
        <v>2948</v>
      </c>
      <c r="C6" s="530" t="s">
        <v>2957</v>
      </c>
      <c r="D6" s="531"/>
      <c r="E6" s="181">
        <v>10.0</v>
      </c>
      <c r="F6" s="532"/>
      <c r="G6" s="532"/>
      <c r="H6" s="533" t="s">
        <v>2958</v>
      </c>
    </row>
    <row r="7">
      <c r="A7" s="529" t="s">
        <v>2959</v>
      </c>
      <c r="B7" s="529" t="s">
        <v>2948</v>
      </c>
      <c r="C7" s="530" t="s">
        <v>2960</v>
      </c>
      <c r="D7" s="531"/>
      <c r="E7" s="181">
        <v>10.0</v>
      </c>
      <c r="F7" s="532"/>
      <c r="G7" s="532"/>
      <c r="H7" s="533" t="s">
        <v>2958</v>
      </c>
    </row>
    <row r="8">
      <c r="A8" s="529" t="s">
        <v>2961</v>
      </c>
      <c r="B8" s="529" t="s">
        <v>2948</v>
      </c>
      <c r="C8" s="530" t="s">
        <v>2962</v>
      </c>
      <c r="D8" s="531"/>
      <c r="E8" s="181">
        <v>10.0</v>
      </c>
      <c r="F8" s="532"/>
      <c r="G8" s="532"/>
      <c r="H8" s="533" t="s">
        <v>2958</v>
      </c>
    </row>
    <row r="9">
      <c r="A9" s="534" t="s">
        <v>2963</v>
      </c>
      <c r="B9" s="534" t="s">
        <v>59</v>
      </c>
      <c r="C9" s="530" t="s">
        <v>2964</v>
      </c>
      <c r="D9" s="531"/>
      <c r="E9" s="181">
        <v>10.0</v>
      </c>
      <c r="F9" s="532"/>
      <c r="G9" s="181" t="s">
        <v>2953</v>
      </c>
      <c r="H9" s="83"/>
    </row>
    <row r="10">
      <c r="A10" s="534" t="s">
        <v>2965</v>
      </c>
      <c r="B10" s="534" t="s">
        <v>59</v>
      </c>
      <c r="C10" s="530" t="s">
        <v>2966</v>
      </c>
      <c r="D10" s="535" t="s">
        <v>2967</v>
      </c>
      <c r="E10" s="181">
        <v>10.0</v>
      </c>
      <c r="F10" s="532"/>
      <c r="G10" s="181" t="s">
        <v>2953</v>
      </c>
      <c r="H10" s="83"/>
    </row>
    <row r="11">
      <c r="A11" s="534" t="s">
        <v>2968</v>
      </c>
      <c r="B11" s="534" t="s">
        <v>59</v>
      </c>
      <c r="C11" s="536"/>
      <c r="D11" s="535" t="s">
        <v>2969</v>
      </c>
      <c r="E11" s="181">
        <v>10.0</v>
      </c>
      <c r="F11" s="532"/>
      <c r="G11" s="181" t="s">
        <v>2970</v>
      </c>
      <c r="H11" s="83"/>
    </row>
    <row r="12">
      <c r="A12" s="534" t="s">
        <v>2971</v>
      </c>
      <c r="B12" s="534" t="s">
        <v>59</v>
      </c>
      <c r="C12" s="537" t="s">
        <v>2972</v>
      </c>
      <c r="D12" s="531"/>
      <c r="E12" s="181">
        <v>10.0</v>
      </c>
      <c r="F12" s="532"/>
      <c r="G12" s="181" t="s">
        <v>2950</v>
      </c>
      <c r="H12" s="83"/>
    </row>
    <row r="13">
      <c r="A13" s="534" t="s">
        <v>2973</v>
      </c>
      <c r="B13" s="534" t="s">
        <v>59</v>
      </c>
      <c r="C13" s="530" t="s">
        <v>2974</v>
      </c>
      <c r="D13" s="531"/>
      <c r="E13" s="181">
        <v>10.0</v>
      </c>
      <c r="F13" s="532"/>
      <c r="G13" s="181" t="s">
        <v>2950</v>
      </c>
      <c r="H13" s="83"/>
    </row>
    <row r="14">
      <c r="A14" s="534" t="s">
        <v>2975</v>
      </c>
      <c r="B14" s="534" t="s">
        <v>59</v>
      </c>
      <c r="C14" s="536"/>
      <c r="D14" s="535" t="s">
        <v>2976</v>
      </c>
      <c r="E14" s="181">
        <v>10.0</v>
      </c>
      <c r="F14" s="532"/>
      <c r="G14" s="181" t="s">
        <v>2970</v>
      </c>
      <c r="H14" s="83"/>
    </row>
    <row r="15">
      <c r="A15" s="537" t="s">
        <v>2977</v>
      </c>
      <c r="B15" s="537" t="s">
        <v>2978</v>
      </c>
      <c r="C15" s="530" t="s">
        <v>2979</v>
      </c>
      <c r="D15" s="531"/>
      <c r="E15" s="181">
        <v>10.0</v>
      </c>
      <c r="F15" s="532"/>
      <c r="G15" s="181" t="s">
        <v>2970</v>
      </c>
      <c r="H15" s="83"/>
    </row>
    <row r="16">
      <c r="A16" s="537" t="s">
        <v>2980</v>
      </c>
      <c r="B16" s="537" t="s">
        <v>2978</v>
      </c>
      <c r="C16" s="530" t="s">
        <v>2981</v>
      </c>
      <c r="D16" s="531"/>
      <c r="E16" s="181">
        <v>10.0</v>
      </c>
      <c r="F16" s="532"/>
      <c r="G16" s="181" t="s">
        <v>2950</v>
      </c>
      <c r="H16" s="83"/>
    </row>
    <row r="17">
      <c r="A17" s="537" t="s">
        <v>2982</v>
      </c>
      <c r="B17" s="537" t="s">
        <v>2978</v>
      </c>
      <c r="C17" s="530" t="s">
        <v>2983</v>
      </c>
      <c r="D17" s="531"/>
      <c r="E17" s="181">
        <v>10.0</v>
      </c>
      <c r="F17" s="532"/>
      <c r="G17" s="181" t="s">
        <v>2970</v>
      </c>
      <c r="H17" s="83"/>
    </row>
    <row r="18">
      <c r="A18" s="537" t="s">
        <v>2984</v>
      </c>
      <c r="B18" s="537" t="s">
        <v>2978</v>
      </c>
      <c r="C18" s="530" t="s">
        <v>2985</v>
      </c>
      <c r="D18" s="531"/>
      <c r="E18" s="181">
        <v>10.0</v>
      </c>
      <c r="F18" s="532"/>
      <c r="G18" s="181" t="s">
        <v>2970</v>
      </c>
      <c r="H18" s="83"/>
    </row>
    <row r="19">
      <c r="A19" s="537" t="s">
        <v>2986</v>
      </c>
      <c r="B19" s="537" t="s">
        <v>2978</v>
      </c>
      <c r="C19" s="530" t="s">
        <v>2987</v>
      </c>
      <c r="D19" s="531"/>
      <c r="E19" s="181">
        <v>10.0</v>
      </c>
      <c r="F19" s="532"/>
      <c r="G19" s="181" t="s">
        <v>2970</v>
      </c>
      <c r="H19" s="83"/>
    </row>
    <row r="20">
      <c r="A20" s="537" t="s">
        <v>2988</v>
      </c>
      <c r="B20" s="537" t="s">
        <v>2978</v>
      </c>
      <c r="C20" s="530" t="s">
        <v>2989</v>
      </c>
      <c r="D20" s="531"/>
      <c r="E20" s="181">
        <v>10.0</v>
      </c>
      <c r="F20" s="532"/>
      <c r="G20" s="181" t="s">
        <v>2970</v>
      </c>
      <c r="H20" s="83"/>
    </row>
    <row r="21">
      <c r="A21" s="527" t="s">
        <v>2990</v>
      </c>
      <c r="B21" s="528"/>
      <c r="C21" s="528"/>
      <c r="D21" s="528"/>
      <c r="E21" s="528"/>
      <c r="F21" s="528"/>
      <c r="G21" s="528"/>
      <c r="H21" s="83"/>
    </row>
    <row r="22">
      <c r="A22" s="529" t="s">
        <v>2991</v>
      </c>
      <c r="B22" s="529" t="s">
        <v>2948</v>
      </c>
      <c r="C22" s="530" t="s">
        <v>2992</v>
      </c>
      <c r="D22" s="531"/>
      <c r="E22" s="181">
        <v>20.0</v>
      </c>
      <c r="F22" s="532"/>
      <c r="G22" s="181" t="s">
        <v>2950</v>
      </c>
      <c r="H22" s="83"/>
    </row>
    <row r="23">
      <c r="A23" s="529" t="s">
        <v>2993</v>
      </c>
      <c r="B23" s="529" t="s">
        <v>2948</v>
      </c>
      <c r="C23" s="538" t="s">
        <v>2994</v>
      </c>
      <c r="D23" s="531"/>
      <c r="E23" s="181">
        <v>20.0</v>
      </c>
      <c r="F23" s="532"/>
      <c r="G23" s="181" t="s">
        <v>2950</v>
      </c>
      <c r="H23" s="83"/>
    </row>
    <row r="24">
      <c r="A24" s="529" t="s">
        <v>2995</v>
      </c>
      <c r="B24" s="529" t="s">
        <v>2948</v>
      </c>
      <c r="C24" s="530" t="s">
        <v>2996</v>
      </c>
      <c r="D24" s="531"/>
      <c r="E24" s="181">
        <v>20.0</v>
      </c>
      <c r="F24" s="532"/>
      <c r="G24" s="181" t="s">
        <v>2970</v>
      </c>
      <c r="H24" s="83"/>
    </row>
    <row r="25">
      <c r="A25" s="529" t="s">
        <v>2997</v>
      </c>
      <c r="B25" s="529" t="s">
        <v>2948</v>
      </c>
      <c r="C25" s="530" t="s">
        <v>2998</v>
      </c>
      <c r="D25" s="531"/>
      <c r="E25" s="181">
        <v>20.0</v>
      </c>
      <c r="F25" s="532"/>
      <c r="G25" s="181" t="s">
        <v>2953</v>
      </c>
      <c r="H25" s="83"/>
    </row>
    <row r="26">
      <c r="A26" s="529" t="s">
        <v>2999</v>
      </c>
      <c r="B26" s="529" t="s">
        <v>2948</v>
      </c>
      <c r="C26" s="530" t="s">
        <v>3000</v>
      </c>
      <c r="D26" s="531"/>
      <c r="E26" s="181">
        <v>20.0</v>
      </c>
      <c r="F26" s="532"/>
      <c r="G26" s="532"/>
      <c r="H26" s="533" t="s">
        <v>2958</v>
      </c>
    </row>
    <row r="27">
      <c r="A27" s="534" t="s">
        <v>3001</v>
      </c>
      <c r="B27" s="534" t="s">
        <v>59</v>
      </c>
      <c r="C27" s="536"/>
      <c r="D27" s="535" t="s">
        <v>3002</v>
      </c>
      <c r="E27" s="181">
        <v>20.0</v>
      </c>
      <c r="F27" s="532"/>
      <c r="G27" s="181" t="s">
        <v>2950</v>
      </c>
      <c r="H27" s="83"/>
    </row>
    <row r="28">
      <c r="A28" s="534" t="s">
        <v>3003</v>
      </c>
      <c r="B28" s="534" t="s">
        <v>59</v>
      </c>
      <c r="C28" s="530" t="s">
        <v>3004</v>
      </c>
      <c r="D28" s="531"/>
      <c r="E28" s="181">
        <v>20.0</v>
      </c>
      <c r="F28" s="532"/>
      <c r="G28" s="181" t="s">
        <v>2970</v>
      </c>
      <c r="H28" s="83"/>
    </row>
    <row r="29">
      <c r="A29" s="534" t="s">
        <v>3005</v>
      </c>
      <c r="B29" s="534" t="s">
        <v>59</v>
      </c>
      <c r="C29" s="530" t="s">
        <v>3006</v>
      </c>
      <c r="D29" s="531"/>
      <c r="E29" s="181">
        <v>20.0</v>
      </c>
      <c r="F29" s="532"/>
      <c r="G29" s="181" t="s">
        <v>2953</v>
      </c>
      <c r="H29" s="83"/>
    </row>
    <row r="30">
      <c r="A30" s="534" t="s">
        <v>3007</v>
      </c>
      <c r="B30" s="534" t="s">
        <v>59</v>
      </c>
      <c r="C30" s="536"/>
      <c r="D30" s="535" t="s">
        <v>3008</v>
      </c>
      <c r="E30" s="181">
        <v>20.0</v>
      </c>
      <c r="F30" s="532"/>
      <c r="G30" s="181" t="s">
        <v>2950</v>
      </c>
      <c r="H30" s="83"/>
    </row>
    <row r="31">
      <c r="A31" s="534" t="s">
        <v>3009</v>
      </c>
      <c r="B31" s="534" t="s">
        <v>59</v>
      </c>
      <c r="C31" s="536"/>
      <c r="D31" s="535" t="s">
        <v>3010</v>
      </c>
      <c r="E31" s="181">
        <v>20.0</v>
      </c>
      <c r="F31" s="532"/>
      <c r="G31" s="181" t="s">
        <v>2970</v>
      </c>
      <c r="H31" s="83"/>
    </row>
    <row r="32">
      <c r="A32" s="537" t="s">
        <v>3011</v>
      </c>
      <c r="B32" s="537" t="s">
        <v>2978</v>
      </c>
      <c r="C32" s="530" t="s">
        <v>3012</v>
      </c>
      <c r="D32" s="531"/>
      <c r="E32" s="181">
        <v>20.0</v>
      </c>
      <c r="F32" s="532"/>
      <c r="G32" s="181" t="s">
        <v>2953</v>
      </c>
      <c r="H32" s="83"/>
    </row>
    <row r="33">
      <c r="A33" s="537" t="s">
        <v>3013</v>
      </c>
      <c r="B33" s="537" t="s">
        <v>2978</v>
      </c>
      <c r="C33" s="530" t="s">
        <v>3014</v>
      </c>
      <c r="D33" s="531"/>
      <c r="E33" s="181">
        <v>20.0</v>
      </c>
      <c r="F33" s="532"/>
      <c r="G33" s="181" t="s">
        <v>2970</v>
      </c>
      <c r="H33" s="83"/>
    </row>
    <row r="34">
      <c r="A34" s="537" t="s">
        <v>3015</v>
      </c>
      <c r="B34" s="537" t="s">
        <v>2978</v>
      </c>
      <c r="C34" s="530" t="s">
        <v>3016</v>
      </c>
      <c r="D34" s="531"/>
      <c r="E34" s="181">
        <v>20.0</v>
      </c>
      <c r="F34" s="532"/>
      <c r="G34" s="532"/>
      <c r="H34" s="533" t="s">
        <v>2958</v>
      </c>
    </row>
    <row r="35">
      <c r="A35" s="537" t="s">
        <v>3017</v>
      </c>
      <c r="B35" s="537" t="s">
        <v>2978</v>
      </c>
      <c r="C35" s="530" t="s">
        <v>3018</v>
      </c>
      <c r="D35" s="531"/>
      <c r="E35" s="181">
        <v>20.0</v>
      </c>
      <c r="F35" s="532"/>
      <c r="G35" s="532"/>
      <c r="H35" s="533" t="s">
        <v>2958</v>
      </c>
    </row>
    <row r="36">
      <c r="A36" s="537" t="s">
        <v>3019</v>
      </c>
      <c r="B36" s="537" t="s">
        <v>2978</v>
      </c>
      <c r="C36" s="537" t="s">
        <v>3020</v>
      </c>
      <c r="D36" s="531"/>
      <c r="E36" s="181">
        <v>20.0</v>
      </c>
      <c r="F36" s="532"/>
      <c r="G36" s="532"/>
      <c r="H36" s="533" t="s">
        <v>2958</v>
      </c>
    </row>
    <row r="37">
      <c r="A37" s="527" t="s">
        <v>3021</v>
      </c>
      <c r="B37" s="528"/>
      <c r="C37" s="528"/>
      <c r="D37" s="528"/>
      <c r="E37" s="528"/>
      <c r="F37" s="528"/>
      <c r="G37" s="528"/>
      <c r="H37" s="83"/>
    </row>
    <row r="38">
      <c r="A38" s="529" t="s">
        <v>3022</v>
      </c>
      <c r="B38" s="529" t="s">
        <v>2948</v>
      </c>
      <c r="C38" s="530" t="s">
        <v>3023</v>
      </c>
      <c r="D38" s="531"/>
      <c r="E38" s="181">
        <v>30.0</v>
      </c>
      <c r="F38" s="532"/>
      <c r="G38" s="181" t="s">
        <v>2970</v>
      </c>
      <c r="H38" s="83"/>
    </row>
    <row r="39">
      <c r="A39" s="529" t="s">
        <v>3024</v>
      </c>
      <c r="B39" s="529" t="s">
        <v>2948</v>
      </c>
      <c r="C39" s="530" t="s">
        <v>3025</v>
      </c>
      <c r="D39" s="531"/>
      <c r="E39" s="181">
        <v>30.0</v>
      </c>
      <c r="F39" s="532"/>
      <c r="G39" s="181" t="s">
        <v>2970</v>
      </c>
      <c r="H39" s="83"/>
    </row>
    <row r="40">
      <c r="A40" s="529" t="s">
        <v>3026</v>
      </c>
      <c r="B40" s="529" t="s">
        <v>2948</v>
      </c>
      <c r="C40" s="530" t="s">
        <v>3027</v>
      </c>
      <c r="D40" s="531"/>
      <c r="E40" s="181">
        <v>30.0</v>
      </c>
      <c r="F40" s="532"/>
      <c r="G40" s="181" t="s">
        <v>2953</v>
      </c>
      <c r="H40" s="83"/>
    </row>
    <row r="41">
      <c r="A41" s="529" t="s">
        <v>3028</v>
      </c>
      <c r="B41" s="529" t="s">
        <v>2948</v>
      </c>
      <c r="C41" s="530" t="s">
        <v>3029</v>
      </c>
      <c r="D41" s="531"/>
      <c r="E41" s="181">
        <v>30.0</v>
      </c>
      <c r="F41" s="532"/>
      <c r="G41" s="181" t="s">
        <v>2950</v>
      </c>
      <c r="H41" s="83"/>
    </row>
    <row r="42">
      <c r="A42" s="534" t="s">
        <v>3030</v>
      </c>
      <c r="B42" s="534" t="s">
        <v>59</v>
      </c>
      <c r="C42" s="530" t="s">
        <v>3031</v>
      </c>
      <c r="D42" s="531"/>
      <c r="E42" s="181">
        <v>30.0</v>
      </c>
      <c r="F42" s="532"/>
      <c r="G42" s="181" t="s">
        <v>2953</v>
      </c>
      <c r="H42" s="83"/>
    </row>
    <row r="43">
      <c r="A43" s="534" t="s">
        <v>3032</v>
      </c>
      <c r="B43" s="534" t="s">
        <v>59</v>
      </c>
      <c r="C43" s="530" t="s">
        <v>3033</v>
      </c>
      <c r="D43" s="531"/>
      <c r="E43" s="181">
        <v>30.0</v>
      </c>
      <c r="F43" s="532"/>
      <c r="G43" s="181" t="s">
        <v>2953</v>
      </c>
      <c r="H43" s="83"/>
    </row>
    <row r="44">
      <c r="A44" s="534" t="s">
        <v>3034</v>
      </c>
      <c r="B44" s="534" t="s">
        <v>59</v>
      </c>
      <c r="C44" s="536"/>
      <c r="D44" s="535" t="s">
        <v>3035</v>
      </c>
      <c r="E44" s="181">
        <v>30.0</v>
      </c>
      <c r="F44" s="532"/>
      <c r="G44" s="181" t="s">
        <v>2970</v>
      </c>
      <c r="H44" s="83"/>
    </row>
    <row r="45">
      <c r="A45" s="534" t="s">
        <v>3036</v>
      </c>
      <c r="B45" s="534" t="s">
        <v>59</v>
      </c>
      <c r="C45" s="536"/>
      <c r="D45" s="535" t="s">
        <v>3037</v>
      </c>
      <c r="E45" s="181">
        <v>30.0</v>
      </c>
      <c r="F45" s="532"/>
      <c r="G45" s="181" t="s">
        <v>2950</v>
      </c>
      <c r="H45" s="83"/>
    </row>
    <row r="46">
      <c r="A46" s="534" t="s">
        <v>3038</v>
      </c>
      <c r="B46" s="534" t="s">
        <v>59</v>
      </c>
      <c r="C46" s="530" t="s">
        <v>3039</v>
      </c>
      <c r="D46" s="531"/>
      <c r="E46" s="181">
        <v>30.0</v>
      </c>
      <c r="F46" s="532"/>
      <c r="G46" s="181" t="s">
        <v>2953</v>
      </c>
      <c r="H46" s="83"/>
    </row>
    <row r="47">
      <c r="A47" s="534" t="s">
        <v>3040</v>
      </c>
      <c r="B47" s="534" t="s">
        <v>59</v>
      </c>
      <c r="C47" s="530" t="s">
        <v>3041</v>
      </c>
      <c r="D47" s="531"/>
      <c r="E47" s="181">
        <v>30.0</v>
      </c>
      <c r="F47" s="532"/>
      <c r="G47" s="532"/>
      <c r="H47" s="533" t="s">
        <v>2958</v>
      </c>
    </row>
    <row r="48">
      <c r="A48" s="537" t="s">
        <v>3042</v>
      </c>
      <c r="B48" s="537" t="s">
        <v>2978</v>
      </c>
      <c r="C48" s="530" t="s">
        <v>3043</v>
      </c>
      <c r="D48" s="531"/>
      <c r="E48" s="181">
        <v>30.0</v>
      </c>
      <c r="F48" s="532"/>
      <c r="G48" s="181" t="s">
        <v>2950</v>
      </c>
      <c r="H48" s="83"/>
    </row>
    <row r="49">
      <c r="A49" s="537" t="s">
        <v>3044</v>
      </c>
      <c r="B49" s="537" t="s">
        <v>2978</v>
      </c>
      <c r="C49" s="537" t="s">
        <v>3045</v>
      </c>
      <c r="D49" s="531"/>
      <c r="E49" s="181">
        <v>30.0</v>
      </c>
      <c r="F49" s="532"/>
      <c r="G49" s="181" t="s">
        <v>2953</v>
      </c>
      <c r="H49" s="533" t="s">
        <v>2958</v>
      </c>
    </row>
    <row r="50">
      <c r="A50" s="537" t="s">
        <v>3046</v>
      </c>
      <c r="B50" s="537" t="s">
        <v>2978</v>
      </c>
      <c r="C50" s="537" t="s">
        <v>3047</v>
      </c>
      <c r="D50" s="531"/>
      <c r="E50" s="181">
        <v>30.0</v>
      </c>
      <c r="F50" s="532"/>
      <c r="G50" s="532"/>
      <c r="H50" s="533" t="s">
        <v>2958</v>
      </c>
    </row>
    <row r="51">
      <c r="A51" s="537" t="s">
        <v>3048</v>
      </c>
      <c r="B51" s="537" t="s">
        <v>2978</v>
      </c>
      <c r="C51" s="537" t="s">
        <v>3049</v>
      </c>
      <c r="D51" s="531"/>
      <c r="E51" s="181">
        <v>30.0</v>
      </c>
      <c r="F51" s="532"/>
      <c r="G51" s="532"/>
      <c r="H51" s="533" t="s">
        <v>2958</v>
      </c>
    </row>
    <row r="52">
      <c r="A52" s="527" t="s">
        <v>3050</v>
      </c>
      <c r="B52" s="528"/>
      <c r="C52" s="528"/>
      <c r="D52" s="528"/>
      <c r="E52" s="528"/>
      <c r="F52" s="528"/>
      <c r="G52" s="528"/>
      <c r="H52" s="83"/>
    </row>
    <row r="53">
      <c r="A53" s="539" t="s">
        <v>3051</v>
      </c>
      <c r="B53" s="539" t="s">
        <v>3052</v>
      </c>
      <c r="C53" s="530" t="s">
        <v>3053</v>
      </c>
      <c r="D53" s="531"/>
      <c r="E53" s="181">
        <v>10.0</v>
      </c>
      <c r="F53" s="540" t="s">
        <v>3054</v>
      </c>
      <c r="G53" s="181" t="s">
        <v>2953</v>
      </c>
      <c r="H53" s="83"/>
    </row>
    <row r="54">
      <c r="A54" s="539" t="s">
        <v>3055</v>
      </c>
      <c r="B54" s="539" t="s">
        <v>3052</v>
      </c>
      <c r="C54" s="530" t="s">
        <v>3056</v>
      </c>
      <c r="D54" s="531"/>
      <c r="E54" s="181">
        <v>10.0</v>
      </c>
      <c r="F54" s="540" t="s">
        <v>3057</v>
      </c>
      <c r="G54" s="181" t="s">
        <v>2970</v>
      </c>
      <c r="H54" s="83"/>
    </row>
    <row r="55">
      <c r="A55" s="539" t="s">
        <v>3058</v>
      </c>
      <c r="B55" s="539" t="s">
        <v>3052</v>
      </c>
      <c r="C55" s="530" t="s">
        <v>3059</v>
      </c>
      <c r="D55" s="531"/>
      <c r="E55" s="181">
        <v>10.0</v>
      </c>
      <c r="F55" s="540" t="s">
        <v>3060</v>
      </c>
      <c r="G55" s="181" t="s">
        <v>2953</v>
      </c>
      <c r="H55" s="83"/>
    </row>
    <row r="56">
      <c r="A56" s="539" t="s">
        <v>3061</v>
      </c>
      <c r="B56" s="539" t="s">
        <v>3052</v>
      </c>
      <c r="C56" s="530" t="s">
        <v>3062</v>
      </c>
      <c r="D56" s="531"/>
      <c r="E56" s="181">
        <v>10.0</v>
      </c>
      <c r="F56" s="181" t="s">
        <v>3063</v>
      </c>
      <c r="G56" s="181" t="s">
        <v>2953</v>
      </c>
      <c r="H56" s="83"/>
    </row>
    <row r="57">
      <c r="A57" s="539" t="s">
        <v>3064</v>
      </c>
      <c r="B57" s="539" t="s">
        <v>3052</v>
      </c>
      <c r="C57" s="530" t="s">
        <v>3065</v>
      </c>
      <c r="D57" s="531"/>
      <c r="E57" s="181">
        <v>10.0</v>
      </c>
      <c r="F57" s="181" t="s">
        <v>2891</v>
      </c>
      <c r="G57" s="181" t="s">
        <v>2953</v>
      </c>
      <c r="H57" s="83"/>
    </row>
    <row r="58">
      <c r="A58" s="539" t="s">
        <v>3066</v>
      </c>
      <c r="B58" s="539" t="s">
        <v>3052</v>
      </c>
      <c r="C58" s="530" t="s">
        <v>3067</v>
      </c>
      <c r="D58" s="531"/>
      <c r="E58" s="181">
        <v>10.0</v>
      </c>
      <c r="F58" s="181" t="s">
        <v>2469</v>
      </c>
      <c r="G58" s="181" t="s">
        <v>2970</v>
      </c>
      <c r="H58" s="83"/>
    </row>
    <row r="59">
      <c r="A59" s="539" t="s">
        <v>3068</v>
      </c>
      <c r="B59" s="539" t="s">
        <v>3052</v>
      </c>
      <c r="C59" s="530" t="s">
        <v>3069</v>
      </c>
      <c r="D59" s="531"/>
      <c r="E59" s="181">
        <v>10.0</v>
      </c>
      <c r="F59" s="540" t="s">
        <v>3070</v>
      </c>
      <c r="G59" s="181" t="s">
        <v>2950</v>
      </c>
      <c r="H59" s="83"/>
    </row>
    <row r="60">
      <c r="A60" s="539" t="s">
        <v>3071</v>
      </c>
      <c r="B60" s="539" t="s">
        <v>3052</v>
      </c>
      <c r="C60" s="530" t="s">
        <v>3072</v>
      </c>
      <c r="D60" s="531"/>
      <c r="E60" s="181">
        <v>10.0</v>
      </c>
      <c r="F60" s="181" t="s">
        <v>2892</v>
      </c>
      <c r="G60" s="181" t="s">
        <v>2953</v>
      </c>
      <c r="H60" s="83"/>
    </row>
    <row r="61">
      <c r="A61" s="539" t="s">
        <v>3073</v>
      </c>
      <c r="B61" s="539" t="s">
        <v>3052</v>
      </c>
      <c r="C61" s="530" t="s">
        <v>3074</v>
      </c>
      <c r="D61" s="531"/>
      <c r="E61" s="181">
        <v>10.0</v>
      </c>
      <c r="F61" s="181" t="s">
        <v>2889</v>
      </c>
      <c r="G61" s="181" t="s">
        <v>2953</v>
      </c>
      <c r="H61" s="83"/>
    </row>
    <row r="62">
      <c r="A62" s="539" t="s">
        <v>3075</v>
      </c>
      <c r="B62" s="539" t="s">
        <v>3052</v>
      </c>
      <c r="C62" s="530" t="s">
        <v>3076</v>
      </c>
      <c r="D62" s="531"/>
      <c r="E62" s="181">
        <v>10.0</v>
      </c>
      <c r="F62" s="181" t="s">
        <v>2899</v>
      </c>
      <c r="G62" s="181" t="s">
        <v>2970</v>
      </c>
      <c r="H62" s="83"/>
    </row>
    <row r="63">
      <c r="A63" s="534" t="s">
        <v>3077</v>
      </c>
      <c r="B63" s="534" t="s">
        <v>3078</v>
      </c>
      <c r="C63" s="536"/>
      <c r="D63" s="535" t="s">
        <v>3079</v>
      </c>
      <c r="E63" s="181">
        <v>10.0</v>
      </c>
      <c r="F63" s="181" t="s">
        <v>3080</v>
      </c>
      <c r="G63" s="181" t="s">
        <v>2970</v>
      </c>
      <c r="H63" s="83"/>
    </row>
    <row r="64">
      <c r="A64" s="534" t="s">
        <v>3081</v>
      </c>
      <c r="B64" s="534" t="s">
        <v>3078</v>
      </c>
      <c r="C64" s="537" t="s">
        <v>3082</v>
      </c>
      <c r="D64" s="535" t="s">
        <v>2976</v>
      </c>
      <c r="E64" s="181">
        <v>10.0</v>
      </c>
      <c r="F64" s="181" t="s">
        <v>3083</v>
      </c>
      <c r="G64" s="181" t="s">
        <v>2953</v>
      </c>
      <c r="H64" s="83"/>
    </row>
    <row r="65">
      <c r="A65" s="534" t="s">
        <v>3084</v>
      </c>
      <c r="B65" s="534" t="s">
        <v>3078</v>
      </c>
      <c r="C65" s="536"/>
      <c r="D65" s="535" t="s">
        <v>3085</v>
      </c>
      <c r="E65" s="181">
        <v>10.0</v>
      </c>
      <c r="F65" s="181" t="s">
        <v>3086</v>
      </c>
      <c r="G65" s="181" t="s">
        <v>2953</v>
      </c>
      <c r="H65" s="83"/>
    </row>
    <row r="66">
      <c r="A66" s="541" t="s">
        <v>3087</v>
      </c>
      <c r="B66" s="541" t="s">
        <v>116</v>
      </c>
      <c r="C66" s="530" t="s">
        <v>3088</v>
      </c>
      <c r="D66" s="531"/>
      <c r="E66" s="181">
        <v>10.0</v>
      </c>
      <c r="F66" s="181" t="s">
        <v>3089</v>
      </c>
      <c r="G66" s="181" t="s">
        <v>2970</v>
      </c>
      <c r="H66" s="83"/>
    </row>
    <row r="67">
      <c r="A67" s="542" t="s">
        <v>3090</v>
      </c>
      <c r="B67" s="541" t="s">
        <v>116</v>
      </c>
      <c r="C67" s="530" t="s">
        <v>3091</v>
      </c>
      <c r="D67" s="543"/>
      <c r="E67" s="181">
        <v>10.0</v>
      </c>
      <c r="F67" s="181" t="s">
        <v>3092</v>
      </c>
      <c r="G67" s="181" t="s">
        <v>2950</v>
      </c>
      <c r="H67" s="83"/>
    </row>
    <row r="68">
      <c r="A68" s="527" t="s">
        <v>3093</v>
      </c>
      <c r="B68" s="528"/>
      <c r="C68" s="544" t="s">
        <v>3094</v>
      </c>
      <c r="D68" s="528"/>
      <c r="E68" s="528"/>
      <c r="F68" s="528"/>
      <c r="G68" s="528"/>
      <c r="H68" s="83"/>
    </row>
    <row r="69">
      <c r="A69" s="539" t="s">
        <v>3095</v>
      </c>
      <c r="B69" s="539" t="s">
        <v>3052</v>
      </c>
      <c r="C69" s="530" t="s">
        <v>3096</v>
      </c>
      <c r="D69" s="531"/>
      <c r="E69" s="181">
        <v>20.0</v>
      </c>
      <c r="F69" s="181" t="s">
        <v>2746</v>
      </c>
      <c r="G69" s="181" t="s">
        <v>2970</v>
      </c>
      <c r="H69" s="83"/>
    </row>
    <row r="70">
      <c r="A70" s="539" t="s">
        <v>3097</v>
      </c>
      <c r="B70" s="539" t="s">
        <v>3052</v>
      </c>
      <c r="C70" s="530" t="s">
        <v>3096</v>
      </c>
      <c r="D70" s="531"/>
      <c r="E70" s="181">
        <v>20.0</v>
      </c>
      <c r="F70" s="181" t="s">
        <v>2904</v>
      </c>
      <c r="G70" s="181" t="s">
        <v>2953</v>
      </c>
      <c r="H70" s="83"/>
    </row>
    <row r="71">
      <c r="A71" s="539" t="s">
        <v>3098</v>
      </c>
      <c r="B71" s="539" t="s">
        <v>3052</v>
      </c>
      <c r="C71" s="530" t="s">
        <v>3099</v>
      </c>
      <c r="D71" s="531"/>
      <c r="E71" s="181">
        <v>20.0</v>
      </c>
      <c r="F71" s="181" t="s">
        <v>2746</v>
      </c>
      <c r="G71" s="181" t="s">
        <v>2970</v>
      </c>
      <c r="H71" s="83"/>
    </row>
    <row r="72">
      <c r="A72" s="539" t="s">
        <v>3100</v>
      </c>
      <c r="B72" s="539" t="s">
        <v>3052</v>
      </c>
      <c r="C72" s="530" t="s">
        <v>3101</v>
      </c>
      <c r="D72" s="531"/>
      <c r="E72" s="181">
        <v>20.0</v>
      </c>
      <c r="F72" s="181" t="s">
        <v>1934</v>
      </c>
      <c r="G72" s="181" t="s">
        <v>2970</v>
      </c>
      <c r="H72" s="83"/>
    </row>
    <row r="73">
      <c r="A73" s="539" t="s">
        <v>3102</v>
      </c>
      <c r="B73" s="539" t="s">
        <v>3052</v>
      </c>
      <c r="C73" s="530" t="s">
        <v>3096</v>
      </c>
      <c r="D73" s="531"/>
      <c r="E73" s="181">
        <v>20.0</v>
      </c>
      <c r="F73" s="181" t="s">
        <v>1934</v>
      </c>
      <c r="G73" s="181" t="s">
        <v>2953</v>
      </c>
      <c r="H73" s="83"/>
    </row>
    <row r="74">
      <c r="A74" s="539" t="s">
        <v>3103</v>
      </c>
      <c r="B74" s="539" t="s">
        <v>3052</v>
      </c>
      <c r="C74" s="530" t="s">
        <v>3096</v>
      </c>
      <c r="D74" s="531"/>
      <c r="E74" s="181">
        <v>20.0</v>
      </c>
      <c r="F74" s="181" t="s">
        <v>3104</v>
      </c>
      <c r="G74" s="181" t="s">
        <v>2970</v>
      </c>
      <c r="H74" s="83"/>
    </row>
    <row r="75">
      <c r="A75" s="539" t="s">
        <v>3105</v>
      </c>
      <c r="B75" s="539" t="s">
        <v>3052</v>
      </c>
      <c r="C75" s="530" t="s">
        <v>3096</v>
      </c>
      <c r="D75" s="531"/>
      <c r="E75" s="181">
        <v>20.0</v>
      </c>
      <c r="F75" s="181" t="s">
        <v>3106</v>
      </c>
      <c r="G75" s="181" t="s">
        <v>2953</v>
      </c>
      <c r="H75" s="83"/>
    </row>
    <row r="76">
      <c r="A76" s="539" t="s">
        <v>3107</v>
      </c>
      <c r="B76" s="539" t="s">
        <v>3052</v>
      </c>
      <c r="C76" s="530" t="s">
        <v>3108</v>
      </c>
      <c r="D76" s="531"/>
      <c r="E76" s="181">
        <v>20.0</v>
      </c>
      <c r="F76" s="181" t="s">
        <v>2746</v>
      </c>
      <c r="G76" s="181" t="s">
        <v>2953</v>
      </c>
      <c r="H76" s="83"/>
    </row>
    <row r="77">
      <c r="A77" s="539" t="s">
        <v>3109</v>
      </c>
      <c r="B77" s="539" t="s">
        <v>3052</v>
      </c>
      <c r="C77" s="536"/>
      <c r="D77" s="535" t="s">
        <v>3110</v>
      </c>
      <c r="E77" s="181">
        <v>30.0</v>
      </c>
      <c r="F77" s="181" t="s">
        <v>3111</v>
      </c>
      <c r="G77" s="181" t="s">
        <v>2950</v>
      </c>
      <c r="H77" s="83"/>
    </row>
    <row r="78">
      <c r="A78" s="539" t="s">
        <v>3112</v>
      </c>
      <c r="B78" s="539" t="s">
        <v>3052</v>
      </c>
      <c r="C78" s="530" t="s">
        <v>3113</v>
      </c>
      <c r="D78" s="531"/>
      <c r="E78" s="181">
        <v>20.0</v>
      </c>
      <c r="F78" s="181" t="s">
        <v>2888</v>
      </c>
      <c r="G78" s="181" t="s">
        <v>2953</v>
      </c>
      <c r="H78" s="83"/>
    </row>
    <row r="79">
      <c r="A79" s="539" t="s">
        <v>3114</v>
      </c>
      <c r="B79" s="539" t="s">
        <v>3052</v>
      </c>
      <c r="C79" s="530" t="s">
        <v>3115</v>
      </c>
      <c r="D79" s="531"/>
      <c r="E79" s="181">
        <v>20.0</v>
      </c>
      <c r="F79" s="181" t="s">
        <v>2724</v>
      </c>
      <c r="G79" s="181" t="s">
        <v>2970</v>
      </c>
      <c r="H79" s="83"/>
    </row>
    <row r="80">
      <c r="A80" s="534" t="s">
        <v>3116</v>
      </c>
      <c r="B80" s="534" t="s">
        <v>3078</v>
      </c>
      <c r="C80" s="536"/>
      <c r="D80" s="535" t="s">
        <v>3117</v>
      </c>
      <c r="E80" s="181">
        <v>20.0</v>
      </c>
      <c r="F80" s="181" t="s">
        <v>3118</v>
      </c>
      <c r="G80" s="181" t="s">
        <v>2953</v>
      </c>
      <c r="H80" s="83"/>
    </row>
    <row r="81">
      <c r="A81" s="534" t="s">
        <v>3119</v>
      </c>
      <c r="B81" s="534" t="s">
        <v>3078</v>
      </c>
      <c r="C81" s="536"/>
      <c r="D81" s="535" t="s">
        <v>3120</v>
      </c>
      <c r="E81" s="181">
        <v>20.0</v>
      </c>
      <c r="F81" s="181" t="s">
        <v>3121</v>
      </c>
      <c r="G81" s="181" t="s">
        <v>2950</v>
      </c>
      <c r="H81" s="83"/>
    </row>
    <row r="82">
      <c r="A82" s="534" t="s">
        <v>3122</v>
      </c>
      <c r="B82" s="534" t="s">
        <v>3078</v>
      </c>
      <c r="C82" s="536"/>
      <c r="D82" s="535" t="s">
        <v>3123</v>
      </c>
      <c r="E82" s="181">
        <v>20.0</v>
      </c>
      <c r="F82" s="181" t="s">
        <v>3124</v>
      </c>
      <c r="G82" s="532"/>
      <c r="H82" s="83"/>
    </row>
    <row r="83">
      <c r="A83" s="534" t="s">
        <v>3125</v>
      </c>
      <c r="B83" s="534" t="s">
        <v>3078</v>
      </c>
      <c r="C83" s="536"/>
      <c r="D83" s="535" t="s">
        <v>3126</v>
      </c>
      <c r="E83" s="181">
        <v>20.0</v>
      </c>
      <c r="F83" s="181" t="s">
        <v>3127</v>
      </c>
      <c r="G83" s="181" t="s">
        <v>2970</v>
      </c>
      <c r="H83" s="83"/>
    </row>
    <row r="84">
      <c r="A84" s="534" t="s">
        <v>3128</v>
      </c>
      <c r="B84" s="534" t="s">
        <v>3078</v>
      </c>
      <c r="C84" s="530" t="s">
        <v>3129</v>
      </c>
      <c r="D84" s="531"/>
      <c r="E84" s="181">
        <v>20.0</v>
      </c>
      <c r="F84" s="181" t="s">
        <v>3086</v>
      </c>
      <c r="G84" s="181" t="s">
        <v>2970</v>
      </c>
      <c r="H84" s="83"/>
    </row>
    <row r="85">
      <c r="A85" s="534" t="s">
        <v>3130</v>
      </c>
      <c r="B85" s="534" t="s">
        <v>3078</v>
      </c>
      <c r="C85" s="530" t="s">
        <v>3131</v>
      </c>
      <c r="D85" s="531"/>
      <c r="E85" s="181">
        <v>20.0</v>
      </c>
      <c r="F85" s="181" t="s">
        <v>3124</v>
      </c>
      <c r="G85" s="181" t="s">
        <v>2953</v>
      </c>
      <c r="H85" s="83"/>
    </row>
    <row r="86">
      <c r="A86" s="534" t="s">
        <v>3132</v>
      </c>
      <c r="B86" s="534" t="s">
        <v>3078</v>
      </c>
      <c r="C86" s="530" t="s">
        <v>3133</v>
      </c>
      <c r="D86" s="531"/>
      <c r="E86" s="181">
        <v>20.0</v>
      </c>
      <c r="F86" s="181" t="s">
        <v>3127</v>
      </c>
      <c r="G86" s="181" t="s">
        <v>2953</v>
      </c>
      <c r="H86" s="83"/>
    </row>
    <row r="87">
      <c r="A87" s="541" t="s">
        <v>3134</v>
      </c>
      <c r="B87" s="541" t="s">
        <v>116</v>
      </c>
      <c r="C87" s="530" t="s">
        <v>3135</v>
      </c>
      <c r="D87" s="531"/>
      <c r="E87" s="181">
        <v>20.0</v>
      </c>
      <c r="F87" s="181" t="s">
        <v>3136</v>
      </c>
      <c r="G87" s="181" t="s">
        <v>2970</v>
      </c>
      <c r="H87" s="83"/>
    </row>
    <row r="88">
      <c r="A88" s="541" t="s">
        <v>3137</v>
      </c>
      <c r="B88" s="541" t="s">
        <v>116</v>
      </c>
      <c r="C88" s="536"/>
      <c r="D88" s="535" t="s">
        <v>3138</v>
      </c>
      <c r="E88" s="181">
        <v>20.0</v>
      </c>
      <c r="F88" s="181" t="s">
        <v>3139</v>
      </c>
      <c r="G88" s="181" t="s">
        <v>2970</v>
      </c>
      <c r="H88" s="83"/>
    </row>
    <row r="89">
      <c r="A89" s="541" t="s">
        <v>3140</v>
      </c>
      <c r="B89" s="541" t="s">
        <v>116</v>
      </c>
      <c r="C89" s="536"/>
      <c r="D89" s="535" t="s">
        <v>3141</v>
      </c>
      <c r="E89" s="181">
        <v>20.0</v>
      </c>
      <c r="F89" s="181" t="s">
        <v>3142</v>
      </c>
      <c r="G89" s="181" t="s">
        <v>2950</v>
      </c>
      <c r="H89" s="83"/>
    </row>
    <row r="90">
      <c r="A90" s="541" t="s">
        <v>3143</v>
      </c>
      <c r="B90" s="541" t="s">
        <v>116</v>
      </c>
      <c r="C90" s="530" t="s">
        <v>3144</v>
      </c>
      <c r="D90" s="531"/>
      <c r="E90" s="181">
        <v>20.0</v>
      </c>
      <c r="F90" s="181" t="s">
        <v>3145</v>
      </c>
      <c r="G90" s="181" t="s">
        <v>2953</v>
      </c>
      <c r="H90" s="83"/>
    </row>
    <row r="91">
      <c r="A91" s="541" t="s">
        <v>3146</v>
      </c>
      <c r="B91" s="541" t="s">
        <v>116</v>
      </c>
      <c r="C91" s="536"/>
      <c r="D91" s="535" t="s">
        <v>3147</v>
      </c>
      <c r="E91" s="181">
        <v>20.0</v>
      </c>
      <c r="F91" s="181" t="s">
        <v>3148</v>
      </c>
      <c r="G91" s="181" t="s">
        <v>2970</v>
      </c>
      <c r="H91" s="83"/>
    </row>
    <row r="92">
      <c r="A92" s="541" t="s">
        <v>3149</v>
      </c>
      <c r="B92" s="541" t="s">
        <v>116</v>
      </c>
      <c r="C92" s="536"/>
      <c r="D92" s="535" t="s">
        <v>3126</v>
      </c>
      <c r="E92" s="181">
        <v>20.0</v>
      </c>
      <c r="F92" s="181" t="s">
        <v>2898</v>
      </c>
      <c r="G92" s="181" t="s">
        <v>2970</v>
      </c>
      <c r="H92" s="83"/>
    </row>
    <row r="93">
      <c r="A93" s="541" t="s">
        <v>3150</v>
      </c>
      <c r="B93" s="541" t="s">
        <v>116</v>
      </c>
      <c r="C93" s="530" t="s">
        <v>3151</v>
      </c>
      <c r="D93" s="531"/>
      <c r="E93" s="181">
        <v>20.0</v>
      </c>
      <c r="F93" s="181" t="s">
        <v>3152</v>
      </c>
      <c r="G93" s="181" t="s">
        <v>2970</v>
      </c>
      <c r="H93" s="83"/>
    </row>
    <row r="94">
      <c r="A94" s="542" t="s">
        <v>3153</v>
      </c>
      <c r="B94" s="541" t="s">
        <v>116</v>
      </c>
      <c r="C94" s="530" t="s">
        <v>3154</v>
      </c>
      <c r="D94" s="531"/>
      <c r="E94" s="181">
        <v>20.0</v>
      </c>
      <c r="F94" s="181" t="s">
        <v>3155</v>
      </c>
      <c r="G94" s="181" t="s">
        <v>2970</v>
      </c>
      <c r="H94" s="83"/>
    </row>
    <row r="95">
      <c r="A95" s="527" t="s">
        <v>3156</v>
      </c>
      <c r="B95" s="528"/>
      <c r="C95" s="544"/>
      <c r="D95" s="528"/>
      <c r="E95" s="528"/>
      <c r="F95" s="528"/>
      <c r="G95" s="528"/>
      <c r="H95" s="83"/>
    </row>
    <row r="96">
      <c r="A96" s="539" t="s">
        <v>3157</v>
      </c>
      <c r="B96" s="539" t="s">
        <v>3052</v>
      </c>
      <c r="C96" s="530" t="s">
        <v>3158</v>
      </c>
      <c r="D96" s="531"/>
      <c r="E96" s="181">
        <v>30.0</v>
      </c>
      <c r="F96" s="540" t="s">
        <v>2887</v>
      </c>
      <c r="G96" s="181" t="s">
        <v>2950</v>
      </c>
      <c r="H96" s="83"/>
    </row>
    <row r="97">
      <c r="A97" s="539" t="s">
        <v>3159</v>
      </c>
      <c r="B97" s="539" t="s">
        <v>3052</v>
      </c>
      <c r="C97" s="538" t="s">
        <v>3160</v>
      </c>
      <c r="D97" s="531"/>
      <c r="E97" s="181">
        <v>30.0</v>
      </c>
      <c r="F97" s="181" t="s">
        <v>3161</v>
      </c>
      <c r="G97" s="181" t="s">
        <v>2950</v>
      </c>
      <c r="H97" s="83"/>
    </row>
    <row r="98">
      <c r="A98" s="539" t="s">
        <v>3162</v>
      </c>
      <c r="B98" s="539" t="s">
        <v>3052</v>
      </c>
      <c r="C98" s="530" t="s">
        <v>3163</v>
      </c>
      <c r="D98" s="531"/>
      <c r="E98" s="181">
        <v>30.0</v>
      </c>
      <c r="F98" s="181" t="s">
        <v>2665</v>
      </c>
      <c r="G98" s="181" t="s">
        <v>2970</v>
      </c>
      <c r="H98" s="83"/>
    </row>
    <row r="99">
      <c r="A99" s="539" t="s">
        <v>3164</v>
      </c>
      <c r="B99" s="539" t="s">
        <v>3052</v>
      </c>
      <c r="C99" s="530" t="s">
        <v>3165</v>
      </c>
      <c r="D99" s="531"/>
      <c r="E99" s="181">
        <v>30.0</v>
      </c>
      <c r="F99" s="181" t="s">
        <v>3166</v>
      </c>
      <c r="G99" s="181" t="s">
        <v>2953</v>
      </c>
      <c r="H99" s="83"/>
    </row>
    <row r="100">
      <c r="A100" s="534" t="s">
        <v>3167</v>
      </c>
      <c r="B100" s="534" t="s">
        <v>3078</v>
      </c>
      <c r="C100" s="530" t="s">
        <v>3168</v>
      </c>
      <c r="D100" s="531"/>
      <c r="E100" s="181">
        <v>30.0</v>
      </c>
      <c r="F100" s="181" t="s">
        <v>3086</v>
      </c>
      <c r="G100" s="181" t="s">
        <v>2953</v>
      </c>
      <c r="H100" s="83"/>
    </row>
    <row r="101">
      <c r="A101" s="534" t="s">
        <v>3169</v>
      </c>
      <c r="B101" s="534" t="s">
        <v>3078</v>
      </c>
      <c r="C101" s="536"/>
      <c r="D101" s="535" t="s">
        <v>3170</v>
      </c>
      <c r="E101" s="181">
        <v>30.0</v>
      </c>
      <c r="F101" s="181" t="s">
        <v>3080</v>
      </c>
      <c r="G101" s="181" t="s">
        <v>2970</v>
      </c>
      <c r="H101" s="83"/>
    </row>
    <row r="102">
      <c r="A102" s="534" t="s">
        <v>3171</v>
      </c>
      <c r="B102" s="534" t="s">
        <v>3078</v>
      </c>
      <c r="C102" s="530" t="s">
        <v>3172</v>
      </c>
      <c r="D102" s="535" t="s">
        <v>2969</v>
      </c>
      <c r="E102" s="181">
        <v>30.0</v>
      </c>
      <c r="F102" s="181" t="s">
        <v>3086</v>
      </c>
      <c r="G102" s="181" t="s">
        <v>2950</v>
      </c>
      <c r="H102" s="83"/>
    </row>
    <row r="103">
      <c r="A103" s="541" t="s">
        <v>3173</v>
      </c>
      <c r="B103" s="541" t="s">
        <v>116</v>
      </c>
      <c r="C103" s="530" t="s">
        <v>3174</v>
      </c>
      <c r="D103" s="535" t="s">
        <v>3175</v>
      </c>
      <c r="E103" s="181">
        <v>30.0</v>
      </c>
      <c r="F103" s="181" t="s">
        <v>3176</v>
      </c>
      <c r="G103" s="181" t="s">
        <v>2970</v>
      </c>
      <c r="H103" s="83"/>
    </row>
    <row r="104">
      <c r="A104" s="541" t="s">
        <v>3177</v>
      </c>
      <c r="B104" s="541" t="s">
        <v>116</v>
      </c>
      <c r="C104" s="530" t="s">
        <v>3178</v>
      </c>
      <c r="D104" s="531"/>
      <c r="E104" s="181">
        <v>30.0</v>
      </c>
      <c r="F104" s="181" t="s">
        <v>3179</v>
      </c>
      <c r="G104" s="181" t="s">
        <v>2970</v>
      </c>
      <c r="H104" s="83"/>
    </row>
    <row r="105">
      <c r="A105" s="541" t="s">
        <v>3180</v>
      </c>
      <c r="B105" s="541" t="s">
        <v>116</v>
      </c>
      <c r="C105" s="530" t="s">
        <v>3181</v>
      </c>
      <c r="D105" s="531"/>
      <c r="E105" s="181">
        <v>30.0</v>
      </c>
      <c r="F105" s="181" t="s">
        <v>3155</v>
      </c>
      <c r="G105" s="181" t="s">
        <v>2950</v>
      </c>
      <c r="H105" s="83"/>
    </row>
    <row r="106">
      <c r="A106" s="542" t="s">
        <v>3182</v>
      </c>
      <c r="B106" s="541" t="s">
        <v>116</v>
      </c>
      <c r="C106" s="530" t="s">
        <v>3183</v>
      </c>
      <c r="D106" s="531"/>
      <c r="E106" s="181">
        <v>30.0</v>
      </c>
      <c r="F106" s="181" t="s">
        <v>3184</v>
      </c>
      <c r="G106" s="181" t="s">
        <v>2970</v>
      </c>
      <c r="H106" s="83"/>
    </row>
    <row r="107">
      <c r="A107" s="527" t="s">
        <v>3185</v>
      </c>
      <c r="B107" s="528"/>
      <c r="C107" s="544"/>
      <c r="D107" s="528"/>
      <c r="E107" s="528"/>
      <c r="F107" s="528"/>
      <c r="G107" s="528"/>
      <c r="H107" s="83"/>
    </row>
    <row r="108">
      <c r="A108" s="545" t="s">
        <v>3186</v>
      </c>
      <c r="B108" s="546" t="s">
        <v>1562</v>
      </c>
      <c r="C108" s="536"/>
      <c r="D108" s="531"/>
      <c r="E108" s="181">
        <v>10.0</v>
      </c>
      <c r="F108" s="532"/>
      <c r="G108" s="181" t="s">
        <v>3187</v>
      </c>
      <c r="H108" s="83"/>
    </row>
    <row r="109">
      <c r="A109" s="527" t="s">
        <v>1223</v>
      </c>
      <c r="B109" s="528"/>
      <c r="C109" s="544"/>
      <c r="D109" s="528"/>
      <c r="E109" s="528"/>
      <c r="F109" s="528"/>
      <c r="G109" s="528"/>
      <c r="H109" s="83"/>
    </row>
    <row r="110">
      <c r="A110" s="546" t="s">
        <v>3188</v>
      </c>
      <c r="B110" s="546" t="s">
        <v>3187</v>
      </c>
      <c r="C110" s="537" t="s">
        <v>3189</v>
      </c>
      <c r="D110" s="539" t="s">
        <v>2976</v>
      </c>
      <c r="E110" s="181">
        <v>20.0</v>
      </c>
      <c r="F110" s="181" t="s">
        <v>3190</v>
      </c>
      <c r="G110" s="181" t="s">
        <v>3187</v>
      </c>
      <c r="H110" s="83"/>
    </row>
    <row r="111">
      <c r="A111" s="546" t="s">
        <v>3191</v>
      </c>
      <c r="B111" s="546" t="s">
        <v>3187</v>
      </c>
      <c r="C111" s="536"/>
      <c r="D111" s="535" t="s">
        <v>3192</v>
      </c>
      <c r="E111" s="181">
        <v>20.0</v>
      </c>
      <c r="F111" s="181" t="s">
        <v>3193</v>
      </c>
      <c r="G111" s="181" t="s">
        <v>2953</v>
      </c>
      <c r="H111" s="83"/>
    </row>
    <row r="112">
      <c r="A112" s="546" t="s">
        <v>3194</v>
      </c>
      <c r="B112" s="546" t="s">
        <v>3187</v>
      </c>
      <c r="C112" s="537" t="s">
        <v>3175</v>
      </c>
      <c r="D112" s="531"/>
      <c r="E112" s="181">
        <v>20.0</v>
      </c>
      <c r="F112" s="181" t="s">
        <v>3195</v>
      </c>
      <c r="G112" s="181" t="s">
        <v>2953</v>
      </c>
      <c r="H112" s="83"/>
    </row>
    <row r="113">
      <c r="A113" s="546" t="s">
        <v>3196</v>
      </c>
      <c r="B113" s="546" t="s">
        <v>3187</v>
      </c>
      <c r="C113" s="536"/>
      <c r="D113" s="535" t="s">
        <v>3197</v>
      </c>
      <c r="E113" s="181">
        <v>10.0</v>
      </c>
      <c r="F113" s="181" t="s">
        <v>3198</v>
      </c>
      <c r="G113" s="181" t="s">
        <v>2950</v>
      </c>
      <c r="H113" s="83"/>
    </row>
    <row r="114">
      <c r="A114" s="546" t="s">
        <v>3199</v>
      </c>
      <c r="B114" s="546" t="s">
        <v>3187</v>
      </c>
      <c r="C114" s="537" t="s">
        <v>3200</v>
      </c>
      <c r="D114" s="531"/>
      <c r="E114" s="181">
        <v>20.0</v>
      </c>
      <c r="F114" s="181" t="s">
        <v>3193</v>
      </c>
      <c r="G114" s="181" t="s">
        <v>2953</v>
      </c>
      <c r="H114" s="83"/>
    </row>
    <row r="115">
      <c r="A115" s="546" t="s">
        <v>3201</v>
      </c>
      <c r="B115" s="546" t="s">
        <v>3187</v>
      </c>
      <c r="C115" s="537" t="s">
        <v>1223</v>
      </c>
      <c r="D115" s="531"/>
      <c r="E115" s="181">
        <v>10.0</v>
      </c>
      <c r="F115" s="181" t="s">
        <v>3202</v>
      </c>
      <c r="G115" s="532"/>
      <c r="H115" s="83"/>
    </row>
    <row r="116">
      <c r="A116" s="546" t="s">
        <v>3203</v>
      </c>
      <c r="B116" s="546" t="s">
        <v>3187</v>
      </c>
      <c r="C116" s="537" t="s">
        <v>3204</v>
      </c>
      <c r="D116" s="531"/>
      <c r="E116" s="181">
        <v>20.0</v>
      </c>
      <c r="F116" s="181" t="s">
        <v>3205</v>
      </c>
      <c r="G116" s="532"/>
      <c r="H116" s="83"/>
    </row>
    <row r="117">
      <c r="A117" s="546" t="s">
        <v>3206</v>
      </c>
      <c r="B117" s="546" t="s">
        <v>3187</v>
      </c>
      <c r="C117" s="537" t="s">
        <v>3207</v>
      </c>
      <c r="D117" s="531"/>
      <c r="E117" s="181">
        <v>10.0</v>
      </c>
      <c r="F117" s="181" t="s">
        <v>3208</v>
      </c>
      <c r="G117" s="532"/>
      <c r="H117" s="83"/>
    </row>
    <row r="118">
      <c r="A118" s="546" t="s">
        <v>3209</v>
      </c>
      <c r="B118" s="546" t="s">
        <v>3187</v>
      </c>
      <c r="C118" s="537" t="s">
        <v>3210</v>
      </c>
      <c r="D118" s="531"/>
      <c r="E118" s="181">
        <v>10.0</v>
      </c>
      <c r="F118" s="181" t="s">
        <v>3208</v>
      </c>
      <c r="G118" s="532"/>
      <c r="H118" s="83"/>
    </row>
    <row r="119">
      <c r="A119" s="546" t="s">
        <v>3211</v>
      </c>
      <c r="B119" s="546" t="s">
        <v>3187</v>
      </c>
      <c r="C119" s="537" t="s">
        <v>3212</v>
      </c>
      <c r="D119" s="531"/>
      <c r="E119" s="181">
        <v>10.0</v>
      </c>
      <c r="F119" s="181" t="s">
        <v>3208</v>
      </c>
      <c r="G119" s="532"/>
      <c r="H119" s="83"/>
    </row>
    <row r="120">
      <c r="A120" s="546" t="s">
        <v>3213</v>
      </c>
      <c r="B120" s="546" t="s">
        <v>3187</v>
      </c>
      <c r="C120" s="530" t="s">
        <v>3214</v>
      </c>
      <c r="D120" s="531"/>
      <c r="E120" s="181">
        <v>10.0</v>
      </c>
      <c r="F120" s="181" t="s">
        <v>3215</v>
      </c>
      <c r="G120" s="181" t="s">
        <v>2950</v>
      </c>
      <c r="H120" s="83"/>
    </row>
    <row r="121">
      <c r="A121" s="546" t="s">
        <v>3216</v>
      </c>
      <c r="B121" s="546" t="s">
        <v>3187</v>
      </c>
      <c r="C121" s="530" t="s">
        <v>3096</v>
      </c>
      <c r="D121" s="531"/>
      <c r="E121" s="181">
        <v>20.0</v>
      </c>
      <c r="F121" s="181" t="s">
        <v>3195</v>
      </c>
      <c r="G121" s="181" t="s">
        <v>2950</v>
      </c>
      <c r="H121" s="83"/>
    </row>
    <row r="122">
      <c r="A122" s="545" t="s">
        <v>3217</v>
      </c>
      <c r="B122" s="546" t="s">
        <v>3187</v>
      </c>
      <c r="C122" s="530" t="s">
        <v>3218</v>
      </c>
      <c r="D122" s="531"/>
      <c r="E122" s="181">
        <v>20.0</v>
      </c>
      <c r="F122" s="181" t="s">
        <v>3219</v>
      </c>
      <c r="G122" s="181" t="s">
        <v>2950</v>
      </c>
      <c r="H122" s="83"/>
    </row>
    <row r="123">
      <c r="A123" s="527" t="s">
        <v>3220</v>
      </c>
      <c r="B123" s="528"/>
      <c r="C123" s="528"/>
      <c r="D123" s="528"/>
      <c r="E123" s="528"/>
      <c r="F123" s="528"/>
      <c r="G123" s="528"/>
      <c r="H123" s="83"/>
    </row>
    <row r="124">
      <c r="A124" s="546" t="s">
        <v>3221</v>
      </c>
      <c r="B124" s="546" t="s">
        <v>3187</v>
      </c>
      <c r="C124" s="537" t="s">
        <v>3222</v>
      </c>
      <c r="D124" s="531"/>
      <c r="E124" s="181">
        <v>30.0</v>
      </c>
      <c r="F124" s="532"/>
      <c r="G124" s="181" t="s">
        <v>3187</v>
      </c>
      <c r="H124" s="83"/>
    </row>
    <row r="125">
      <c r="A125" s="546" t="s">
        <v>3223</v>
      </c>
      <c r="B125" s="546" t="s">
        <v>3187</v>
      </c>
      <c r="C125" s="537" t="s">
        <v>3224</v>
      </c>
      <c r="D125" s="531"/>
      <c r="E125" s="181">
        <v>20.0</v>
      </c>
      <c r="F125" s="532"/>
      <c r="G125" s="532"/>
      <c r="H125" s="83"/>
    </row>
    <row r="126">
      <c r="A126" s="529" t="s">
        <v>3225</v>
      </c>
      <c r="B126" s="529" t="s">
        <v>2948</v>
      </c>
      <c r="C126" s="537" t="s">
        <v>3226</v>
      </c>
      <c r="D126" s="531"/>
      <c r="E126" s="181">
        <v>20.0</v>
      </c>
      <c r="F126" s="532"/>
      <c r="G126" s="181" t="s">
        <v>2970</v>
      </c>
      <c r="H126" s="83"/>
    </row>
    <row r="127">
      <c r="A127" s="529" t="s">
        <v>3227</v>
      </c>
      <c r="B127" s="529" t="s">
        <v>2948</v>
      </c>
      <c r="C127" s="537" t="s">
        <v>3228</v>
      </c>
      <c r="D127" s="531"/>
      <c r="E127" s="181">
        <v>10.0</v>
      </c>
      <c r="F127" s="532"/>
      <c r="G127" s="181" t="s">
        <v>2953</v>
      </c>
      <c r="H127" s="83"/>
    </row>
    <row r="128">
      <c r="A128" s="529" t="s">
        <v>3229</v>
      </c>
      <c r="B128" s="529" t="s">
        <v>2948</v>
      </c>
      <c r="C128" s="537" t="s">
        <v>3230</v>
      </c>
      <c r="D128" s="531"/>
      <c r="E128" s="181">
        <v>30.0</v>
      </c>
      <c r="F128" s="532"/>
      <c r="G128" s="181" t="s">
        <v>2950</v>
      </c>
      <c r="H128" s="83"/>
    </row>
    <row r="129">
      <c r="A129" s="529" t="s">
        <v>3231</v>
      </c>
      <c r="B129" s="529" t="s">
        <v>2948</v>
      </c>
      <c r="C129" s="537" t="s">
        <v>3232</v>
      </c>
      <c r="D129" s="531"/>
      <c r="E129" s="181">
        <v>20.0</v>
      </c>
      <c r="F129" s="532"/>
      <c r="G129" s="181" t="s">
        <v>2970</v>
      </c>
      <c r="H129" s="83"/>
    </row>
    <row r="130">
      <c r="A130" s="534" t="s">
        <v>3233</v>
      </c>
      <c r="B130" s="534" t="s">
        <v>59</v>
      </c>
      <c r="C130" s="537" t="s">
        <v>3234</v>
      </c>
      <c r="D130" s="539" t="s">
        <v>3235</v>
      </c>
      <c r="E130" s="181">
        <v>10.0</v>
      </c>
      <c r="F130" s="532"/>
      <c r="G130" s="181" t="s">
        <v>2950</v>
      </c>
      <c r="H130" s="83"/>
    </row>
    <row r="131">
      <c r="A131" s="534" t="s">
        <v>3236</v>
      </c>
      <c r="B131" s="534" t="s">
        <v>59</v>
      </c>
      <c r="C131" s="536"/>
      <c r="D131" s="539" t="s">
        <v>3237</v>
      </c>
      <c r="E131" s="181">
        <v>30.0</v>
      </c>
      <c r="F131" s="532"/>
      <c r="G131" s="181" t="s">
        <v>2953</v>
      </c>
      <c r="H131" s="83"/>
    </row>
    <row r="132">
      <c r="A132" s="534" t="s">
        <v>3238</v>
      </c>
      <c r="B132" s="534" t="s">
        <v>59</v>
      </c>
      <c r="C132" s="536"/>
      <c r="D132" s="539" t="s">
        <v>3239</v>
      </c>
      <c r="E132" s="181">
        <v>20.0</v>
      </c>
      <c r="F132" s="532"/>
      <c r="G132" s="181" t="s">
        <v>2953</v>
      </c>
      <c r="H132" s="83"/>
    </row>
    <row r="133">
      <c r="A133" s="534" t="s">
        <v>3240</v>
      </c>
      <c r="B133" s="534" t="s">
        <v>59</v>
      </c>
      <c r="C133" s="536"/>
      <c r="D133" s="539" t="s">
        <v>3241</v>
      </c>
      <c r="E133" s="181">
        <v>30.0</v>
      </c>
      <c r="F133" s="532"/>
      <c r="G133" s="181" t="s">
        <v>2953</v>
      </c>
      <c r="H133" s="83"/>
    </row>
    <row r="134">
      <c r="A134" s="537" t="s">
        <v>3242</v>
      </c>
      <c r="B134" s="537" t="s">
        <v>2978</v>
      </c>
      <c r="C134" s="537" t="s">
        <v>3243</v>
      </c>
      <c r="D134" s="531"/>
      <c r="E134" s="181">
        <v>10.0</v>
      </c>
      <c r="F134" s="532"/>
      <c r="G134" s="181" t="s">
        <v>2970</v>
      </c>
      <c r="H134" s="83"/>
    </row>
    <row r="135">
      <c r="A135" s="537" t="s">
        <v>3244</v>
      </c>
      <c r="B135" s="537" t="s">
        <v>2978</v>
      </c>
      <c r="C135" s="537" t="s">
        <v>3245</v>
      </c>
      <c r="D135" s="531"/>
      <c r="E135" s="181">
        <v>20.0</v>
      </c>
      <c r="F135" s="532"/>
      <c r="G135" s="181" t="s">
        <v>2953</v>
      </c>
      <c r="H135" s="83"/>
    </row>
    <row r="136">
      <c r="A136" s="537" t="s">
        <v>3246</v>
      </c>
      <c r="B136" s="537" t="s">
        <v>2978</v>
      </c>
      <c r="C136" s="537" t="s">
        <v>3247</v>
      </c>
      <c r="D136" s="531"/>
      <c r="E136" s="181">
        <v>10.0</v>
      </c>
      <c r="F136" s="532"/>
      <c r="G136" s="181" t="s">
        <v>2950</v>
      </c>
      <c r="H136" s="83"/>
    </row>
    <row r="137">
      <c r="A137" s="547" t="s">
        <v>3248</v>
      </c>
      <c r="B137" s="537" t="s">
        <v>2978</v>
      </c>
      <c r="C137" s="537" t="s">
        <v>3249</v>
      </c>
      <c r="D137" s="531"/>
      <c r="E137" s="181">
        <v>10.0</v>
      </c>
      <c r="F137" s="532"/>
      <c r="G137" s="181" t="s">
        <v>2970</v>
      </c>
      <c r="H137" s="83"/>
    </row>
    <row r="138">
      <c r="A138" s="527" t="s">
        <v>3250</v>
      </c>
      <c r="B138" s="528"/>
      <c r="C138" s="528"/>
      <c r="D138" s="528"/>
      <c r="E138" s="528"/>
      <c r="F138" s="528"/>
      <c r="G138" s="528"/>
      <c r="H138" s="83"/>
    </row>
    <row r="139">
      <c r="A139" s="546" t="s">
        <v>3251</v>
      </c>
      <c r="B139" s="546" t="s">
        <v>3187</v>
      </c>
      <c r="C139" s="537" t="s">
        <v>3252</v>
      </c>
      <c r="D139" s="531"/>
      <c r="E139" s="181">
        <v>10.0</v>
      </c>
      <c r="F139" s="532"/>
      <c r="G139" s="181" t="s">
        <v>3187</v>
      </c>
      <c r="H139" s="83"/>
    </row>
    <row r="140">
      <c r="A140" s="546" t="s">
        <v>3253</v>
      </c>
      <c r="B140" s="546" t="s">
        <v>3187</v>
      </c>
      <c r="C140" s="537" t="s">
        <v>3254</v>
      </c>
      <c r="D140" s="531"/>
      <c r="E140" s="181">
        <v>10.0</v>
      </c>
      <c r="F140" s="532"/>
      <c r="G140" s="181" t="s">
        <v>3187</v>
      </c>
      <c r="H140" s="83"/>
    </row>
    <row r="141">
      <c r="A141" s="546" t="s">
        <v>3255</v>
      </c>
      <c r="B141" s="546" t="s">
        <v>3187</v>
      </c>
      <c r="C141" s="537" t="s">
        <v>3256</v>
      </c>
      <c r="D141" s="531"/>
      <c r="E141" s="181">
        <v>10.0</v>
      </c>
      <c r="F141" s="532"/>
      <c r="G141" s="181" t="s">
        <v>3187</v>
      </c>
      <c r="H141" s="83"/>
    </row>
    <row r="142">
      <c r="A142" s="546" t="s">
        <v>3257</v>
      </c>
      <c r="B142" s="546" t="s">
        <v>3187</v>
      </c>
      <c r="C142" s="537" t="s">
        <v>3258</v>
      </c>
      <c r="D142" s="531"/>
      <c r="E142" s="181">
        <v>20.0</v>
      </c>
      <c r="F142" s="532"/>
      <c r="G142" s="181" t="s">
        <v>3187</v>
      </c>
      <c r="H142" s="83"/>
    </row>
    <row r="143">
      <c r="A143" s="546" t="s">
        <v>3259</v>
      </c>
      <c r="B143" s="546" t="s">
        <v>3187</v>
      </c>
      <c r="C143" s="537" t="s">
        <v>3260</v>
      </c>
      <c r="D143" s="531"/>
      <c r="E143" s="181">
        <v>20.0</v>
      </c>
      <c r="F143" s="532"/>
      <c r="G143" s="181" t="s">
        <v>3187</v>
      </c>
      <c r="H143" s="83"/>
    </row>
    <row r="144">
      <c r="A144" s="546" t="s">
        <v>3261</v>
      </c>
      <c r="B144" s="546" t="s">
        <v>3187</v>
      </c>
      <c r="C144" s="537" t="s">
        <v>3262</v>
      </c>
      <c r="D144" s="531"/>
      <c r="E144" s="181">
        <v>20.0</v>
      </c>
      <c r="F144" s="532"/>
      <c r="G144" s="181" t="s">
        <v>3187</v>
      </c>
      <c r="H144" s="83"/>
    </row>
    <row r="145">
      <c r="A145" s="546" t="s">
        <v>3263</v>
      </c>
      <c r="B145" s="546" t="s">
        <v>3187</v>
      </c>
      <c r="C145" s="537" t="s">
        <v>3264</v>
      </c>
      <c r="D145" s="531"/>
      <c r="E145" s="181">
        <v>20.0</v>
      </c>
      <c r="F145" s="532"/>
      <c r="G145" s="181" t="s">
        <v>3187</v>
      </c>
      <c r="H145" s="83"/>
    </row>
    <row r="146">
      <c r="A146" s="546" t="s">
        <v>3265</v>
      </c>
      <c r="B146" s="546" t="s">
        <v>3187</v>
      </c>
      <c r="C146" s="537" t="s">
        <v>3266</v>
      </c>
      <c r="D146" s="531"/>
      <c r="E146" s="181">
        <v>20.0</v>
      </c>
      <c r="F146" s="532"/>
      <c r="G146" s="181" t="s">
        <v>3187</v>
      </c>
      <c r="H146" s="83"/>
    </row>
    <row r="147">
      <c r="A147" s="527" t="s">
        <v>3267</v>
      </c>
      <c r="B147" s="528"/>
      <c r="C147" s="528"/>
      <c r="D147" s="528"/>
      <c r="E147" s="528"/>
      <c r="F147" s="528"/>
      <c r="G147" s="528"/>
      <c r="H147" s="83"/>
    </row>
    <row r="148">
      <c r="A148" s="548" t="s">
        <v>3268</v>
      </c>
      <c r="B148" s="546" t="s">
        <v>3187</v>
      </c>
      <c r="C148" s="537"/>
      <c r="D148" s="531"/>
      <c r="E148" s="181"/>
      <c r="F148" s="532"/>
      <c r="G148" s="181" t="s">
        <v>3187</v>
      </c>
      <c r="H148" s="83"/>
    </row>
    <row r="149">
      <c r="A149" s="548" t="s">
        <v>3268</v>
      </c>
      <c r="B149" s="546" t="s">
        <v>3187</v>
      </c>
      <c r="C149" s="537"/>
      <c r="D149" s="531"/>
      <c r="E149" s="181"/>
      <c r="F149" s="532"/>
      <c r="G149" s="181" t="s">
        <v>3187</v>
      </c>
      <c r="H149" s="83"/>
    </row>
    <row r="150">
      <c r="A150" s="548" t="s">
        <v>3268</v>
      </c>
      <c r="B150" s="546" t="s">
        <v>3187</v>
      </c>
      <c r="C150" s="537"/>
      <c r="D150" s="531"/>
      <c r="E150" s="181"/>
      <c r="F150" s="532"/>
      <c r="G150" s="181" t="s">
        <v>3187</v>
      </c>
      <c r="H150" s="83"/>
    </row>
    <row r="151">
      <c r="A151" s="548" t="s">
        <v>3268</v>
      </c>
      <c r="B151" s="546" t="s">
        <v>3187</v>
      </c>
      <c r="C151" s="537"/>
      <c r="D151" s="531"/>
      <c r="E151" s="181"/>
      <c r="F151" s="532"/>
      <c r="G151" s="181" t="s">
        <v>3187</v>
      </c>
      <c r="H151" s="83"/>
    </row>
    <row r="152">
      <c r="A152" s="548" t="s">
        <v>3268</v>
      </c>
      <c r="B152" s="546" t="s">
        <v>3187</v>
      </c>
      <c r="C152" s="537"/>
      <c r="D152" s="531"/>
      <c r="E152" s="181"/>
      <c r="F152" s="532"/>
      <c r="G152" s="181" t="s">
        <v>3187</v>
      </c>
      <c r="H152" s="83"/>
    </row>
    <row r="153">
      <c r="A153" s="548" t="s">
        <v>3268</v>
      </c>
      <c r="B153" s="546" t="s">
        <v>3187</v>
      </c>
      <c r="C153" s="537"/>
      <c r="D153" s="531"/>
      <c r="E153" s="181"/>
      <c r="F153" s="532"/>
      <c r="G153" s="181" t="s">
        <v>3187</v>
      </c>
      <c r="H153" s="83"/>
    </row>
    <row r="154">
      <c r="A154" s="548" t="s">
        <v>3268</v>
      </c>
      <c r="B154" s="546" t="s">
        <v>3187</v>
      </c>
      <c r="C154" s="537"/>
      <c r="D154" s="531"/>
      <c r="E154" s="181"/>
      <c r="F154" s="532"/>
      <c r="G154" s="181" t="s">
        <v>3187</v>
      </c>
      <c r="H154" s="83"/>
    </row>
    <row r="155">
      <c r="A155" s="548" t="s">
        <v>3268</v>
      </c>
      <c r="B155" s="546" t="s">
        <v>3187</v>
      </c>
      <c r="C155" s="537"/>
      <c r="D155" s="531"/>
      <c r="E155" s="181"/>
      <c r="F155" s="532"/>
      <c r="G155" s="181" t="s">
        <v>3187</v>
      </c>
      <c r="H155" s="83"/>
    </row>
    <row r="156">
      <c r="A156" s="527" t="s">
        <v>3269</v>
      </c>
      <c r="B156" s="528"/>
      <c r="C156" s="528"/>
      <c r="D156" s="528"/>
      <c r="E156" s="528"/>
      <c r="F156" s="528"/>
      <c r="G156" s="528"/>
      <c r="H156" s="83"/>
    </row>
    <row r="157">
      <c r="A157" s="548" t="s">
        <v>3268</v>
      </c>
      <c r="B157" s="546" t="s">
        <v>3187</v>
      </c>
      <c r="C157" s="537"/>
      <c r="D157" s="531"/>
      <c r="E157" s="181"/>
      <c r="F157" s="532"/>
      <c r="G157" s="181" t="s">
        <v>3187</v>
      </c>
      <c r="H157" s="83"/>
    </row>
    <row r="158">
      <c r="A158" s="548" t="s">
        <v>3268</v>
      </c>
      <c r="B158" s="546" t="s">
        <v>3187</v>
      </c>
      <c r="C158" s="537"/>
      <c r="D158" s="531"/>
      <c r="E158" s="181"/>
      <c r="F158" s="532"/>
      <c r="G158" s="181" t="s">
        <v>3187</v>
      </c>
      <c r="H158" s="83"/>
    </row>
    <row r="159">
      <c r="A159" s="548" t="s">
        <v>3268</v>
      </c>
      <c r="B159" s="546" t="s">
        <v>3187</v>
      </c>
      <c r="C159" s="537"/>
      <c r="D159" s="531"/>
      <c r="E159" s="181"/>
      <c r="F159" s="532"/>
      <c r="G159" s="181" t="s">
        <v>3187</v>
      </c>
      <c r="H159" s="83"/>
    </row>
    <row r="160">
      <c r="A160" s="548" t="s">
        <v>3268</v>
      </c>
      <c r="B160" s="546" t="s">
        <v>3187</v>
      </c>
      <c r="C160" s="537"/>
      <c r="D160" s="531"/>
      <c r="E160" s="181"/>
      <c r="F160" s="532"/>
      <c r="G160" s="181" t="s">
        <v>3187</v>
      </c>
      <c r="H160" s="83"/>
    </row>
    <row r="161">
      <c r="A161" s="548" t="s">
        <v>3268</v>
      </c>
      <c r="B161" s="546" t="s">
        <v>3187</v>
      </c>
      <c r="C161" s="537"/>
      <c r="D161" s="531"/>
      <c r="E161" s="181"/>
      <c r="F161" s="532"/>
      <c r="G161" s="181" t="s">
        <v>3187</v>
      </c>
      <c r="H161" s="83"/>
    </row>
    <row r="162">
      <c r="A162" s="548" t="s">
        <v>3268</v>
      </c>
      <c r="B162" s="546" t="s">
        <v>3187</v>
      </c>
      <c r="C162" s="537"/>
      <c r="D162" s="531"/>
      <c r="E162" s="181"/>
      <c r="F162" s="532"/>
      <c r="G162" s="181" t="s">
        <v>3187</v>
      </c>
      <c r="H162" s="83"/>
    </row>
    <row r="163">
      <c r="A163" s="548" t="s">
        <v>3268</v>
      </c>
      <c r="B163" s="546" t="s">
        <v>3187</v>
      </c>
      <c r="C163" s="537"/>
      <c r="D163" s="531"/>
      <c r="E163" s="181"/>
      <c r="F163" s="532"/>
      <c r="G163" s="181" t="s">
        <v>3187</v>
      </c>
      <c r="H163" s="83"/>
    </row>
    <row r="164">
      <c r="A164" s="548" t="s">
        <v>3268</v>
      </c>
      <c r="B164" s="546" t="s">
        <v>3187</v>
      </c>
      <c r="C164" s="537"/>
      <c r="D164" s="531"/>
      <c r="E164" s="181"/>
      <c r="F164" s="532"/>
      <c r="G164" s="181" t="s">
        <v>3187</v>
      </c>
      <c r="H164" s="83"/>
    </row>
    <row r="165">
      <c r="A165" s="532"/>
      <c r="B165" s="532"/>
      <c r="C165" s="532"/>
      <c r="D165" s="532"/>
      <c r="E165" s="532"/>
      <c r="F165" s="532"/>
      <c r="G165" s="532"/>
      <c r="H165" s="83"/>
    </row>
    <row r="166">
      <c r="A166" s="532"/>
      <c r="B166" s="532"/>
      <c r="C166" s="532"/>
      <c r="D166" s="532"/>
      <c r="E166" s="532"/>
      <c r="F166" s="532"/>
      <c r="G166" s="532"/>
      <c r="H166" s="83"/>
    </row>
    <row r="167">
      <c r="A167" s="532"/>
      <c r="B167" s="532"/>
      <c r="C167" s="532"/>
      <c r="D167" s="532"/>
      <c r="E167" s="532"/>
      <c r="F167" s="532"/>
      <c r="G167" s="532"/>
      <c r="H167" s="83"/>
    </row>
    <row r="168">
      <c r="A168" s="532"/>
      <c r="B168" s="532"/>
      <c r="C168" s="532"/>
      <c r="D168" s="532"/>
      <c r="E168" s="532"/>
      <c r="F168" s="532"/>
      <c r="G168" s="532"/>
      <c r="H168" s="83"/>
    </row>
    <row r="169">
      <c r="A169" s="532"/>
      <c r="B169" s="532"/>
      <c r="C169" s="532"/>
      <c r="D169" s="532"/>
      <c r="E169" s="532"/>
      <c r="F169" s="532"/>
      <c r="G169" s="532"/>
      <c r="H169" s="83"/>
    </row>
    <row r="170">
      <c r="A170" s="532"/>
      <c r="B170" s="532"/>
      <c r="C170" s="532"/>
      <c r="D170" s="532"/>
      <c r="E170" s="532"/>
      <c r="F170" s="532"/>
      <c r="G170" s="532"/>
      <c r="H170" s="83"/>
    </row>
    <row r="171">
      <c r="A171" s="532"/>
      <c r="B171" s="532"/>
      <c r="C171" s="532"/>
      <c r="D171" s="532"/>
      <c r="E171" s="532"/>
      <c r="F171" s="532"/>
      <c r="G171" s="532"/>
      <c r="H171" s="83"/>
    </row>
    <row r="172">
      <c r="A172" s="532"/>
      <c r="B172" s="532"/>
      <c r="C172" s="532"/>
      <c r="D172" s="532"/>
      <c r="E172" s="532"/>
      <c r="F172" s="532"/>
      <c r="G172" s="532"/>
      <c r="H172" s="83"/>
    </row>
    <row r="173">
      <c r="A173" s="532"/>
      <c r="B173" s="532"/>
      <c r="C173" s="532"/>
      <c r="D173" s="532"/>
      <c r="E173" s="532"/>
      <c r="F173" s="532"/>
      <c r="G173" s="532"/>
      <c r="H173" s="83"/>
    </row>
    <row r="174">
      <c r="A174" s="532"/>
      <c r="B174" s="532"/>
      <c r="C174" s="532"/>
      <c r="D174" s="532"/>
      <c r="E174" s="532"/>
      <c r="F174" s="532"/>
      <c r="G174" s="532"/>
      <c r="H174" s="83"/>
    </row>
    <row r="175">
      <c r="A175" s="532"/>
      <c r="B175" s="532"/>
      <c r="C175" s="532"/>
      <c r="D175" s="532"/>
      <c r="E175" s="532"/>
      <c r="F175" s="532"/>
      <c r="G175" s="532"/>
      <c r="H175" s="83"/>
    </row>
    <row r="176">
      <c r="A176" s="532"/>
      <c r="B176" s="532"/>
      <c r="C176" s="532"/>
      <c r="D176" s="532"/>
      <c r="E176" s="532"/>
      <c r="F176" s="532"/>
      <c r="G176" s="532"/>
      <c r="H176" s="83"/>
    </row>
    <row r="177">
      <c r="A177" s="532"/>
      <c r="B177" s="532"/>
      <c r="C177" s="532"/>
      <c r="D177" s="532"/>
      <c r="E177" s="532"/>
      <c r="F177" s="532"/>
      <c r="G177" s="532"/>
      <c r="H177" s="83"/>
    </row>
    <row r="178">
      <c r="A178" s="532"/>
      <c r="B178" s="532"/>
      <c r="C178" s="532"/>
      <c r="D178" s="532"/>
      <c r="E178" s="532"/>
      <c r="F178" s="532"/>
      <c r="G178" s="532"/>
      <c r="H178" s="83"/>
    </row>
    <row r="179">
      <c r="A179" s="532"/>
      <c r="B179" s="532"/>
      <c r="C179" s="532"/>
      <c r="D179" s="532"/>
      <c r="E179" s="532"/>
      <c r="F179" s="532"/>
      <c r="G179" s="532"/>
      <c r="H179" s="83"/>
    </row>
    <row r="180">
      <c r="A180" s="532"/>
      <c r="B180" s="532"/>
      <c r="C180" s="532"/>
      <c r="D180" s="532"/>
      <c r="E180" s="532"/>
      <c r="F180" s="532"/>
      <c r="G180" s="532"/>
      <c r="H180" s="83"/>
    </row>
    <row r="181">
      <c r="A181" s="532"/>
      <c r="B181" s="532"/>
      <c r="C181" s="532"/>
      <c r="D181" s="532"/>
      <c r="E181" s="532"/>
      <c r="F181" s="532"/>
      <c r="G181" s="532"/>
      <c r="H181" s="83"/>
    </row>
    <row r="182">
      <c r="A182" s="532"/>
      <c r="B182" s="532"/>
      <c r="C182" s="532"/>
      <c r="D182" s="532"/>
      <c r="E182" s="532"/>
      <c r="F182" s="532"/>
      <c r="G182" s="532"/>
      <c r="H182" s="83"/>
    </row>
    <row r="183">
      <c r="A183" s="532"/>
      <c r="B183" s="532"/>
      <c r="C183" s="532"/>
      <c r="D183" s="532"/>
      <c r="E183" s="532"/>
      <c r="F183" s="532"/>
      <c r="G183" s="532"/>
      <c r="H183" s="83"/>
    </row>
    <row r="184">
      <c r="A184" s="532"/>
      <c r="B184" s="532"/>
      <c r="C184" s="532"/>
      <c r="D184" s="532"/>
      <c r="E184" s="532"/>
      <c r="F184" s="532"/>
      <c r="G184" s="532"/>
      <c r="H184" s="83"/>
    </row>
    <row r="185">
      <c r="A185" s="532"/>
      <c r="B185" s="532"/>
      <c r="C185" s="532"/>
      <c r="D185" s="532"/>
      <c r="E185" s="532"/>
      <c r="F185" s="532"/>
      <c r="G185" s="532"/>
      <c r="H185" s="83"/>
    </row>
    <row r="186">
      <c r="A186" s="532"/>
      <c r="B186" s="532"/>
      <c r="C186" s="532"/>
      <c r="D186" s="532"/>
      <c r="E186" s="532"/>
      <c r="F186" s="532"/>
      <c r="G186" s="532"/>
      <c r="H186" s="83"/>
    </row>
    <row r="187">
      <c r="A187" s="532"/>
      <c r="B187" s="532"/>
      <c r="C187" s="532"/>
      <c r="D187" s="532"/>
      <c r="E187" s="532"/>
      <c r="F187" s="532"/>
      <c r="G187" s="532"/>
      <c r="H187" s="83"/>
    </row>
    <row r="188">
      <c r="A188" s="532"/>
      <c r="B188" s="532"/>
      <c r="C188" s="532"/>
      <c r="D188" s="532"/>
      <c r="E188" s="532"/>
      <c r="F188" s="532"/>
      <c r="G188" s="532"/>
      <c r="H188" s="83"/>
    </row>
    <row r="189">
      <c r="A189" s="532"/>
      <c r="B189" s="532"/>
      <c r="C189" s="532"/>
      <c r="D189" s="532"/>
      <c r="E189" s="532"/>
      <c r="F189" s="532"/>
      <c r="G189" s="532"/>
      <c r="H189" s="83"/>
    </row>
    <row r="190">
      <c r="A190" s="532"/>
      <c r="B190" s="532"/>
      <c r="C190" s="532"/>
      <c r="D190" s="532"/>
      <c r="E190" s="532"/>
      <c r="F190" s="532"/>
      <c r="G190" s="532"/>
      <c r="H190" s="83"/>
    </row>
    <row r="191">
      <c r="A191" s="532"/>
      <c r="B191" s="532"/>
      <c r="C191" s="532"/>
      <c r="D191" s="532"/>
      <c r="E191" s="532"/>
      <c r="F191" s="532"/>
      <c r="G191" s="532"/>
      <c r="H191" s="83"/>
    </row>
    <row r="192">
      <c r="A192" s="532"/>
      <c r="B192" s="532"/>
      <c r="C192" s="532"/>
      <c r="D192" s="532"/>
      <c r="E192" s="532"/>
      <c r="F192" s="532"/>
      <c r="G192" s="532"/>
      <c r="H192" s="83"/>
    </row>
    <row r="193">
      <c r="A193" s="532"/>
      <c r="B193" s="532"/>
      <c r="C193" s="532"/>
      <c r="D193" s="532"/>
      <c r="E193" s="532"/>
      <c r="F193" s="532"/>
      <c r="G193" s="532"/>
      <c r="H193" s="83"/>
    </row>
    <row r="194">
      <c r="A194" s="532"/>
      <c r="B194" s="532"/>
      <c r="C194" s="532"/>
      <c r="D194" s="532"/>
      <c r="E194" s="532"/>
      <c r="F194" s="532"/>
      <c r="G194" s="532"/>
      <c r="H194" s="83"/>
    </row>
    <row r="195">
      <c r="A195" s="532"/>
      <c r="B195" s="532"/>
      <c r="C195" s="532"/>
      <c r="D195" s="532"/>
      <c r="E195" s="532"/>
      <c r="F195" s="532"/>
      <c r="G195" s="532"/>
      <c r="H195" s="83"/>
    </row>
    <row r="196">
      <c r="A196" s="532"/>
      <c r="B196" s="532"/>
      <c r="C196" s="532"/>
      <c r="D196" s="532"/>
      <c r="E196" s="532"/>
      <c r="F196" s="532"/>
      <c r="G196" s="532"/>
      <c r="H196" s="83"/>
    </row>
    <row r="197">
      <c r="A197" s="532"/>
      <c r="B197" s="532"/>
      <c r="C197" s="532"/>
      <c r="D197" s="532"/>
      <c r="E197" s="532"/>
      <c r="F197" s="532"/>
      <c r="G197" s="532"/>
      <c r="H197" s="83"/>
    </row>
    <row r="198">
      <c r="A198" s="532"/>
      <c r="B198" s="532"/>
      <c r="C198" s="532"/>
      <c r="D198" s="532"/>
      <c r="E198" s="532"/>
      <c r="F198" s="532"/>
      <c r="G198" s="532"/>
      <c r="H198" s="83"/>
    </row>
    <row r="199">
      <c r="A199" s="532"/>
      <c r="B199" s="532"/>
      <c r="C199" s="532"/>
      <c r="D199" s="532"/>
      <c r="E199" s="532"/>
      <c r="F199" s="532"/>
      <c r="G199" s="532"/>
      <c r="H199" s="83"/>
    </row>
    <row r="200">
      <c r="A200" s="532"/>
      <c r="B200" s="532"/>
      <c r="C200" s="532"/>
      <c r="D200" s="532"/>
      <c r="E200" s="532"/>
      <c r="F200" s="532"/>
      <c r="G200" s="532"/>
      <c r="H200" s="83"/>
    </row>
    <row r="201">
      <c r="A201" s="532"/>
      <c r="B201" s="532"/>
      <c r="C201" s="532"/>
      <c r="D201" s="532"/>
      <c r="E201" s="532"/>
      <c r="F201" s="532"/>
      <c r="G201" s="532"/>
      <c r="H201" s="83"/>
    </row>
    <row r="202">
      <c r="A202" s="532"/>
      <c r="B202" s="532"/>
      <c r="C202" s="532"/>
      <c r="D202" s="532"/>
      <c r="E202" s="532"/>
      <c r="F202" s="532"/>
      <c r="G202" s="532"/>
      <c r="H202" s="83"/>
    </row>
    <row r="203">
      <c r="A203" s="532"/>
      <c r="B203" s="532"/>
      <c r="C203" s="532"/>
      <c r="D203" s="532"/>
      <c r="E203" s="532"/>
      <c r="F203" s="532"/>
      <c r="G203" s="532"/>
      <c r="H203" s="83"/>
    </row>
    <row r="204">
      <c r="A204" s="532"/>
      <c r="B204" s="532"/>
      <c r="C204" s="532"/>
      <c r="D204" s="532"/>
      <c r="E204" s="532"/>
      <c r="F204" s="532"/>
      <c r="G204" s="532"/>
      <c r="H204" s="83"/>
    </row>
    <row r="205">
      <c r="A205" s="532"/>
      <c r="B205" s="532"/>
      <c r="C205" s="532"/>
      <c r="D205" s="532"/>
      <c r="E205" s="532"/>
      <c r="F205" s="532"/>
      <c r="G205" s="532"/>
      <c r="H205" s="83"/>
    </row>
    <row r="206">
      <c r="A206" s="532"/>
      <c r="B206" s="532"/>
      <c r="C206" s="532"/>
      <c r="D206" s="532"/>
      <c r="E206" s="532"/>
      <c r="F206" s="532"/>
      <c r="G206" s="532"/>
      <c r="H206" s="83"/>
    </row>
    <row r="207">
      <c r="A207" s="532"/>
      <c r="B207" s="532"/>
      <c r="C207" s="532"/>
      <c r="D207" s="532"/>
      <c r="E207" s="532"/>
      <c r="F207" s="532"/>
      <c r="G207" s="532"/>
      <c r="H207" s="83"/>
    </row>
    <row r="208">
      <c r="A208" s="532"/>
      <c r="B208" s="532"/>
      <c r="C208" s="532"/>
      <c r="D208" s="532"/>
      <c r="E208" s="532"/>
      <c r="F208" s="532"/>
      <c r="G208" s="532"/>
      <c r="H208" s="83"/>
    </row>
    <row r="209">
      <c r="A209" s="532"/>
      <c r="B209" s="532"/>
      <c r="C209" s="532"/>
      <c r="D209" s="532"/>
      <c r="E209" s="532"/>
      <c r="F209" s="532"/>
      <c r="G209" s="532"/>
      <c r="H209" s="83"/>
    </row>
    <row r="210">
      <c r="A210" s="532"/>
      <c r="B210" s="532"/>
      <c r="C210" s="532"/>
      <c r="D210" s="532"/>
      <c r="E210" s="532"/>
      <c r="F210" s="532"/>
      <c r="G210" s="532"/>
      <c r="H210" s="83"/>
    </row>
    <row r="211">
      <c r="A211" s="532"/>
      <c r="B211" s="532"/>
      <c r="C211" s="532"/>
      <c r="D211" s="532"/>
      <c r="E211" s="532"/>
      <c r="F211" s="532"/>
      <c r="G211" s="532"/>
      <c r="H211" s="83"/>
    </row>
    <row r="212">
      <c r="A212" s="532"/>
      <c r="B212" s="532"/>
      <c r="C212" s="532"/>
      <c r="D212" s="532"/>
      <c r="E212" s="532"/>
      <c r="F212" s="532"/>
      <c r="G212" s="532"/>
      <c r="H212" s="83"/>
    </row>
    <row r="213">
      <c r="A213" s="532"/>
      <c r="B213" s="532"/>
      <c r="C213" s="532"/>
      <c r="D213" s="532"/>
      <c r="E213" s="532"/>
      <c r="F213" s="532"/>
      <c r="G213" s="532"/>
      <c r="H213" s="83"/>
    </row>
    <row r="214">
      <c r="A214" s="532"/>
      <c r="B214" s="532"/>
      <c r="C214" s="532"/>
      <c r="D214" s="532"/>
      <c r="E214" s="532"/>
      <c r="F214" s="532"/>
      <c r="G214" s="532"/>
      <c r="H214" s="83"/>
    </row>
    <row r="215">
      <c r="A215" s="532"/>
      <c r="B215" s="532"/>
      <c r="C215" s="532"/>
      <c r="D215" s="532"/>
      <c r="E215" s="532"/>
      <c r="F215" s="532"/>
      <c r="G215" s="532"/>
      <c r="H215" s="83"/>
    </row>
    <row r="216">
      <c r="A216" s="532"/>
      <c r="B216" s="532"/>
      <c r="C216" s="532"/>
      <c r="D216" s="532"/>
      <c r="E216" s="532"/>
      <c r="F216" s="532"/>
      <c r="G216" s="532"/>
      <c r="H216" s="83"/>
    </row>
    <row r="217">
      <c r="A217" s="532"/>
      <c r="B217" s="532"/>
      <c r="C217" s="532"/>
      <c r="D217" s="532"/>
      <c r="E217" s="532"/>
      <c r="F217" s="532"/>
      <c r="G217" s="532"/>
      <c r="H217" s="83"/>
    </row>
    <row r="218">
      <c r="A218" s="532"/>
      <c r="B218" s="532"/>
      <c r="C218" s="532"/>
      <c r="D218" s="532"/>
      <c r="E218" s="532"/>
      <c r="F218" s="532"/>
      <c r="G218" s="532"/>
      <c r="H218" s="83"/>
    </row>
    <row r="219">
      <c r="A219" s="532"/>
      <c r="B219" s="532"/>
      <c r="C219" s="532"/>
      <c r="D219" s="532"/>
      <c r="E219" s="532"/>
      <c r="F219" s="532"/>
      <c r="G219" s="532"/>
      <c r="H219" s="83"/>
    </row>
    <row r="220">
      <c r="A220" s="532"/>
      <c r="B220" s="532"/>
      <c r="C220" s="532"/>
      <c r="D220" s="532"/>
      <c r="E220" s="532"/>
      <c r="F220" s="532"/>
      <c r="G220" s="532"/>
      <c r="H220" s="83"/>
    </row>
    <row r="221">
      <c r="A221" s="532"/>
      <c r="B221" s="532"/>
      <c r="C221" s="532"/>
      <c r="D221" s="532"/>
      <c r="E221" s="532"/>
      <c r="F221" s="532"/>
      <c r="G221" s="532"/>
      <c r="H221" s="83"/>
    </row>
    <row r="222">
      <c r="A222" s="532"/>
      <c r="B222" s="532"/>
      <c r="C222" s="532"/>
      <c r="D222" s="532"/>
      <c r="E222" s="532"/>
      <c r="F222" s="532"/>
      <c r="G222" s="532"/>
      <c r="H222" s="83"/>
    </row>
    <row r="223">
      <c r="A223" s="532"/>
      <c r="B223" s="532"/>
      <c r="C223" s="532"/>
      <c r="D223" s="532"/>
      <c r="E223" s="532"/>
      <c r="F223" s="532"/>
      <c r="G223" s="532"/>
      <c r="H223" s="83"/>
    </row>
    <row r="224">
      <c r="A224" s="532"/>
      <c r="B224" s="532"/>
      <c r="C224" s="532"/>
      <c r="D224" s="532"/>
      <c r="E224" s="532"/>
      <c r="F224" s="532"/>
      <c r="G224" s="532"/>
      <c r="H224" s="83"/>
    </row>
    <row r="225">
      <c r="A225" s="532"/>
      <c r="B225" s="532"/>
      <c r="C225" s="532"/>
      <c r="D225" s="532"/>
      <c r="E225" s="532"/>
      <c r="F225" s="532"/>
      <c r="G225" s="532"/>
      <c r="H225" s="83"/>
    </row>
    <row r="226">
      <c r="A226" s="532"/>
      <c r="B226" s="532"/>
      <c r="C226" s="532"/>
      <c r="D226" s="532"/>
      <c r="E226" s="532"/>
      <c r="F226" s="532"/>
      <c r="G226" s="532"/>
      <c r="H226" s="83"/>
    </row>
    <row r="227">
      <c r="A227" s="532"/>
      <c r="B227" s="532"/>
      <c r="C227" s="532"/>
      <c r="D227" s="532"/>
      <c r="E227" s="532"/>
      <c r="F227" s="532"/>
      <c r="G227" s="532"/>
      <c r="H227" s="83"/>
    </row>
    <row r="228">
      <c r="A228" s="532"/>
      <c r="B228" s="532"/>
      <c r="C228" s="532"/>
      <c r="D228" s="532"/>
      <c r="E228" s="532"/>
      <c r="F228" s="532"/>
      <c r="G228" s="532"/>
      <c r="H228" s="83"/>
    </row>
    <row r="229">
      <c r="A229" s="532"/>
      <c r="B229" s="532"/>
      <c r="C229" s="532"/>
      <c r="D229" s="532"/>
      <c r="E229" s="532"/>
      <c r="F229" s="532"/>
      <c r="G229" s="532"/>
      <c r="H229" s="83"/>
    </row>
    <row r="230">
      <c r="A230" s="532"/>
      <c r="B230" s="532"/>
      <c r="C230" s="532"/>
      <c r="D230" s="532"/>
      <c r="E230" s="532"/>
      <c r="F230" s="532"/>
      <c r="G230" s="532"/>
      <c r="H230" s="83"/>
    </row>
    <row r="231">
      <c r="A231" s="532"/>
      <c r="B231" s="532"/>
      <c r="C231" s="532"/>
      <c r="D231" s="532"/>
      <c r="E231" s="532"/>
      <c r="F231" s="532"/>
      <c r="G231" s="532"/>
      <c r="H231" s="83"/>
    </row>
    <row r="232">
      <c r="A232" s="532"/>
      <c r="B232" s="532"/>
      <c r="C232" s="532"/>
      <c r="D232" s="532"/>
      <c r="E232" s="532"/>
      <c r="F232" s="532"/>
      <c r="G232" s="532"/>
      <c r="H232" s="83"/>
    </row>
    <row r="233">
      <c r="A233" s="532"/>
      <c r="B233" s="532"/>
      <c r="C233" s="532"/>
      <c r="D233" s="532"/>
      <c r="E233" s="532"/>
      <c r="F233" s="532"/>
      <c r="G233" s="532"/>
      <c r="H233" s="83"/>
    </row>
    <row r="234">
      <c r="A234" s="532"/>
      <c r="B234" s="532"/>
      <c r="C234" s="532"/>
      <c r="D234" s="532"/>
      <c r="E234" s="532"/>
      <c r="F234" s="532"/>
      <c r="G234" s="532"/>
      <c r="H234" s="83"/>
    </row>
    <row r="235">
      <c r="A235" s="532"/>
      <c r="B235" s="532"/>
      <c r="C235" s="532"/>
      <c r="D235" s="532"/>
      <c r="E235" s="532"/>
      <c r="F235" s="532"/>
      <c r="G235" s="532"/>
      <c r="H235" s="83"/>
    </row>
    <row r="236">
      <c r="A236" s="532"/>
      <c r="B236" s="532"/>
      <c r="C236" s="532"/>
      <c r="D236" s="532"/>
      <c r="E236" s="532"/>
      <c r="F236" s="532"/>
      <c r="G236" s="532"/>
      <c r="H236" s="83"/>
    </row>
    <row r="237">
      <c r="A237" s="532"/>
      <c r="B237" s="532"/>
      <c r="C237" s="532"/>
      <c r="D237" s="532"/>
      <c r="E237" s="532"/>
      <c r="F237" s="532"/>
      <c r="G237" s="532"/>
      <c r="H237" s="83"/>
    </row>
    <row r="238">
      <c r="A238" s="532"/>
      <c r="B238" s="532"/>
      <c r="C238" s="532"/>
      <c r="D238" s="532"/>
      <c r="E238" s="532"/>
      <c r="F238" s="532"/>
      <c r="G238" s="532"/>
      <c r="H238" s="83"/>
    </row>
    <row r="239">
      <c r="A239" s="532"/>
      <c r="B239" s="532"/>
      <c r="C239" s="532"/>
      <c r="D239" s="532"/>
      <c r="E239" s="532"/>
      <c r="F239" s="532"/>
      <c r="G239" s="532"/>
      <c r="H239" s="83"/>
    </row>
    <row r="240">
      <c r="A240" s="532"/>
      <c r="B240" s="532"/>
      <c r="C240" s="532"/>
      <c r="D240" s="532"/>
      <c r="E240" s="532"/>
      <c r="F240" s="532"/>
      <c r="G240" s="532"/>
      <c r="H240" s="83"/>
    </row>
    <row r="241">
      <c r="A241" s="532"/>
      <c r="B241" s="532"/>
      <c r="C241" s="532"/>
      <c r="D241" s="532"/>
      <c r="E241" s="532"/>
      <c r="F241" s="532"/>
      <c r="G241" s="532"/>
      <c r="H241" s="83"/>
    </row>
    <row r="242">
      <c r="A242" s="532"/>
      <c r="B242" s="532"/>
      <c r="C242" s="532"/>
      <c r="D242" s="532"/>
      <c r="E242" s="532"/>
      <c r="F242" s="532"/>
      <c r="G242" s="532"/>
      <c r="H242" s="83"/>
    </row>
    <row r="243">
      <c r="A243" s="532"/>
      <c r="B243" s="532"/>
      <c r="C243" s="532"/>
      <c r="D243" s="532"/>
      <c r="E243" s="532"/>
      <c r="F243" s="532"/>
      <c r="G243" s="532"/>
      <c r="H243" s="83"/>
    </row>
    <row r="244">
      <c r="A244" s="532"/>
      <c r="B244" s="532"/>
      <c r="C244" s="532"/>
      <c r="D244" s="532"/>
      <c r="E244" s="532"/>
      <c r="F244" s="532"/>
      <c r="G244" s="532"/>
      <c r="H244" s="83"/>
    </row>
    <row r="245">
      <c r="A245" s="532"/>
      <c r="B245" s="532"/>
      <c r="C245" s="532"/>
      <c r="D245" s="532"/>
      <c r="E245" s="532"/>
      <c r="F245" s="532"/>
      <c r="G245" s="532"/>
      <c r="H245" s="83"/>
    </row>
    <row r="246">
      <c r="A246" s="532"/>
      <c r="B246" s="532"/>
      <c r="C246" s="532"/>
      <c r="D246" s="532"/>
      <c r="E246" s="532"/>
      <c r="F246" s="532"/>
      <c r="G246" s="532"/>
      <c r="H246" s="83"/>
    </row>
    <row r="247">
      <c r="A247" s="532"/>
      <c r="B247" s="532"/>
      <c r="C247" s="532"/>
      <c r="D247" s="532"/>
      <c r="E247" s="532"/>
      <c r="F247" s="532"/>
      <c r="G247" s="532"/>
      <c r="H247" s="83"/>
    </row>
    <row r="248">
      <c r="A248" s="532"/>
      <c r="B248" s="532"/>
      <c r="C248" s="532"/>
      <c r="D248" s="532"/>
      <c r="E248" s="532"/>
      <c r="F248" s="532"/>
      <c r="G248" s="532"/>
      <c r="H248" s="83"/>
    </row>
    <row r="249">
      <c r="A249" s="532"/>
      <c r="B249" s="532"/>
      <c r="C249" s="532"/>
      <c r="D249" s="532"/>
      <c r="E249" s="532"/>
      <c r="F249" s="532"/>
      <c r="G249" s="532"/>
      <c r="H249" s="83"/>
    </row>
    <row r="250">
      <c r="A250" s="532"/>
      <c r="B250" s="532"/>
      <c r="C250" s="532"/>
      <c r="D250" s="532"/>
      <c r="E250" s="532"/>
      <c r="F250" s="532"/>
      <c r="G250" s="532"/>
      <c r="H250" s="83"/>
    </row>
    <row r="251">
      <c r="A251" s="532"/>
      <c r="B251" s="532"/>
      <c r="C251" s="532"/>
      <c r="D251" s="532"/>
      <c r="E251" s="532"/>
      <c r="F251" s="532"/>
      <c r="G251" s="532"/>
      <c r="H251" s="83"/>
    </row>
    <row r="252">
      <c r="A252" s="532"/>
      <c r="B252" s="532"/>
      <c r="C252" s="532"/>
      <c r="D252" s="532"/>
      <c r="E252" s="532"/>
      <c r="F252" s="532"/>
      <c r="G252" s="532"/>
      <c r="H252" s="83"/>
    </row>
    <row r="253">
      <c r="A253" s="532"/>
      <c r="B253" s="532"/>
      <c r="C253" s="532"/>
      <c r="D253" s="532"/>
      <c r="E253" s="532"/>
      <c r="F253" s="532"/>
      <c r="G253" s="532"/>
      <c r="H253" s="83"/>
    </row>
    <row r="254">
      <c r="A254" s="532"/>
      <c r="B254" s="532"/>
      <c r="C254" s="532"/>
      <c r="D254" s="532"/>
      <c r="E254" s="532"/>
      <c r="F254" s="532"/>
      <c r="G254" s="532"/>
      <c r="H254" s="83"/>
    </row>
    <row r="255">
      <c r="A255" s="532"/>
      <c r="B255" s="532"/>
      <c r="C255" s="532"/>
      <c r="D255" s="532"/>
      <c r="E255" s="532"/>
      <c r="F255" s="532"/>
      <c r="G255" s="532"/>
      <c r="H255" s="83"/>
    </row>
    <row r="256">
      <c r="A256" s="532"/>
      <c r="B256" s="532"/>
      <c r="C256" s="532"/>
      <c r="D256" s="532"/>
      <c r="E256" s="532"/>
      <c r="F256" s="532"/>
      <c r="G256" s="532"/>
      <c r="H256" s="83"/>
    </row>
    <row r="257">
      <c r="A257" s="532"/>
      <c r="B257" s="532"/>
      <c r="C257" s="532"/>
      <c r="D257" s="532"/>
      <c r="E257" s="532"/>
      <c r="F257" s="532"/>
      <c r="G257" s="532"/>
      <c r="H257" s="83"/>
    </row>
    <row r="258">
      <c r="A258" s="532"/>
      <c r="B258" s="532"/>
      <c r="C258" s="532"/>
      <c r="D258" s="532"/>
      <c r="E258" s="532"/>
      <c r="F258" s="532"/>
      <c r="G258" s="532"/>
      <c r="H258" s="83"/>
    </row>
    <row r="259">
      <c r="A259" s="532"/>
      <c r="B259" s="532"/>
      <c r="C259" s="532"/>
      <c r="D259" s="532"/>
      <c r="E259" s="532"/>
      <c r="F259" s="532"/>
      <c r="G259" s="532"/>
      <c r="H259" s="83"/>
    </row>
    <row r="260">
      <c r="A260" s="532"/>
      <c r="B260" s="532"/>
      <c r="C260" s="532"/>
      <c r="D260" s="532"/>
      <c r="E260" s="532"/>
      <c r="F260" s="532"/>
      <c r="G260" s="532"/>
      <c r="H260" s="83"/>
    </row>
    <row r="261">
      <c r="A261" s="532"/>
      <c r="B261" s="532"/>
      <c r="C261" s="532"/>
      <c r="D261" s="532"/>
      <c r="E261" s="532"/>
      <c r="F261" s="532"/>
      <c r="G261" s="532"/>
      <c r="H261" s="83"/>
    </row>
    <row r="262">
      <c r="A262" s="532"/>
      <c r="B262" s="532"/>
      <c r="C262" s="532"/>
      <c r="D262" s="532"/>
      <c r="E262" s="532"/>
      <c r="F262" s="532"/>
      <c r="G262" s="532"/>
      <c r="H262" s="83"/>
    </row>
    <row r="263">
      <c r="A263" s="532"/>
      <c r="B263" s="532"/>
      <c r="C263" s="532"/>
      <c r="D263" s="532"/>
      <c r="E263" s="532"/>
      <c r="F263" s="532"/>
      <c r="G263" s="532"/>
      <c r="H263" s="83"/>
    </row>
    <row r="264">
      <c r="A264" s="532"/>
      <c r="B264" s="532"/>
      <c r="C264" s="532"/>
      <c r="D264" s="532"/>
      <c r="E264" s="532"/>
      <c r="F264" s="532"/>
      <c r="G264" s="532"/>
      <c r="H264" s="83"/>
    </row>
    <row r="265">
      <c r="A265" s="532"/>
      <c r="B265" s="532"/>
      <c r="C265" s="532"/>
      <c r="D265" s="532"/>
      <c r="E265" s="532"/>
      <c r="F265" s="532"/>
      <c r="G265" s="532"/>
      <c r="H265" s="83"/>
    </row>
    <row r="266">
      <c r="A266" s="532"/>
      <c r="B266" s="532"/>
      <c r="C266" s="532"/>
      <c r="D266" s="532"/>
      <c r="E266" s="532"/>
      <c r="F266" s="532"/>
      <c r="G266" s="532"/>
      <c r="H266" s="83"/>
    </row>
    <row r="267">
      <c r="A267" s="532"/>
      <c r="B267" s="532"/>
      <c r="C267" s="532"/>
      <c r="D267" s="532"/>
      <c r="E267" s="532"/>
      <c r="F267" s="532"/>
      <c r="G267" s="532"/>
      <c r="H267" s="83"/>
    </row>
    <row r="268">
      <c r="A268" s="532"/>
      <c r="B268" s="532"/>
      <c r="C268" s="532"/>
      <c r="D268" s="532"/>
      <c r="E268" s="532"/>
      <c r="F268" s="532"/>
      <c r="G268" s="532"/>
      <c r="H268" s="83"/>
    </row>
    <row r="269">
      <c r="A269" s="532"/>
      <c r="B269" s="532"/>
      <c r="C269" s="532"/>
      <c r="D269" s="532"/>
      <c r="E269" s="532"/>
      <c r="F269" s="532"/>
      <c r="G269" s="532"/>
      <c r="H269" s="83"/>
    </row>
    <row r="270">
      <c r="A270" s="532"/>
      <c r="B270" s="532"/>
      <c r="C270" s="532"/>
      <c r="D270" s="532"/>
      <c r="E270" s="532"/>
      <c r="F270" s="532"/>
      <c r="G270" s="532"/>
      <c r="H270" s="83"/>
    </row>
    <row r="271">
      <c r="A271" s="532"/>
      <c r="B271" s="532"/>
      <c r="C271" s="532"/>
      <c r="D271" s="532"/>
      <c r="E271" s="532"/>
      <c r="F271" s="532"/>
      <c r="G271" s="532"/>
      <c r="H271" s="83"/>
    </row>
    <row r="272">
      <c r="A272" s="532"/>
      <c r="B272" s="532"/>
      <c r="C272" s="532"/>
      <c r="D272" s="532"/>
      <c r="E272" s="532"/>
      <c r="F272" s="532"/>
      <c r="G272" s="532"/>
      <c r="H272" s="83"/>
    </row>
    <row r="273">
      <c r="A273" s="532"/>
      <c r="B273" s="532"/>
      <c r="C273" s="532"/>
      <c r="D273" s="532"/>
      <c r="E273" s="532"/>
      <c r="F273" s="532"/>
      <c r="G273" s="532"/>
      <c r="H273" s="83"/>
    </row>
    <row r="274">
      <c r="A274" s="532"/>
      <c r="B274" s="532"/>
      <c r="C274" s="532"/>
      <c r="D274" s="532"/>
      <c r="E274" s="532"/>
      <c r="F274" s="532"/>
      <c r="G274" s="532"/>
      <c r="H274" s="83"/>
    </row>
    <row r="275">
      <c r="A275" s="532"/>
      <c r="B275" s="532"/>
      <c r="C275" s="532"/>
      <c r="D275" s="532"/>
      <c r="E275" s="532"/>
      <c r="F275" s="532"/>
      <c r="G275" s="532"/>
      <c r="H275" s="83"/>
    </row>
    <row r="276">
      <c r="A276" s="532"/>
      <c r="B276" s="532"/>
      <c r="C276" s="532"/>
      <c r="D276" s="532"/>
      <c r="E276" s="532"/>
      <c r="F276" s="532"/>
      <c r="G276" s="532"/>
      <c r="H276" s="83"/>
    </row>
    <row r="277">
      <c r="A277" s="532"/>
      <c r="B277" s="532"/>
      <c r="C277" s="532"/>
      <c r="D277" s="532"/>
      <c r="E277" s="532"/>
      <c r="F277" s="532"/>
      <c r="G277" s="532"/>
      <c r="H277" s="83"/>
    </row>
    <row r="278">
      <c r="A278" s="532"/>
      <c r="B278" s="532"/>
      <c r="C278" s="532"/>
      <c r="D278" s="532"/>
      <c r="E278" s="532"/>
      <c r="F278" s="532"/>
      <c r="G278" s="532"/>
      <c r="H278" s="83"/>
    </row>
    <row r="279">
      <c r="A279" s="532"/>
      <c r="B279" s="532"/>
      <c r="C279" s="532"/>
      <c r="D279" s="532"/>
      <c r="E279" s="532"/>
      <c r="F279" s="532"/>
      <c r="G279" s="532"/>
      <c r="H279" s="83"/>
    </row>
    <row r="280">
      <c r="A280" s="532"/>
      <c r="B280" s="532"/>
      <c r="C280" s="532"/>
      <c r="D280" s="532"/>
      <c r="E280" s="532"/>
      <c r="F280" s="532"/>
      <c r="G280" s="532"/>
      <c r="H280" s="83"/>
    </row>
    <row r="281">
      <c r="A281" s="532"/>
      <c r="B281" s="532"/>
      <c r="C281" s="532"/>
      <c r="D281" s="532"/>
      <c r="E281" s="532"/>
      <c r="F281" s="532"/>
      <c r="G281" s="532"/>
      <c r="H281" s="83"/>
    </row>
    <row r="282">
      <c r="A282" s="532"/>
      <c r="B282" s="532"/>
      <c r="C282" s="532"/>
      <c r="D282" s="532"/>
      <c r="E282" s="532"/>
      <c r="F282" s="532"/>
      <c r="G282" s="532"/>
      <c r="H282" s="83"/>
    </row>
    <row r="283">
      <c r="A283" s="532"/>
      <c r="B283" s="532"/>
      <c r="C283" s="532"/>
      <c r="D283" s="532"/>
      <c r="E283" s="532"/>
      <c r="F283" s="532"/>
      <c r="G283" s="532"/>
      <c r="H283" s="83"/>
    </row>
    <row r="284">
      <c r="A284" s="532"/>
      <c r="B284" s="532"/>
      <c r="C284" s="532"/>
      <c r="D284" s="532"/>
      <c r="E284" s="532"/>
      <c r="F284" s="532"/>
      <c r="G284" s="532"/>
      <c r="H284" s="83"/>
    </row>
    <row r="285">
      <c r="A285" s="532"/>
      <c r="B285" s="532"/>
      <c r="C285" s="532"/>
      <c r="D285" s="532"/>
      <c r="E285" s="532"/>
      <c r="F285" s="532"/>
      <c r="G285" s="532"/>
      <c r="H285" s="83"/>
    </row>
    <row r="286">
      <c r="A286" s="532"/>
      <c r="B286" s="532"/>
      <c r="C286" s="532"/>
      <c r="D286" s="532"/>
      <c r="E286" s="532"/>
      <c r="F286" s="532"/>
      <c r="G286" s="532"/>
      <c r="H286" s="83"/>
    </row>
    <row r="287">
      <c r="A287" s="532"/>
      <c r="B287" s="532"/>
      <c r="C287" s="532"/>
      <c r="D287" s="532"/>
      <c r="E287" s="532"/>
      <c r="F287" s="532"/>
      <c r="G287" s="532"/>
      <c r="H287" s="83"/>
    </row>
    <row r="288">
      <c r="A288" s="532"/>
      <c r="B288" s="532"/>
      <c r="C288" s="532"/>
      <c r="D288" s="532"/>
      <c r="E288" s="532"/>
      <c r="F288" s="532"/>
      <c r="G288" s="532"/>
      <c r="H288" s="83"/>
    </row>
    <row r="289">
      <c r="A289" s="532"/>
      <c r="B289" s="532"/>
      <c r="C289" s="532"/>
      <c r="D289" s="532"/>
      <c r="E289" s="532"/>
      <c r="F289" s="532"/>
      <c r="G289" s="532"/>
      <c r="H289" s="83"/>
    </row>
    <row r="290">
      <c r="A290" s="532"/>
      <c r="B290" s="532"/>
      <c r="C290" s="532"/>
      <c r="D290" s="532"/>
      <c r="E290" s="532"/>
      <c r="F290" s="532"/>
      <c r="G290" s="532"/>
      <c r="H290" s="83"/>
    </row>
    <row r="291">
      <c r="A291" s="532"/>
      <c r="B291" s="532"/>
      <c r="C291" s="532"/>
      <c r="D291" s="532"/>
      <c r="E291" s="532"/>
      <c r="F291" s="532"/>
      <c r="G291" s="532"/>
      <c r="H291" s="83"/>
    </row>
    <row r="292">
      <c r="A292" s="532"/>
      <c r="B292" s="532"/>
      <c r="C292" s="532"/>
      <c r="D292" s="532"/>
      <c r="E292" s="532"/>
      <c r="F292" s="532"/>
      <c r="G292" s="532"/>
      <c r="H292" s="83"/>
    </row>
    <row r="293">
      <c r="A293" s="532"/>
      <c r="B293" s="532"/>
      <c r="C293" s="532"/>
      <c r="D293" s="532"/>
      <c r="E293" s="532"/>
      <c r="F293" s="532"/>
      <c r="G293" s="532"/>
      <c r="H293" s="83"/>
    </row>
    <row r="294">
      <c r="A294" s="532"/>
      <c r="B294" s="532"/>
      <c r="C294" s="532"/>
      <c r="D294" s="532"/>
      <c r="E294" s="532"/>
      <c r="F294" s="532"/>
      <c r="G294" s="532"/>
      <c r="H294" s="83"/>
    </row>
    <row r="295">
      <c r="A295" s="532"/>
      <c r="B295" s="532"/>
      <c r="C295" s="532"/>
      <c r="D295" s="532"/>
      <c r="E295" s="532"/>
      <c r="F295" s="532"/>
      <c r="G295" s="532"/>
      <c r="H295" s="83"/>
    </row>
    <row r="296">
      <c r="A296" s="532"/>
      <c r="B296" s="532"/>
      <c r="C296" s="532"/>
      <c r="D296" s="532"/>
      <c r="E296" s="532"/>
      <c r="F296" s="532"/>
      <c r="G296" s="532"/>
      <c r="H296" s="83"/>
    </row>
    <row r="297">
      <c r="A297" s="532"/>
      <c r="B297" s="532"/>
      <c r="C297" s="532"/>
      <c r="D297" s="532"/>
      <c r="E297" s="532"/>
      <c r="F297" s="532"/>
      <c r="G297" s="532"/>
      <c r="H297" s="83"/>
    </row>
    <row r="298">
      <c r="A298" s="532"/>
      <c r="B298" s="532"/>
      <c r="C298" s="532"/>
      <c r="D298" s="532"/>
      <c r="E298" s="532"/>
      <c r="F298" s="532"/>
      <c r="G298" s="532"/>
      <c r="H298" s="83"/>
    </row>
    <row r="299">
      <c r="A299" s="532"/>
      <c r="B299" s="532"/>
      <c r="C299" s="532"/>
      <c r="D299" s="532"/>
      <c r="E299" s="532"/>
      <c r="F299" s="532"/>
      <c r="G299" s="532"/>
      <c r="H299" s="83"/>
    </row>
    <row r="300">
      <c r="A300" s="532"/>
      <c r="B300" s="532"/>
      <c r="C300" s="532"/>
      <c r="D300" s="532"/>
      <c r="E300" s="532"/>
      <c r="F300" s="532"/>
      <c r="G300" s="532"/>
      <c r="H300" s="83"/>
    </row>
    <row r="301">
      <c r="A301" s="532"/>
      <c r="B301" s="532"/>
      <c r="C301" s="532"/>
      <c r="D301" s="532"/>
      <c r="E301" s="532"/>
      <c r="F301" s="532"/>
      <c r="G301" s="532"/>
      <c r="H301" s="83"/>
    </row>
    <row r="302">
      <c r="A302" s="532"/>
      <c r="B302" s="532"/>
      <c r="C302" s="532"/>
      <c r="D302" s="532"/>
      <c r="E302" s="532"/>
      <c r="F302" s="532"/>
      <c r="G302" s="532"/>
      <c r="H302" s="83"/>
    </row>
    <row r="303">
      <c r="A303" s="532"/>
      <c r="B303" s="532"/>
      <c r="C303" s="532"/>
      <c r="D303" s="532"/>
      <c r="E303" s="532"/>
      <c r="F303" s="532"/>
      <c r="G303" s="532"/>
      <c r="H303" s="83"/>
    </row>
    <row r="304">
      <c r="A304" s="532"/>
      <c r="B304" s="532"/>
      <c r="C304" s="532"/>
      <c r="D304" s="532"/>
      <c r="E304" s="532"/>
      <c r="F304" s="532"/>
      <c r="G304" s="532"/>
      <c r="H304" s="83"/>
    </row>
    <row r="305">
      <c r="A305" s="532"/>
      <c r="B305" s="532"/>
      <c r="C305" s="532"/>
      <c r="D305" s="532"/>
      <c r="E305" s="532"/>
      <c r="F305" s="532"/>
      <c r="G305" s="532"/>
      <c r="H305" s="83"/>
    </row>
    <row r="306">
      <c r="A306" s="532"/>
      <c r="B306" s="532"/>
      <c r="C306" s="532"/>
      <c r="D306" s="532"/>
      <c r="E306" s="532"/>
      <c r="F306" s="532"/>
      <c r="G306" s="532"/>
      <c r="H306" s="83"/>
    </row>
    <row r="307">
      <c r="A307" s="532"/>
      <c r="B307" s="532"/>
      <c r="C307" s="532"/>
      <c r="D307" s="532"/>
      <c r="E307" s="532"/>
      <c r="F307" s="532"/>
      <c r="G307" s="532"/>
      <c r="H307" s="83"/>
    </row>
    <row r="308">
      <c r="A308" s="532"/>
      <c r="B308" s="532"/>
      <c r="C308" s="532"/>
      <c r="D308" s="532"/>
      <c r="E308" s="532"/>
      <c r="F308" s="532"/>
      <c r="G308" s="532"/>
      <c r="H308" s="83"/>
    </row>
    <row r="309">
      <c r="A309" s="532"/>
      <c r="B309" s="532"/>
      <c r="C309" s="532"/>
      <c r="D309" s="532"/>
      <c r="E309" s="532"/>
      <c r="F309" s="532"/>
      <c r="G309" s="532"/>
      <c r="H309" s="83"/>
    </row>
    <row r="310">
      <c r="A310" s="532"/>
      <c r="B310" s="532"/>
      <c r="C310" s="532"/>
      <c r="D310" s="532"/>
      <c r="E310" s="532"/>
      <c r="F310" s="532"/>
      <c r="G310" s="532"/>
      <c r="H310" s="83"/>
    </row>
    <row r="311">
      <c r="A311" s="532"/>
      <c r="B311" s="532"/>
      <c r="C311" s="532"/>
      <c r="D311" s="532"/>
      <c r="E311" s="532"/>
      <c r="F311" s="532"/>
      <c r="G311" s="532"/>
      <c r="H311" s="83"/>
    </row>
    <row r="312">
      <c r="A312" s="532"/>
      <c r="B312" s="532"/>
      <c r="C312" s="532"/>
      <c r="D312" s="532"/>
      <c r="E312" s="532"/>
      <c r="F312" s="532"/>
      <c r="G312" s="532"/>
      <c r="H312" s="83"/>
    </row>
    <row r="313">
      <c r="A313" s="532"/>
      <c r="B313" s="532"/>
      <c r="C313" s="532"/>
      <c r="D313" s="532"/>
      <c r="E313" s="532"/>
      <c r="F313" s="532"/>
      <c r="G313" s="532"/>
      <c r="H313" s="83"/>
    </row>
    <row r="314">
      <c r="A314" s="532"/>
      <c r="B314" s="532"/>
      <c r="C314" s="532"/>
      <c r="D314" s="532"/>
      <c r="E314" s="532"/>
      <c r="F314" s="532"/>
      <c r="G314" s="532"/>
      <c r="H314" s="83"/>
    </row>
    <row r="315">
      <c r="A315" s="532"/>
      <c r="B315" s="532"/>
      <c r="C315" s="532"/>
      <c r="D315" s="532"/>
      <c r="E315" s="532"/>
      <c r="F315" s="532"/>
      <c r="G315" s="532"/>
      <c r="H315" s="83"/>
    </row>
    <row r="316">
      <c r="A316" s="532"/>
      <c r="B316" s="532"/>
      <c r="C316" s="532"/>
      <c r="D316" s="532"/>
      <c r="E316" s="532"/>
      <c r="F316" s="532"/>
      <c r="G316" s="532"/>
      <c r="H316" s="83"/>
    </row>
    <row r="317">
      <c r="A317" s="532"/>
      <c r="B317" s="532"/>
      <c r="C317" s="532"/>
      <c r="D317" s="532"/>
      <c r="E317" s="532"/>
      <c r="F317" s="532"/>
      <c r="G317" s="532"/>
      <c r="H317" s="83"/>
    </row>
    <row r="318">
      <c r="A318" s="532"/>
      <c r="B318" s="532"/>
      <c r="C318" s="532"/>
      <c r="D318" s="532"/>
      <c r="E318" s="532"/>
      <c r="F318" s="532"/>
      <c r="G318" s="532"/>
      <c r="H318" s="83"/>
    </row>
    <row r="319">
      <c r="A319" s="532"/>
      <c r="B319" s="532"/>
      <c r="C319" s="532"/>
      <c r="D319" s="532"/>
      <c r="E319" s="532"/>
      <c r="F319" s="532"/>
      <c r="G319" s="532"/>
      <c r="H319" s="83"/>
    </row>
    <row r="320">
      <c r="A320" s="532"/>
      <c r="B320" s="532"/>
      <c r="C320" s="532"/>
      <c r="D320" s="532"/>
      <c r="E320" s="532"/>
      <c r="F320" s="532"/>
      <c r="G320" s="532"/>
      <c r="H320" s="83"/>
    </row>
    <row r="321">
      <c r="A321" s="532"/>
      <c r="B321" s="532"/>
      <c r="C321" s="532"/>
      <c r="D321" s="532"/>
      <c r="E321" s="532"/>
      <c r="F321" s="532"/>
      <c r="G321" s="532"/>
      <c r="H321" s="83"/>
    </row>
    <row r="322">
      <c r="A322" s="532"/>
      <c r="B322" s="532"/>
      <c r="C322" s="532"/>
      <c r="D322" s="532"/>
      <c r="E322" s="532"/>
      <c r="F322" s="532"/>
      <c r="G322" s="532"/>
      <c r="H322" s="83"/>
    </row>
    <row r="323">
      <c r="A323" s="532"/>
      <c r="B323" s="532"/>
      <c r="C323" s="532"/>
      <c r="D323" s="532"/>
      <c r="E323" s="532"/>
      <c r="F323" s="532"/>
      <c r="G323" s="532"/>
      <c r="H323" s="83"/>
    </row>
    <row r="324">
      <c r="A324" s="532"/>
      <c r="B324" s="532"/>
      <c r="C324" s="532"/>
      <c r="D324" s="532"/>
      <c r="E324" s="532"/>
      <c r="F324" s="532"/>
      <c r="G324" s="532"/>
      <c r="H324" s="83"/>
    </row>
    <row r="325">
      <c r="A325" s="532"/>
      <c r="B325" s="532"/>
      <c r="C325" s="532"/>
      <c r="D325" s="532"/>
      <c r="E325" s="532"/>
      <c r="F325" s="532"/>
      <c r="G325" s="532"/>
      <c r="H325" s="83"/>
    </row>
    <row r="326">
      <c r="A326" s="532"/>
      <c r="B326" s="532"/>
      <c r="C326" s="532"/>
      <c r="D326" s="532"/>
      <c r="E326" s="532"/>
      <c r="F326" s="532"/>
      <c r="G326" s="532"/>
      <c r="H326" s="83"/>
    </row>
    <row r="327">
      <c r="A327" s="532"/>
      <c r="B327" s="532"/>
      <c r="C327" s="532"/>
      <c r="D327" s="532"/>
      <c r="E327" s="532"/>
      <c r="F327" s="532"/>
      <c r="G327" s="532"/>
      <c r="H327" s="83"/>
    </row>
    <row r="328">
      <c r="A328" s="532"/>
      <c r="B328" s="532"/>
      <c r="C328" s="532"/>
      <c r="D328" s="532"/>
      <c r="E328" s="532"/>
      <c r="F328" s="532"/>
      <c r="G328" s="532"/>
      <c r="H328" s="83"/>
    </row>
    <row r="329">
      <c r="A329" s="532"/>
      <c r="B329" s="532"/>
      <c r="C329" s="532"/>
      <c r="D329" s="532"/>
      <c r="E329" s="532"/>
      <c r="F329" s="532"/>
      <c r="G329" s="532"/>
      <c r="H329" s="83"/>
    </row>
    <row r="330">
      <c r="A330" s="532"/>
      <c r="B330" s="532"/>
      <c r="C330" s="532"/>
      <c r="D330" s="532"/>
      <c r="E330" s="532"/>
      <c r="F330" s="532"/>
      <c r="G330" s="532"/>
      <c r="H330" s="83"/>
    </row>
    <row r="331">
      <c r="A331" s="532"/>
      <c r="B331" s="532"/>
      <c r="C331" s="532"/>
      <c r="D331" s="532"/>
      <c r="E331" s="532"/>
      <c r="F331" s="532"/>
      <c r="G331" s="532"/>
      <c r="H331" s="83"/>
    </row>
    <row r="332">
      <c r="A332" s="532"/>
      <c r="B332" s="532"/>
      <c r="C332" s="532"/>
      <c r="D332" s="532"/>
      <c r="E332" s="532"/>
      <c r="F332" s="532"/>
      <c r="G332" s="532"/>
      <c r="H332" s="83"/>
    </row>
    <row r="333">
      <c r="A333" s="532"/>
      <c r="B333" s="532"/>
      <c r="C333" s="532"/>
      <c r="D333" s="532"/>
      <c r="E333" s="532"/>
      <c r="F333" s="532"/>
      <c r="G333" s="532"/>
      <c r="H333" s="83"/>
    </row>
    <row r="334">
      <c r="A334" s="532"/>
      <c r="B334" s="532"/>
      <c r="C334" s="532"/>
      <c r="D334" s="532"/>
      <c r="E334" s="532"/>
      <c r="F334" s="532"/>
      <c r="G334" s="532"/>
      <c r="H334" s="83"/>
    </row>
    <row r="335">
      <c r="A335" s="532"/>
      <c r="B335" s="532"/>
      <c r="C335" s="532"/>
      <c r="D335" s="532"/>
      <c r="E335" s="532"/>
      <c r="F335" s="532"/>
      <c r="G335" s="532"/>
      <c r="H335" s="83"/>
    </row>
    <row r="336">
      <c r="A336" s="532"/>
      <c r="B336" s="532"/>
      <c r="C336" s="532"/>
      <c r="D336" s="532"/>
      <c r="E336" s="532"/>
      <c r="F336" s="532"/>
      <c r="G336" s="532"/>
      <c r="H336" s="83"/>
    </row>
    <row r="337">
      <c r="A337" s="532"/>
      <c r="B337" s="532"/>
      <c r="C337" s="532"/>
      <c r="D337" s="532"/>
      <c r="E337" s="532"/>
      <c r="F337" s="532"/>
      <c r="G337" s="532"/>
      <c r="H337" s="83"/>
    </row>
    <row r="338">
      <c r="A338" s="532"/>
      <c r="B338" s="532"/>
      <c r="C338" s="532"/>
      <c r="D338" s="532"/>
      <c r="E338" s="532"/>
      <c r="F338" s="532"/>
      <c r="G338" s="532"/>
      <c r="H338" s="83"/>
    </row>
    <row r="339">
      <c r="A339" s="532"/>
      <c r="B339" s="532"/>
      <c r="C339" s="532"/>
      <c r="D339" s="532"/>
      <c r="E339" s="532"/>
      <c r="F339" s="532"/>
      <c r="G339" s="532"/>
      <c r="H339" s="83"/>
    </row>
    <row r="340">
      <c r="A340" s="532"/>
      <c r="B340" s="532"/>
      <c r="C340" s="532"/>
      <c r="D340" s="532"/>
      <c r="E340" s="532"/>
      <c r="F340" s="532"/>
      <c r="G340" s="532"/>
      <c r="H340" s="83"/>
    </row>
    <row r="341">
      <c r="A341" s="532"/>
      <c r="B341" s="532"/>
      <c r="C341" s="532"/>
      <c r="D341" s="532"/>
      <c r="E341" s="532"/>
      <c r="F341" s="532"/>
      <c r="G341" s="532"/>
      <c r="H341" s="83"/>
    </row>
    <row r="342">
      <c r="A342" s="532"/>
      <c r="B342" s="532"/>
      <c r="C342" s="532"/>
      <c r="D342" s="532"/>
      <c r="E342" s="532"/>
      <c r="F342" s="532"/>
      <c r="G342" s="532"/>
      <c r="H342" s="83"/>
    </row>
    <row r="343">
      <c r="A343" s="532"/>
      <c r="B343" s="532"/>
      <c r="C343" s="532"/>
      <c r="D343" s="532"/>
      <c r="E343" s="532"/>
      <c r="F343" s="532"/>
      <c r="G343" s="532"/>
      <c r="H343" s="83"/>
    </row>
    <row r="344">
      <c r="A344" s="532"/>
      <c r="B344" s="532"/>
      <c r="C344" s="532"/>
      <c r="D344" s="532"/>
      <c r="E344" s="532"/>
      <c r="F344" s="532"/>
      <c r="G344" s="532"/>
      <c r="H344" s="83"/>
    </row>
    <row r="345">
      <c r="A345" s="532"/>
      <c r="B345" s="532"/>
      <c r="C345" s="532"/>
      <c r="D345" s="532"/>
      <c r="E345" s="532"/>
      <c r="F345" s="532"/>
      <c r="G345" s="532"/>
      <c r="H345" s="83"/>
    </row>
    <row r="346">
      <c r="A346" s="532"/>
      <c r="B346" s="532"/>
      <c r="C346" s="532"/>
      <c r="D346" s="532"/>
      <c r="E346" s="532"/>
      <c r="F346" s="532"/>
      <c r="G346" s="532"/>
      <c r="H346" s="83"/>
    </row>
    <row r="347">
      <c r="A347" s="532"/>
      <c r="B347" s="532"/>
      <c r="C347" s="532"/>
      <c r="D347" s="532"/>
      <c r="E347" s="532"/>
      <c r="F347" s="532"/>
      <c r="G347" s="532"/>
      <c r="H347" s="83"/>
    </row>
    <row r="348">
      <c r="A348" s="532"/>
      <c r="B348" s="532"/>
      <c r="C348" s="532"/>
      <c r="D348" s="532"/>
      <c r="E348" s="532"/>
      <c r="F348" s="532"/>
      <c r="G348" s="532"/>
      <c r="H348" s="83"/>
    </row>
    <row r="349">
      <c r="A349" s="532"/>
      <c r="B349" s="532"/>
      <c r="C349" s="532"/>
      <c r="D349" s="532"/>
      <c r="E349" s="532"/>
      <c r="F349" s="532"/>
      <c r="G349" s="532"/>
      <c r="H349" s="83"/>
    </row>
    <row r="350">
      <c r="A350" s="532"/>
      <c r="B350" s="532"/>
      <c r="C350" s="532"/>
      <c r="D350" s="532"/>
      <c r="E350" s="532"/>
      <c r="F350" s="532"/>
      <c r="G350" s="532"/>
      <c r="H350" s="83"/>
    </row>
    <row r="351">
      <c r="A351" s="532"/>
      <c r="B351" s="532"/>
      <c r="C351" s="532"/>
      <c r="D351" s="532"/>
      <c r="E351" s="532"/>
      <c r="F351" s="532"/>
      <c r="G351" s="532"/>
      <c r="H351" s="83"/>
    </row>
    <row r="352">
      <c r="A352" s="532"/>
      <c r="B352" s="532"/>
      <c r="C352" s="532"/>
      <c r="D352" s="532"/>
      <c r="E352" s="532"/>
      <c r="F352" s="532"/>
      <c r="G352" s="532"/>
      <c r="H352" s="83"/>
    </row>
    <row r="353">
      <c r="A353" s="532"/>
      <c r="B353" s="532"/>
      <c r="C353" s="532"/>
      <c r="D353" s="532"/>
      <c r="E353" s="532"/>
      <c r="F353" s="532"/>
      <c r="G353" s="532"/>
      <c r="H353" s="83"/>
    </row>
    <row r="354">
      <c r="A354" s="532"/>
      <c r="B354" s="532"/>
      <c r="C354" s="532"/>
      <c r="D354" s="532"/>
      <c r="E354" s="532"/>
      <c r="F354" s="532"/>
      <c r="G354" s="532"/>
      <c r="H354" s="83"/>
    </row>
    <row r="355">
      <c r="A355" s="532"/>
      <c r="B355" s="532"/>
      <c r="C355" s="532"/>
      <c r="D355" s="532"/>
      <c r="E355" s="532"/>
      <c r="F355" s="532"/>
      <c r="G355" s="532"/>
      <c r="H355" s="83"/>
    </row>
    <row r="356">
      <c r="A356" s="532"/>
      <c r="B356" s="532"/>
      <c r="C356" s="532"/>
      <c r="D356" s="532"/>
      <c r="E356" s="532"/>
      <c r="F356" s="532"/>
      <c r="G356" s="532"/>
      <c r="H356" s="83"/>
    </row>
    <row r="357">
      <c r="A357" s="532"/>
      <c r="B357" s="532"/>
      <c r="C357" s="532"/>
      <c r="D357" s="532"/>
      <c r="E357" s="532"/>
      <c r="F357" s="532"/>
      <c r="G357" s="532"/>
      <c r="H357" s="83"/>
    </row>
    <row r="358">
      <c r="A358" s="532"/>
      <c r="B358" s="532"/>
      <c r="C358" s="532"/>
      <c r="D358" s="532"/>
      <c r="E358" s="532"/>
      <c r="F358" s="532"/>
      <c r="G358" s="532"/>
      <c r="H358" s="83"/>
    </row>
    <row r="359">
      <c r="A359" s="532"/>
      <c r="B359" s="532"/>
      <c r="C359" s="532"/>
      <c r="D359" s="532"/>
      <c r="E359" s="532"/>
      <c r="F359" s="532"/>
      <c r="G359" s="532"/>
      <c r="H359" s="83"/>
    </row>
    <row r="360">
      <c r="A360" s="532"/>
      <c r="B360" s="532"/>
      <c r="C360" s="532"/>
      <c r="D360" s="532"/>
      <c r="E360" s="532"/>
      <c r="F360" s="532"/>
      <c r="G360" s="532"/>
      <c r="H360" s="83"/>
    </row>
    <row r="361">
      <c r="A361" s="532"/>
      <c r="B361" s="532"/>
      <c r="C361" s="532"/>
      <c r="D361" s="532"/>
      <c r="E361" s="532"/>
      <c r="F361" s="532"/>
      <c r="G361" s="532"/>
      <c r="H361" s="83"/>
    </row>
    <row r="362">
      <c r="A362" s="532"/>
      <c r="B362" s="532"/>
      <c r="C362" s="532"/>
      <c r="D362" s="532"/>
      <c r="E362" s="532"/>
      <c r="F362" s="532"/>
      <c r="G362" s="532"/>
      <c r="H362" s="83"/>
    </row>
    <row r="363">
      <c r="A363" s="532"/>
      <c r="B363" s="532"/>
      <c r="C363" s="532"/>
      <c r="D363" s="532"/>
      <c r="E363" s="532"/>
      <c r="F363" s="532"/>
      <c r="G363" s="532"/>
      <c r="H363" s="83"/>
    </row>
    <row r="364">
      <c r="A364" s="532"/>
      <c r="B364" s="532"/>
      <c r="C364" s="532"/>
      <c r="D364" s="532"/>
      <c r="E364" s="532"/>
      <c r="F364" s="532"/>
      <c r="G364" s="532"/>
      <c r="H364" s="83"/>
    </row>
    <row r="365">
      <c r="A365" s="532"/>
      <c r="B365" s="532"/>
      <c r="C365" s="532"/>
      <c r="D365" s="532"/>
      <c r="E365" s="532"/>
      <c r="F365" s="532"/>
      <c r="G365" s="532"/>
      <c r="H365" s="83"/>
    </row>
    <row r="366">
      <c r="A366" s="532"/>
      <c r="B366" s="532"/>
      <c r="C366" s="532"/>
      <c r="D366" s="532"/>
      <c r="E366" s="532"/>
      <c r="F366" s="532"/>
      <c r="G366" s="532"/>
      <c r="H366" s="83"/>
    </row>
    <row r="367">
      <c r="A367" s="532"/>
      <c r="B367" s="532"/>
      <c r="C367" s="532"/>
      <c r="D367" s="532"/>
      <c r="E367" s="532"/>
      <c r="F367" s="532"/>
      <c r="G367" s="532"/>
      <c r="H367" s="83"/>
    </row>
    <row r="368">
      <c r="A368" s="532"/>
      <c r="B368" s="532"/>
      <c r="C368" s="532"/>
      <c r="D368" s="532"/>
      <c r="E368" s="532"/>
      <c r="F368" s="532"/>
      <c r="G368" s="532"/>
      <c r="H368" s="83"/>
    </row>
    <row r="369">
      <c r="A369" s="532"/>
      <c r="B369" s="532"/>
      <c r="C369" s="532"/>
      <c r="D369" s="532"/>
      <c r="E369" s="532"/>
      <c r="F369" s="532"/>
      <c r="G369" s="532"/>
      <c r="H369" s="83"/>
    </row>
    <row r="370">
      <c r="A370" s="532"/>
      <c r="B370" s="532"/>
      <c r="C370" s="532"/>
      <c r="D370" s="532"/>
      <c r="E370" s="532"/>
      <c r="F370" s="532"/>
      <c r="G370" s="532"/>
      <c r="H370" s="83"/>
    </row>
    <row r="371">
      <c r="A371" s="532"/>
      <c r="B371" s="532"/>
      <c r="C371" s="532"/>
      <c r="D371" s="532"/>
      <c r="E371" s="532"/>
      <c r="F371" s="532"/>
      <c r="G371" s="532"/>
      <c r="H371" s="83"/>
    </row>
    <row r="372">
      <c r="A372" s="532"/>
      <c r="B372" s="532"/>
      <c r="C372" s="532"/>
      <c r="D372" s="532"/>
      <c r="E372" s="532"/>
      <c r="F372" s="532"/>
      <c r="G372" s="532"/>
      <c r="H372" s="83"/>
    </row>
    <row r="373">
      <c r="A373" s="532"/>
      <c r="B373" s="532"/>
      <c r="C373" s="532"/>
      <c r="D373" s="532"/>
      <c r="E373" s="532"/>
      <c r="F373" s="532"/>
      <c r="G373" s="532"/>
      <c r="H373" s="83"/>
    </row>
    <row r="374">
      <c r="A374" s="532"/>
      <c r="B374" s="532"/>
      <c r="C374" s="532"/>
      <c r="D374" s="532"/>
      <c r="E374" s="532"/>
      <c r="F374" s="532"/>
      <c r="G374" s="532"/>
      <c r="H374" s="83"/>
    </row>
    <row r="375">
      <c r="A375" s="532"/>
      <c r="B375" s="532"/>
      <c r="C375" s="532"/>
      <c r="D375" s="532"/>
      <c r="E375" s="532"/>
      <c r="F375" s="532"/>
      <c r="G375" s="532"/>
      <c r="H375" s="83"/>
    </row>
    <row r="376">
      <c r="A376" s="532"/>
      <c r="B376" s="532"/>
      <c r="C376" s="532"/>
      <c r="D376" s="532"/>
      <c r="E376" s="532"/>
      <c r="F376" s="532"/>
      <c r="G376" s="532"/>
      <c r="H376" s="83"/>
    </row>
    <row r="377">
      <c r="A377" s="532"/>
      <c r="B377" s="532"/>
      <c r="C377" s="532"/>
      <c r="D377" s="532"/>
      <c r="E377" s="532"/>
      <c r="F377" s="532"/>
      <c r="G377" s="532"/>
      <c r="H377" s="83"/>
    </row>
    <row r="378">
      <c r="A378" s="532"/>
      <c r="B378" s="532"/>
      <c r="C378" s="532"/>
      <c r="D378" s="532"/>
      <c r="E378" s="532"/>
      <c r="F378" s="532"/>
      <c r="G378" s="532"/>
      <c r="H378" s="83"/>
    </row>
    <row r="379">
      <c r="A379" s="532"/>
      <c r="B379" s="532"/>
      <c r="C379" s="532"/>
      <c r="D379" s="532"/>
      <c r="E379" s="532"/>
      <c r="F379" s="532"/>
      <c r="G379" s="532"/>
      <c r="H379" s="83"/>
    </row>
    <row r="380">
      <c r="A380" s="532"/>
      <c r="B380" s="532"/>
      <c r="C380" s="532"/>
      <c r="D380" s="532"/>
      <c r="E380" s="532"/>
      <c r="F380" s="532"/>
      <c r="G380" s="532"/>
      <c r="H380" s="83"/>
    </row>
    <row r="381">
      <c r="A381" s="532"/>
      <c r="B381" s="532"/>
      <c r="C381" s="532"/>
      <c r="D381" s="532"/>
      <c r="E381" s="532"/>
      <c r="F381" s="532"/>
      <c r="G381" s="532"/>
      <c r="H381" s="83"/>
    </row>
    <row r="382">
      <c r="A382" s="532"/>
      <c r="B382" s="532"/>
      <c r="C382" s="532"/>
      <c r="D382" s="532"/>
      <c r="E382" s="532"/>
      <c r="F382" s="532"/>
      <c r="G382" s="532"/>
      <c r="H382" s="83"/>
    </row>
    <row r="383">
      <c r="A383" s="532"/>
      <c r="B383" s="532"/>
      <c r="C383" s="532"/>
      <c r="D383" s="532"/>
      <c r="E383" s="532"/>
      <c r="F383" s="532"/>
      <c r="G383" s="532"/>
      <c r="H383" s="83"/>
    </row>
    <row r="384">
      <c r="A384" s="532"/>
      <c r="B384" s="532"/>
      <c r="C384" s="532"/>
      <c r="D384" s="532"/>
      <c r="E384" s="532"/>
      <c r="F384" s="532"/>
      <c r="G384" s="532"/>
      <c r="H384" s="83"/>
    </row>
    <row r="385">
      <c r="A385" s="532"/>
      <c r="B385" s="532"/>
      <c r="C385" s="532"/>
      <c r="D385" s="532"/>
      <c r="E385" s="532"/>
      <c r="F385" s="532"/>
      <c r="G385" s="532"/>
      <c r="H385" s="83"/>
    </row>
    <row r="386">
      <c r="A386" s="532"/>
      <c r="B386" s="532"/>
      <c r="C386" s="532"/>
      <c r="D386" s="532"/>
      <c r="E386" s="532"/>
      <c r="F386" s="532"/>
      <c r="G386" s="532"/>
      <c r="H386" s="83"/>
    </row>
    <row r="387">
      <c r="A387" s="532"/>
      <c r="B387" s="532"/>
      <c r="C387" s="532"/>
      <c r="D387" s="532"/>
      <c r="E387" s="532"/>
      <c r="F387" s="532"/>
      <c r="G387" s="532"/>
      <c r="H387" s="83"/>
    </row>
    <row r="388">
      <c r="A388" s="532"/>
      <c r="B388" s="532"/>
      <c r="C388" s="532"/>
      <c r="D388" s="532"/>
      <c r="E388" s="532"/>
      <c r="F388" s="532"/>
      <c r="G388" s="532"/>
      <c r="H388" s="83"/>
    </row>
    <row r="389">
      <c r="A389" s="532"/>
      <c r="B389" s="532"/>
      <c r="C389" s="532"/>
      <c r="D389" s="532"/>
      <c r="E389" s="532"/>
      <c r="F389" s="532"/>
      <c r="G389" s="532"/>
      <c r="H389" s="83"/>
    </row>
    <row r="390">
      <c r="A390" s="532"/>
      <c r="B390" s="532"/>
      <c r="C390" s="532"/>
      <c r="D390" s="532"/>
      <c r="E390" s="532"/>
      <c r="F390" s="532"/>
      <c r="G390" s="532"/>
      <c r="H390" s="83"/>
    </row>
    <row r="391">
      <c r="A391" s="532"/>
      <c r="B391" s="532"/>
      <c r="C391" s="532"/>
      <c r="D391" s="532"/>
      <c r="E391" s="532"/>
      <c r="F391" s="532"/>
      <c r="G391" s="532"/>
      <c r="H391" s="83"/>
    </row>
    <row r="392">
      <c r="A392" s="532"/>
      <c r="B392" s="532"/>
      <c r="C392" s="532"/>
      <c r="D392" s="532"/>
      <c r="E392" s="532"/>
      <c r="F392" s="532"/>
      <c r="G392" s="532"/>
      <c r="H392" s="83"/>
    </row>
    <row r="393">
      <c r="A393" s="532"/>
      <c r="B393" s="532"/>
      <c r="C393" s="532"/>
      <c r="D393" s="532"/>
      <c r="E393" s="532"/>
      <c r="F393" s="532"/>
      <c r="G393" s="532"/>
      <c r="H393" s="83"/>
    </row>
    <row r="394">
      <c r="A394" s="532"/>
      <c r="B394" s="532"/>
      <c r="C394" s="532"/>
      <c r="D394" s="532"/>
      <c r="E394" s="532"/>
      <c r="F394" s="532"/>
      <c r="G394" s="532"/>
      <c r="H394" s="83"/>
    </row>
    <row r="395">
      <c r="A395" s="532"/>
      <c r="B395" s="532"/>
      <c r="C395" s="532"/>
      <c r="D395" s="532"/>
      <c r="E395" s="532"/>
      <c r="F395" s="532"/>
      <c r="G395" s="532"/>
      <c r="H395" s="83"/>
    </row>
    <row r="396">
      <c r="A396" s="532"/>
      <c r="B396" s="532"/>
      <c r="C396" s="532"/>
      <c r="D396" s="532"/>
      <c r="E396" s="532"/>
      <c r="F396" s="532"/>
      <c r="G396" s="532"/>
      <c r="H396" s="83"/>
    </row>
    <row r="397">
      <c r="A397" s="532"/>
      <c r="B397" s="532"/>
      <c r="C397" s="532"/>
      <c r="D397" s="532"/>
      <c r="E397" s="532"/>
      <c r="F397" s="532"/>
      <c r="G397" s="532"/>
      <c r="H397" s="83"/>
    </row>
    <row r="398">
      <c r="A398" s="532"/>
      <c r="B398" s="532"/>
      <c r="C398" s="532"/>
      <c r="D398" s="532"/>
      <c r="E398" s="532"/>
      <c r="F398" s="532"/>
      <c r="G398" s="532"/>
      <c r="H398" s="83"/>
    </row>
    <row r="399">
      <c r="A399" s="532"/>
      <c r="B399" s="532"/>
      <c r="C399" s="532"/>
      <c r="D399" s="532"/>
      <c r="E399" s="532"/>
      <c r="F399" s="532"/>
      <c r="G399" s="532"/>
      <c r="H399" s="83"/>
    </row>
    <row r="400">
      <c r="A400" s="532"/>
      <c r="B400" s="532"/>
      <c r="C400" s="532"/>
      <c r="D400" s="532"/>
      <c r="E400" s="532"/>
      <c r="F400" s="532"/>
      <c r="G400" s="532"/>
      <c r="H400" s="83"/>
    </row>
    <row r="401">
      <c r="A401" s="532"/>
      <c r="B401" s="532"/>
      <c r="C401" s="532"/>
      <c r="D401" s="532"/>
      <c r="E401" s="532"/>
      <c r="F401" s="532"/>
      <c r="G401" s="532"/>
      <c r="H401" s="83"/>
    </row>
    <row r="402">
      <c r="A402" s="532"/>
      <c r="B402" s="532"/>
      <c r="C402" s="532"/>
      <c r="D402" s="532"/>
      <c r="E402" s="532"/>
      <c r="F402" s="532"/>
      <c r="G402" s="532"/>
      <c r="H402" s="83"/>
    </row>
    <row r="403">
      <c r="A403" s="532"/>
      <c r="B403" s="532"/>
      <c r="C403" s="532"/>
      <c r="D403" s="532"/>
      <c r="E403" s="532"/>
      <c r="F403" s="532"/>
      <c r="G403" s="532"/>
      <c r="H403" s="83"/>
    </row>
    <row r="404">
      <c r="A404" s="532"/>
      <c r="B404" s="532"/>
      <c r="C404" s="532"/>
      <c r="D404" s="532"/>
      <c r="E404" s="532"/>
      <c r="F404" s="532"/>
      <c r="G404" s="532"/>
      <c r="H404" s="83"/>
    </row>
    <row r="405">
      <c r="A405" s="532"/>
      <c r="B405" s="532"/>
      <c r="C405" s="532"/>
      <c r="D405" s="532"/>
      <c r="E405" s="532"/>
      <c r="F405" s="532"/>
      <c r="G405" s="532"/>
      <c r="H405" s="83"/>
    </row>
    <row r="406">
      <c r="A406" s="532"/>
      <c r="B406" s="532"/>
      <c r="C406" s="532"/>
      <c r="D406" s="532"/>
      <c r="E406" s="532"/>
      <c r="F406" s="532"/>
      <c r="G406" s="532"/>
      <c r="H406" s="83"/>
    </row>
    <row r="407">
      <c r="A407" s="532"/>
      <c r="B407" s="532"/>
      <c r="C407" s="532"/>
      <c r="D407" s="532"/>
      <c r="E407" s="532"/>
      <c r="F407" s="532"/>
      <c r="G407" s="532"/>
      <c r="H407" s="83"/>
    </row>
    <row r="408">
      <c r="A408" s="532"/>
      <c r="B408" s="532"/>
      <c r="C408" s="532"/>
      <c r="D408" s="532"/>
      <c r="E408" s="532"/>
      <c r="F408" s="532"/>
      <c r="G408" s="532"/>
      <c r="H408" s="83"/>
    </row>
    <row r="409">
      <c r="A409" s="532"/>
      <c r="B409" s="532"/>
      <c r="C409" s="532"/>
      <c r="D409" s="532"/>
      <c r="E409" s="532"/>
      <c r="F409" s="532"/>
      <c r="G409" s="532"/>
      <c r="H409" s="83"/>
    </row>
    <row r="410">
      <c r="A410" s="532"/>
      <c r="B410" s="532"/>
      <c r="C410" s="532"/>
      <c r="D410" s="532"/>
      <c r="E410" s="532"/>
      <c r="F410" s="532"/>
      <c r="G410" s="532"/>
      <c r="H410" s="83"/>
    </row>
    <row r="411">
      <c r="A411" s="532"/>
      <c r="B411" s="532"/>
      <c r="C411" s="532"/>
      <c r="D411" s="532"/>
      <c r="E411" s="532"/>
      <c r="F411" s="532"/>
      <c r="G411" s="532"/>
      <c r="H411" s="83"/>
    </row>
    <row r="412">
      <c r="A412" s="532"/>
      <c r="B412" s="532"/>
      <c r="C412" s="532"/>
      <c r="D412" s="532"/>
      <c r="E412" s="532"/>
      <c r="F412" s="532"/>
      <c r="G412" s="532"/>
      <c r="H412" s="83"/>
    </row>
    <row r="413">
      <c r="A413" s="532"/>
      <c r="B413" s="532"/>
      <c r="C413" s="532"/>
      <c r="D413" s="532"/>
      <c r="E413" s="532"/>
      <c r="F413" s="532"/>
      <c r="G413" s="532"/>
      <c r="H413" s="83"/>
    </row>
    <row r="414">
      <c r="A414" s="532"/>
      <c r="B414" s="532"/>
      <c r="C414" s="532"/>
      <c r="D414" s="532"/>
      <c r="E414" s="532"/>
      <c r="F414" s="532"/>
      <c r="G414" s="532"/>
      <c r="H414" s="83"/>
    </row>
    <row r="415">
      <c r="A415" s="532"/>
      <c r="B415" s="532"/>
      <c r="C415" s="532"/>
      <c r="D415" s="532"/>
      <c r="E415" s="532"/>
      <c r="F415" s="532"/>
      <c r="G415" s="532"/>
      <c r="H415" s="83"/>
    </row>
    <row r="416">
      <c r="A416" s="532"/>
      <c r="B416" s="532"/>
      <c r="C416" s="532"/>
      <c r="D416" s="532"/>
      <c r="E416" s="532"/>
      <c r="F416" s="532"/>
      <c r="G416" s="532"/>
      <c r="H416" s="83"/>
    </row>
    <row r="417">
      <c r="A417" s="532"/>
      <c r="B417" s="532"/>
      <c r="C417" s="532"/>
      <c r="D417" s="532"/>
      <c r="E417" s="532"/>
      <c r="F417" s="532"/>
      <c r="G417" s="532"/>
      <c r="H417" s="83"/>
    </row>
    <row r="418">
      <c r="A418" s="532"/>
      <c r="B418" s="532"/>
      <c r="C418" s="532"/>
      <c r="D418" s="532"/>
      <c r="E418" s="532"/>
      <c r="F418" s="532"/>
      <c r="G418" s="532"/>
      <c r="H418" s="83"/>
    </row>
    <row r="419">
      <c r="A419" s="532"/>
      <c r="B419" s="532"/>
      <c r="C419" s="532"/>
      <c r="D419" s="532"/>
      <c r="E419" s="532"/>
      <c r="F419" s="532"/>
      <c r="G419" s="532"/>
      <c r="H419" s="83"/>
    </row>
    <row r="420">
      <c r="A420" s="532"/>
      <c r="B420" s="532"/>
      <c r="C420" s="532"/>
      <c r="D420" s="532"/>
      <c r="E420" s="532"/>
      <c r="F420" s="532"/>
      <c r="G420" s="532"/>
      <c r="H420" s="83"/>
    </row>
    <row r="421">
      <c r="A421" s="532"/>
      <c r="B421" s="532"/>
      <c r="C421" s="532"/>
      <c r="D421" s="532"/>
      <c r="E421" s="532"/>
      <c r="F421" s="532"/>
      <c r="G421" s="532"/>
      <c r="H421" s="83"/>
    </row>
    <row r="422">
      <c r="A422" s="532"/>
      <c r="B422" s="532"/>
      <c r="C422" s="532"/>
      <c r="D422" s="532"/>
      <c r="E422" s="532"/>
      <c r="F422" s="532"/>
      <c r="G422" s="532"/>
      <c r="H422" s="83"/>
    </row>
    <row r="423">
      <c r="A423" s="532"/>
      <c r="B423" s="532"/>
      <c r="C423" s="532"/>
      <c r="D423" s="532"/>
      <c r="E423" s="532"/>
      <c r="F423" s="532"/>
      <c r="G423" s="532"/>
      <c r="H423" s="83"/>
    </row>
    <row r="424">
      <c r="A424" s="532"/>
      <c r="B424" s="532"/>
      <c r="C424" s="532"/>
      <c r="D424" s="532"/>
      <c r="E424" s="532"/>
      <c r="F424" s="532"/>
      <c r="G424" s="532"/>
      <c r="H424" s="83"/>
    </row>
    <row r="425">
      <c r="A425" s="532"/>
      <c r="B425" s="532"/>
      <c r="C425" s="532"/>
      <c r="D425" s="532"/>
      <c r="E425" s="532"/>
      <c r="F425" s="532"/>
      <c r="G425" s="532"/>
      <c r="H425" s="83"/>
    </row>
    <row r="426">
      <c r="A426" s="532"/>
      <c r="B426" s="532"/>
      <c r="C426" s="532"/>
      <c r="D426" s="532"/>
      <c r="E426" s="532"/>
      <c r="F426" s="532"/>
      <c r="G426" s="532"/>
      <c r="H426" s="83"/>
    </row>
    <row r="427">
      <c r="A427" s="532"/>
      <c r="B427" s="532"/>
      <c r="C427" s="532"/>
      <c r="D427" s="532"/>
      <c r="E427" s="532"/>
      <c r="F427" s="532"/>
      <c r="G427" s="532"/>
      <c r="H427" s="83"/>
    </row>
    <row r="428">
      <c r="A428" s="532"/>
      <c r="B428" s="532"/>
      <c r="C428" s="532"/>
      <c r="D428" s="532"/>
      <c r="E428" s="532"/>
      <c r="F428" s="532"/>
      <c r="G428" s="532"/>
      <c r="H428" s="83"/>
    </row>
    <row r="429">
      <c r="A429" s="532"/>
      <c r="B429" s="532"/>
      <c r="C429" s="532"/>
      <c r="D429" s="532"/>
      <c r="E429" s="532"/>
      <c r="F429" s="532"/>
      <c r="G429" s="532"/>
      <c r="H429" s="83"/>
    </row>
    <row r="430">
      <c r="A430" s="532"/>
      <c r="B430" s="532"/>
      <c r="C430" s="532"/>
      <c r="D430" s="532"/>
      <c r="E430" s="532"/>
      <c r="F430" s="532"/>
      <c r="G430" s="532"/>
      <c r="H430" s="83"/>
    </row>
    <row r="431">
      <c r="A431" s="532"/>
      <c r="B431" s="532"/>
      <c r="C431" s="532"/>
      <c r="D431" s="532"/>
      <c r="E431" s="532"/>
      <c r="F431" s="532"/>
      <c r="G431" s="532"/>
      <c r="H431" s="83"/>
    </row>
    <row r="432">
      <c r="A432" s="532"/>
      <c r="B432" s="532"/>
      <c r="C432" s="532"/>
      <c r="D432" s="532"/>
      <c r="E432" s="532"/>
      <c r="F432" s="532"/>
      <c r="G432" s="532"/>
      <c r="H432" s="83"/>
    </row>
    <row r="433">
      <c r="A433" s="532"/>
      <c r="B433" s="532"/>
      <c r="C433" s="532"/>
      <c r="D433" s="532"/>
      <c r="E433" s="532"/>
      <c r="F433" s="532"/>
      <c r="G433" s="532"/>
      <c r="H433" s="83"/>
    </row>
    <row r="434">
      <c r="A434" s="532"/>
      <c r="B434" s="532"/>
      <c r="C434" s="532"/>
      <c r="D434" s="532"/>
      <c r="E434" s="532"/>
      <c r="F434" s="532"/>
      <c r="G434" s="532"/>
      <c r="H434" s="83"/>
    </row>
    <row r="435">
      <c r="A435" s="532"/>
      <c r="B435" s="532"/>
      <c r="C435" s="532"/>
      <c r="D435" s="532"/>
      <c r="E435" s="532"/>
      <c r="F435" s="532"/>
      <c r="G435" s="532"/>
      <c r="H435" s="83"/>
    </row>
    <row r="436">
      <c r="A436" s="532"/>
      <c r="B436" s="532"/>
      <c r="C436" s="532"/>
      <c r="D436" s="532"/>
      <c r="E436" s="532"/>
      <c r="F436" s="532"/>
      <c r="G436" s="532"/>
      <c r="H436" s="83"/>
    </row>
    <row r="437">
      <c r="A437" s="532"/>
      <c r="B437" s="532"/>
      <c r="C437" s="532"/>
      <c r="D437" s="532"/>
      <c r="E437" s="532"/>
      <c r="F437" s="532"/>
      <c r="G437" s="532"/>
      <c r="H437" s="83"/>
    </row>
    <row r="438">
      <c r="A438" s="532"/>
      <c r="B438" s="532"/>
      <c r="C438" s="532"/>
      <c r="D438" s="532"/>
      <c r="E438" s="532"/>
      <c r="F438" s="532"/>
      <c r="G438" s="532"/>
      <c r="H438" s="83"/>
    </row>
    <row r="439">
      <c r="A439" s="532"/>
      <c r="B439" s="532"/>
      <c r="C439" s="532"/>
      <c r="D439" s="532"/>
      <c r="E439" s="532"/>
      <c r="F439" s="532"/>
      <c r="G439" s="532"/>
      <c r="H439" s="83"/>
    </row>
    <row r="440">
      <c r="A440" s="532"/>
      <c r="B440" s="532"/>
      <c r="C440" s="532"/>
      <c r="D440" s="532"/>
      <c r="E440" s="532"/>
      <c r="F440" s="532"/>
      <c r="G440" s="532"/>
      <c r="H440" s="83"/>
    </row>
    <row r="441">
      <c r="A441" s="532"/>
      <c r="B441" s="532"/>
      <c r="C441" s="532"/>
      <c r="D441" s="532"/>
      <c r="E441" s="532"/>
      <c r="F441" s="532"/>
      <c r="G441" s="532"/>
      <c r="H441" s="83"/>
    </row>
    <row r="442">
      <c r="A442" s="532"/>
      <c r="B442" s="532"/>
      <c r="C442" s="532"/>
      <c r="D442" s="532"/>
      <c r="E442" s="532"/>
      <c r="F442" s="532"/>
      <c r="G442" s="532"/>
      <c r="H442" s="83"/>
    </row>
    <row r="443">
      <c r="A443" s="532"/>
      <c r="B443" s="532"/>
      <c r="C443" s="532"/>
      <c r="D443" s="532"/>
      <c r="E443" s="532"/>
      <c r="F443" s="532"/>
      <c r="G443" s="532"/>
      <c r="H443" s="83"/>
    </row>
    <row r="444">
      <c r="A444" s="532"/>
      <c r="B444" s="532"/>
      <c r="C444" s="532"/>
      <c r="D444" s="532"/>
      <c r="E444" s="532"/>
      <c r="F444" s="532"/>
      <c r="G444" s="532"/>
      <c r="H444" s="83"/>
    </row>
    <row r="445">
      <c r="A445" s="532"/>
      <c r="B445" s="532"/>
      <c r="C445" s="532"/>
      <c r="D445" s="532"/>
      <c r="E445" s="532"/>
      <c r="F445" s="532"/>
      <c r="G445" s="532"/>
      <c r="H445" s="83"/>
    </row>
    <row r="446">
      <c r="A446" s="532"/>
      <c r="B446" s="532"/>
      <c r="C446" s="532"/>
      <c r="D446" s="532"/>
      <c r="E446" s="532"/>
      <c r="F446" s="532"/>
      <c r="G446" s="532"/>
      <c r="H446" s="83"/>
    </row>
    <row r="447">
      <c r="A447" s="532"/>
      <c r="B447" s="532"/>
      <c r="C447" s="532"/>
      <c r="D447" s="532"/>
      <c r="E447" s="532"/>
      <c r="F447" s="532"/>
      <c r="G447" s="532"/>
      <c r="H447" s="83"/>
    </row>
    <row r="448">
      <c r="A448" s="532"/>
      <c r="B448" s="532"/>
      <c r="C448" s="532"/>
      <c r="D448" s="532"/>
      <c r="E448" s="532"/>
      <c r="F448" s="532"/>
      <c r="G448" s="532"/>
      <c r="H448" s="83"/>
    </row>
    <row r="449">
      <c r="A449" s="532"/>
      <c r="B449" s="532"/>
      <c r="C449" s="532"/>
      <c r="D449" s="532"/>
      <c r="E449" s="532"/>
      <c r="F449" s="532"/>
      <c r="G449" s="532"/>
      <c r="H449" s="83"/>
    </row>
    <row r="450">
      <c r="A450" s="532"/>
      <c r="B450" s="532"/>
      <c r="C450" s="532"/>
      <c r="D450" s="532"/>
      <c r="E450" s="532"/>
      <c r="F450" s="532"/>
      <c r="G450" s="532"/>
      <c r="H450" s="83"/>
    </row>
    <row r="451">
      <c r="A451" s="532"/>
      <c r="B451" s="532"/>
      <c r="C451" s="532"/>
      <c r="D451" s="532"/>
      <c r="E451" s="532"/>
      <c r="F451" s="532"/>
      <c r="G451" s="532"/>
      <c r="H451" s="83"/>
    </row>
    <row r="452">
      <c r="A452" s="532"/>
      <c r="B452" s="532"/>
      <c r="C452" s="532"/>
      <c r="D452" s="532"/>
      <c r="E452" s="532"/>
      <c r="F452" s="532"/>
      <c r="G452" s="532"/>
      <c r="H452" s="83"/>
    </row>
    <row r="453">
      <c r="A453" s="532"/>
      <c r="B453" s="532"/>
      <c r="C453" s="532"/>
      <c r="D453" s="532"/>
      <c r="E453" s="532"/>
      <c r="F453" s="532"/>
      <c r="G453" s="532"/>
      <c r="H453" s="83"/>
    </row>
    <row r="454">
      <c r="A454" s="532"/>
      <c r="B454" s="532"/>
      <c r="C454" s="532"/>
      <c r="D454" s="532"/>
      <c r="E454" s="532"/>
      <c r="F454" s="532"/>
      <c r="G454" s="532"/>
      <c r="H454" s="83"/>
    </row>
    <row r="455">
      <c r="A455" s="532"/>
      <c r="B455" s="532"/>
      <c r="C455" s="532"/>
      <c r="D455" s="532"/>
      <c r="E455" s="532"/>
      <c r="F455" s="532"/>
      <c r="G455" s="532"/>
      <c r="H455" s="83"/>
    </row>
    <row r="456">
      <c r="A456" s="532"/>
      <c r="B456" s="532"/>
      <c r="C456" s="532"/>
      <c r="D456" s="532"/>
      <c r="E456" s="532"/>
      <c r="F456" s="532"/>
      <c r="G456" s="532"/>
      <c r="H456" s="83"/>
    </row>
    <row r="457">
      <c r="A457" s="532"/>
      <c r="B457" s="532"/>
      <c r="C457" s="532"/>
      <c r="D457" s="532"/>
      <c r="E457" s="532"/>
      <c r="F457" s="532"/>
      <c r="G457" s="532"/>
      <c r="H457" s="83"/>
    </row>
    <row r="458">
      <c r="A458" s="532"/>
      <c r="B458" s="532"/>
      <c r="C458" s="532"/>
      <c r="D458" s="532"/>
      <c r="E458" s="532"/>
      <c r="F458" s="532"/>
      <c r="G458" s="532"/>
      <c r="H458" s="83"/>
    </row>
    <row r="459">
      <c r="A459" s="532"/>
      <c r="B459" s="532"/>
      <c r="C459" s="532"/>
      <c r="D459" s="532"/>
      <c r="E459" s="532"/>
      <c r="F459" s="532"/>
      <c r="G459" s="532"/>
      <c r="H459" s="83"/>
    </row>
    <row r="460">
      <c r="A460" s="532"/>
      <c r="B460" s="532"/>
      <c r="C460" s="532"/>
      <c r="D460" s="532"/>
      <c r="E460" s="532"/>
      <c r="F460" s="532"/>
      <c r="G460" s="532"/>
      <c r="H460" s="83"/>
    </row>
    <row r="461">
      <c r="A461" s="532"/>
      <c r="B461" s="532"/>
      <c r="C461" s="532"/>
      <c r="D461" s="532"/>
      <c r="E461" s="532"/>
      <c r="F461" s="532"/>
      <c r="G461" s="532"/>
      <c r="H461" s="83"/>
    </row>
    <row r="462">
      <c r="A462" s="532"/>
      <c r="B462" s="532"/>
      <c r="C462" s="532"/>
      <c r="D462" s="532"/>
      <c r="E462" s="532"/>
      <c r="F462" s="532"/>
      <c r="G462" s="532"/>
      <c r="H462" s="83"/>
    </row>
    <row r="463">
      <c r="A463" s="532"/>
      <c r="B463" s="532"/>
      <c r="C463" s="532"/>
      <c r="D463" s="532"/>
      <c r="E463" s="532"/>
      <c r="F463" s="532"/>
      <c r="G463" s="532"/>
      <c r="H463" s="83"/>
    </row>
    <row r="464">
      <c r="A464" s="532"/>
      <c r="B464" s="532"/>
      <c r="C464" s="532"/>
      <c r="D464" s="532"/>
      <c r="E464" s="532"/>
      <c r="F464" s="532"/>
      <c r="G464" s="532"/>
      <c r="H464" s="83"/>
    </row>
    <row r="465">
      <c r="A465" s="532"/>
      <c r="B465" s="532"/>
      <c r="C465" s="532"/>
      <c r="D465" s="532"/>
      <c r="E465" s="532"/>
      <c r="F465" s="532"/>
      <c r="G465" s="532"/>
      <c r="H465" s="83"/>
    </row>
    <row r="466">
      <c r="A466" s="532"/>
      <c r="B466" s="532"/>
      <c r="C466" s="532"/>
      <c r="D466" s="532"/>
      <c r="E466" s="532"/>
      <c r="F466" s="532"/>
      <c r="G466" s="532"/>
      <c r="H466" s="83"/>
    </row>
    <row r="467">
      <c r="A467" s="532"/>
      <c r="B467" s="532"/>
      <c r="C467" s="532"/>
      <c r="D467" s="532"/>
      <c r="E467" s="532"/>
      <c r="F467" s="532"/>
      <c r="G467" s="532"/>
      <c r="H467" s="83"/>
    </row>
    <row r="468">
      <c r="A468" s="532"/>
      <c r="B468" s="532"/>
      <c r="C468" s="532"/>
      <c r="D468" s="532"/>
      <c r="E468" s="532"/>
      <c r="F468" s="532"/>
      <c r="G468" s="532"/>
      <c r="H468" s="83"/>
    </row>
    <row r="469">
      <c r="A469" s="532"/>
      <c r="B469" s="532"/>
      <c r="C469" s="532"/>
      <c r="D469" s="532"/>
      <c r="E469" s="532"/>
      <c r="F469" s="532"/>
      <c r="G469" s="532"/>
      <c r="H469" s="83"/>
    </row>
    <row r="470">
      <c r="A470" s="532"/>
      <c r="B470" s="532"/>
      <c r="C470" s="532"/>
      <c r="D470" s="532"/>
      <c r="E470" s="532"/>
      <c r="F470" s="532"/>
      <c r="G470" s="532"/>
      <c r="H470" s="83"/>
    </row>
    <row r="471">
      <c r="A471" s="532"/>
      <c r="B471" s="532"/>
      <c r="C471" s="532"/>
      <c r="D471" s="532"/>
      <c r="E471" s="532"/>
      <c r="F471" s="532"/>
      <c r="G471" s="532"/>
      <c r="H471" s="83"/>
    </row>
    <row r="472">
      <c r="A472" s="532"/>
      <c r="B472" s="532"/>
      <c r="C472" s="532"/>
      <c r="D472" s="532"/>
      <c r="E472" s="532"/>
      <c r="F472" s="532"/>
      <c r="G472" s="532"/>
      <c r="H472" s="83"/>
    </row>
    <row r="473">
      <c r="A473" s="532"/>
      <c r="B473" s="532"/>
      <c r="C473" s="532"/>
      <c r="D473" s="532"/>
      <c r="E473" s="532"/>
      <c r="F473" s="532"/>
      <c r="G473" s="532"/>
      <c r="H473" s="83"/>
    </row>
    <row r="474">
      <c r="A474" s="532"/>
      <c r="B474" s="532"/>
      <c r="C474" s="532"/>
      <c r="D474" s="532"/>
      <c r="E474" s="532"/>
      <c r="F474" s="532"/>
      <c r="G474" s="532"/>
      <c r="H474" s="83"/>
    </row>
    <row r="475">
      <c r="A475" s="532"/>
      <c r="B475" s="532"/>
      <c r="C475" s="532"/>
      <c r="D475" s="532"/>
      <c r="E475" s="532"/>
      <c r="F475" s="532"/>
      <c r="G475" s="532"/>
      <c r="H475" s="83"/>
    </row>
    <row r="476">
      <c r="A476" s="532"/>
      <c r="B476" s="532"/>
      <c r="C476" s="532"/>
      <c r="D476" s="532"/>
      <c r="E476" s="532"/>
      <c r="F476" s="532"/>
      <c r="G476" s="532"/>
      <c r="H476" s="83"/>
    </row>
    <row r="477">
      <c r="A477" s="532"/>
      <c r="B477" s="532"/>
      <c r="C477" s="532"/>
      <c r="D477" s="532"/>
      <c r="E477" s="532"/>
      <c r="F477" s="532"/>
      <c r="G477" s="532"/>
      <c r="H477" s="83"/>
    </row>
    <row r="478">
      <c r="A478" s="532"/>
      <c r="B478" s="532"/>
      <c r="C478" s="532"/>
      <c r="D478" s="532"/>
      <c r="E478" s="532"/>
      <c r="F478" s="532"/>
      <c r="G478" s="532"/>
      <c r="H478" s="83"/>
    </row>
    <row r="479">
      <c r="A479" s="532"/>
      <c r="B479" s="532"/>
      <c r="C479" s="532"/>
      <c r="D479" s="532"/>
      <c r="E479" s="532"/>
      <c r="F479" s="532"/>
      <c r="G479" s="532"/>
      <c r="H479" s="83"/>
    </row>
    <row r="480">
      <c r="A480" s="532"/>
      <c r="B480" s="532"/>
      <c r="C480" s="532"/>
      <c r="D480" s="532"/>
      <c r="E480" s="532"/>
      <c r="F480" s="532"/>
      <c r="G480" s="532"/>
      <c r="H480" s="83"/>
    </row>
    <row r="481">
      <c r="A481" s="532"/>
      <c r="B481" s="532"/>
      <c r="C481" s="532"/>
      <c r="D481" s="532"/>
      <c r="E481" s="532"/>
      <c r="F481" s="532"/>
      <c r="G481" s="532"/>
      <c r="H481" s="83"/>
    </row>
    <row r="482">
      <c r="A482" s="532"/>
      <c r="B482" s="532"/>
      <c r="C482" s="532"/>
      <c r="D482" s="532"/>
      <c r="E482" s="532"/>
      <c r="F482" s="532"/>
      <c r="G482" s="532"/>
      <c r="H482" s="83"/>
    </row>
    <row r="483">
      <c r="A483" s="532"/>
      <c r="B483" s="532"/>
      <c r="C483" s="532"/>
      <c r="D483" s="532"/>
      <c r="E483" s="532"/>
      <c r="F483" s="532"/>
      <c r="G483" s="532"/>
      <c r="H483" s="83"/>
    </row>
    <row r="484">
      <c r="A484" s="532"/>
      <c r="B484" s="532"/>
      <c r="C484" s="532"/>
      <c r="D484" s="532"/>
      <c r="E484" s="532"/>
      <c r="F484" s="532"/>
      <c r="G484" s="532"/>
      <c r="H484" s="83"/>
    </row>
    <row r="485">
      <c r="A485" s="532"/>
      <c r="B485" s="532"/>
      <c r="C485" s="532"/>
      <c r="D485" s="532"/>
      <c r="E485" s="532"/>
      <c r="F485" s="532"/>
      <c r="G485" s="532"/>
      <c r="H485" s="83"/>
    </row>
    <row r="486">
      <c r="A486" s="532"/>
      <c r="B486" s="532"/>
      <c r="C486" s="532"/>
      <c r="D486" s="532"/>
      <c r="E486" s="532"/>
      <c r="F486" s="532"/>
      <c r="G486" s="532"/>
      <c r="H486" s="83"/>
    </row>
    <row r="487">
      <c r="A487" s="532"/>
      <c r="B487" s="532"/>
      <c r="C487" s="532"/>
      <c r="D487" s="532"/>
      <c r="E487" s="532"/>
      <c r="F487" s="532"/>
      <c r="G487" s="532"/>
      <c r="H487" s="83"/>
    </row>
    <row r="488">
      <c r="A488" s="532"/>
      <c r="B488" s="532"/>
      <c r="C488" s="532"/>
      <c r="D488" s="532"/>
      <c r="E488" s="532"/>
      <c r="F488" s="532"/>
      <c r="G488" s="532"/>
      <c r="H488" s="83"/>
    </row>
    <row r="489">
      <c r="A489" s="532"/>
      <c r="B489" s="532"/>
      <c r="C489" s="532"/>
      <c r="D489" s="532"/>
      <c r="E489" s="532"/>
      <c r="F489" s="532"/>
      <c r="G489" s="532"/>
      <c r="H489" s="83"/>
    </row>
    <row r="490">
      <c r="A490" s="532"/>
      <c r="B490" s="532"/>
      <c r="C490" s="532"/>
      <c r="D490" s="532"/>
      <c r="E490" s="532"/>
      <c r="F490" s="532"/>
      <c r="G490" s="532"/>
      <c r="H490" s="83"/>
    </row>
    <row r="491">
      <c r="A491" s="532"/>
      <c r="B491" s="532"/>
      <c r="C491" s="532"/>
      <c r="D491" s="532"/>
      <c r="E491" s="532"/>
      <c r="F491" s="532"/>
      <c r="G491" s="532"/>
      <c r="H491" s="83"/>
    </row>
    <row r="492">
      <c r="A492" s="532"/>
      <c r="B492" s="532"/>
      <c r="C492" s="532"/>
      <c r="D492" s="532"/>
      <c r="E492" s="532"/>
      <c r="F492" s="532"/>
      <c r="G492" s="532"/>
      <c r="H492" s="83"/>
    </row>
    <row r="493">
      <c r="A493" s="532"/>
      <c r="B493" s="532"/>
      <c r="C493" s="532"/>
      <c r="D493" s="532"/>
      <c r="E493" s="532"/>
      <c r="F493" s="532"/>
      <c r="G493" s="532"/>
      <c r="H493" s="83"/>
    </row>
    <row r="494">
      <c r="A494" s="532"/>
      <c r="B494" s="532"/>
      <c r="C494" s="532"/>
      <c r="D494" s="532"/>
      <c r="E494" s="532"/>
      <c r="F494" s="532"/>
      <c r="G494" s="532"/>
      <c r="H494" s="83"/>
    </row>
    <row r="495">
      <c r="A495" s="532"/>
      <c r="B495" s="532"/>
      <c r="C495" s="532"/>
      <c r="D495" s="532"/>
      <c r="E495" s="532"/>
      <c r="F495" s="532"/>
      <c r="G495" s="532"/>
      <c r="H495" s="83"/>
    </row>
    <row r="496">
      <c r="A496" s="532"/>
      <c r="B496" s="532"/>
      <c r="C496" s="532"/>
      <c r="D496" s="532"/>
      <c r="E496" s="532"/>
      <c r="F496" s="532"/>
      <c r="G496" s="532"/>
      <c r="H496" s="83"/>
    </row>
    <row r="497">
      <c r="A497" s="532"/>
      <c r="B497" s="532"/>
      <c r="C497" s="532"/>
      <c r="D497" s="532"/>
      <c r="E497" s="532"/>
      <c r="F497" s="532"/>
      <c r="G497" s="532"/>
      <c r="H497" s="83"/>
    </row>
    <row r="498">
      <c r="A498" s="532"/>
      <c r="B498" s="532"/>
      <c r="C498" s="532"/>
      <c r="D498" s="532"/>
      <c r="E498" s="532"/>
      <c r="F498" s="532"/>
      <c r="G498" s="532"/>
      <c r="H498" s="83"/>
    </row>
    <row r="499">
      <c r="A499" s="532"/>
      <c r="B499" s="532"/>
      <c r="C499" s="532"/>
      <c r="D499" s="532"/>
      <c r="E499" s="532"/>
      <c r="F499" s="532"/>
      <c r="G499" s="532"/>
      <c r="H499" s="83"/>
    </row>
    <row r="500">
      <c r="A500" s="532"/>
      <c r="B500" s="532"/>
      <c r="C500" s="532"/>
      <c r="D500" s="532"/>
      <c r="E500" s="532"/>
      <c r="F500" s="532"/>
      <c r="G500" s="532"/>
      <c r="H500" s="83"/>
    </row>
    <row r="501">
      <c r="A501" s="532"/>
      <c r="B501" s="532"/>
      <c r="C501" s="532"/>
      <c r="D501" s="532"/>
      <c r="E501" s="532"/>
      <c r="F501" s="532"/>
      <c r="G501" s="532"/>
      <c r="H501" s="83"/>
    </row>
    <row r="502">
      <c r="A502" s="532"/>
      <c r="B502" s="532"/>
      <c r="C502" s="532"/>
      <c r="D502" s="532"/>
      <c r="E502" s="532"/>
      <c r="F502" s="532"/>
      <c r="G502" s="532"/>
      <c r="H502" s="83"/>
    </row>
    <row r="503">
      <c r="A503" s="532"/>
      <c r="B503" s="532"/>
      <c r="C503" s="532"/>
      <c r="D503" s="532"/>
      <c r="E503" s="532"/>
      <c r="F503" s="532"/>
      <c r="G503" s="532"/>
      <c r="H503" s="83"/>
    </row>
    <row r="504">
      <c r="A504" s="532"/>
      <c r="B504" s="532"/>
      <c r="C504" s="532"/>
      <c r="D504" s="532"/>
      <c r="E504" s="532"/>
      <c r="F504" s="532"/>
      <c r="G504" s="532"/>
      <c r="H504" s="83"/>
    </row>
    <row r="505">
      <c r="A505" s="532"/>
      <c r="B505" s="532"/>
      <c r="C505" s="532"/>
      <c r="D505" s="532"/>
      <c r="E505" s="532"/>
      <c r="F505" s="532"/>
      <c r="G505" s="532"/>
      <c r="H505" s="83"/>
    </row>
    <row r="506">
      <c r="A506" s="532"/>
      <c r="B506" s="532"/>
      <c r="C506" s="532"/>
      <c r="D506" s="532"/>
      <c r="E506" s="532"/>
      <c r="F506" s="532"/>
      <c r="G506" s="532"/>
      <c r="H506" s="83"/>
    </row>
    <row r="507">
      <c r="A507" s="532"/>
      <c r="B507" s="532"/>
      <c r="C507" s="532"/>
      <c r="D507" s="532"/>
      <c r="E507" s="532"/>
      <c r="F507" s="532"/>
      <c r="G507" s="532"/>
      <c r="H507" s="83"/>
    </row>
    <row r="508">
      <c r="A508" s="532"/>
      <c r="B508" s="532"/>
      <c r="C508" s="532"/>
      <c r="D508" s="532"/>
      <c r="E508" s="532"/>
      <c r="F508" s="532"/>
      <c r="G508" s="532"/>
      <c r="H508" s="83"/>
    </row>
    <row r="509">
      <c r="A509" s="532"/>
      <c r="B509" s="532"/>
      <c r="C509" s="532"/>
      <c r="D509" s="532"/>
      <c r="E509" s="532"/>
      <c r="F509" s="532"/>
      <c r="G509" s="532"/>
      <c r="H509" s="83"/>
    </row>
    <row r="510">
      <c r="A510" s="532"/>
      <c r="B510" s="532"/>
      <c r="C510" s="532"/>
      <c r="D510" s="532"/>
      <c r="E510" s="532"/>
      <c r="F510" s="532"/>
      <c r="G510" s="532"/>
      <c r="H510" s="83"/>
    </row>
    <row r="511">
      <c r="A511" s="532"/>
      <c r="B511" s="532"/>
      <c r="C511" s="532"/>
      <c r="D511" s="532"/>
      <c r="E511" s="532"/>
      <c r="F511" s="532"/>
      <c r="G511" s="532"/>
      <c r="H511" s="83"/>
    </row>
    <row r="512">
      <c r="A512" s="532"/>
      <c r="B512" s="532"/>
      <c r="C512" s="532"/>
      <c r="D512" s="532"/>
      <c r="E512" s="532"/>
      <c r="F512" s="532"/>
      <c r="G512" s="532"/>
      <c r="H512" s="83"/>
    </row>
    <row r="513">
      <c r="A513" s="532"/>
      <c r="B513" s="532"/>
      <c r="C513" s="532"/>
      <c r="D513" s="532"/>
      <c r="E513" s="532"/>
      <c r="F513" s="532"/>
      <c r="G513" s="532"/>
      <c r="H513" s="83"/>
    </row>
    <row r="514">
      <c r="A514" s="532"/>
      <c r="B514" s="532"/>
      <c r="C514" s="532"/>
      <c r="D514" s="532"/>
      <c r="E514" s="532"/>
      <c r="F514" s="532"/>
      <c r="G514" s="532"/>
      <c r="H514" s="83"/>
    </row>
    <row r="515">
      <c r="A515" s="532"/>
      <c r="B515" s="532"/>
      <c r="C515" s="532"/>
      <c r="D515" s="532"/>
      <c r="E515" s="532"/>
      <c r="F515" s="532"/>
      <c r="G515" s="532"/>
      <c r="H515" s="83"/>
    </row>
    <row r="516">
      <c r="A516" s="532"/>
      <c r="B516" s="532"/>
      <c r="C516" s="532"/>
      <c r="D516" s="532"/>
      <c r="E516" s="532"/>
      <c r="F516" s="532"/>
      <c r="G516" s="532"/>
      <c r="H516" s="83"/>
    </row>
    <row r="517">
      <c r="A517" s="532"/>
      <c r="B517" s="532"/>
      <c r="C517" s="532"/>
      <c r="D517" s="532"/>
      <c r="E517" s="532"/>
      <c r="F517" s="532"/>
      <c r="G517" s="532"/>
      <c r="H517" s="83"/>
    </row>
    <row r="518">
      <c r="A518" s="532"/>
      <c r="B518" s="532"/>
      <c r="C518" s="532"/>
      <c r="D518" s="532"/>
      <c r="E518" s="532"/>
      <c r="F518" s="532"/>
      <c r="G518" s="532"/>
      <c r="H518" s="83"/>
    </row>
    <row r="519">
      <c r="A519" s="532"/>
      <c r="B519" s="532"/>
      <c r="C519" s="532"/>
      <c r="D519" s="532"/>
      <c r="E519" s="532"/>
      <c r="F519" s="532"/>
      <c r="G519" s="532"/>
      <c r="H519" s="83"/>
    </row>
    <row r="520">
      <c r="A520" s="532"/>
      <c r="B520" s="532"/>
      <c r="C520" s="532"/>
      <c r="D520" s="532"/>
      <c r="E520" s="532"/>
      <c r="F520" s="532"/>
      <c r="G520" s="532"/>
      <c r="H520" s="83"/>
    </row>
    <row r="521">
      <c r="A521" s="532"/>
      <c r="B521" s="532"/>
      <c r="C521" s="532"/>
      <c r="D521" s="532"/>
      <c r="E521" s="532"/>
      <c r="F521" s="532"/>
      <c r="G521" s="532"/>
      <c r="H521" s="83"/>
    </row>
    <row r="522">
      <c r="A522" s="532"/>
      <c r="B522" s="532"/>
      <c r="C522" s="532"/>
      <c r="D522" s="532"/>
      <c r="E522" s="532"/>
      <c r="F522" s="532"/>
      <c r="G522" s="532"/>
      <c r="H522" s="83"/>
    </row>
    <row r="523">
      <c r="A523" s="532"/>
      <c r="B523" s="532"/>
      <c r="C523" s="532"/>
      <c r="D523" s="532"/>
      <c r="E523" s="532"/>
      <c r="F523" s="532"/>
      <c r="G523" s="532"/>
      <c r="H523" s="83"/>
    </row>
    <row r="524">
      <c r="A524" s="532"/>
      <c r="B524" s="532"/>
      <c r="C524" s="532"/>
      <c r="D524" s="532"/>
      <c r="E524" s="532"/>
      <c r="F524" s="532"/>
      <c r="G524" s="532"/>
      <c r="H524" s="83"/>
    </row>
    <row r="525">
      <c r="A525" s="532"/>
      <c r="B525" s="532"/>
      <c r="C525" s="532"/>
      <c r="D525" s="532"/>
      <c r="E525" s="532"/>
      <c r="F525" s="532"/>
      <c r="G525" s="532"/>
      <c r="H525" s="83"/>
    </row>
    <row r="526">
      <c r="A526" s="532"/>
      <c r="B526" s="532"/>
      <c r="C526" s="532"/>
      <c r="D526" s="532"/>
      <c r="E526" s="532"/>
      <c r="F526" s="532"/>
      <c r="G526" s="532"/>
      <c r="H526" s="83"/>
    </row>
    <row r="527">
      <c r="A527" s="532"/>
      <c r="B527" s="532"/>
      <c r="C527" s="532"/>
      <c r="D527" s="532"/>
      <c r="E527" s="532"/>
      <c r="F527" s="532"/>
      <c r="G527" s="532"/>
      <c r="H527" s="83"/>
    </row>
    <row r="528">
      <c r="A528" s="532"/>
      <c r="B528" s="532"/>
      <c r="C528" s="532"/>
      <c r="D528" s="532"/>
      <c r="E528" s="532"/>
      <c r="F528" s="532"/>
      <c r="G528" s="532"/>
      <c r="H528" s="83"/>
    </row>
    <row r="529">
      <c r="A529" s="532"/>
      <c r="B529" s="532"/>
      <c r="C529" s="532"/>
      <c r="D529" s="532"/>
      <c r="E529" s="532"/>
      <c r="F529" s="532"/>
      <c r="G529" s="532"/>
      <c r="H529" s="83"/>
    </row>
    <row r="530">
      <c r="A530" s="532"/>
      <c r="B530" s="532"/>
      <c r="C530" s="532"/>
      <c r="D530" s="532"/>
      <c r="E530" s="532"/>
      <c r="F530" s="532"/>
      <c r="G530" s="532"/>
      <c r="H530" s="83"/>
    </row>
    <row r="531">
      <c r="A531" s="532"/>
      <c r="B531" s="532"/>
      <c r="C531" s="532"/>
      <c r="D531" s="532"/>
      <c r="E531" s="532"/>
      <c r="F531" s="532"/>
      <c r="G531" s="532"/>
      <c r="H531" s="83"/>
    </row>
    <row r="532">
      <c r="A532" s="532"/>
      <c r="B532" s="532"/>
      <c r="C532" s="532"/>
      <c r="D532" s="532"/>
      <c r="E532" s="532"/>
      <c r="F532" s="532"/>
      <c r="G532" s="532"/>
      <c r="H532" s="83"/>
    </row>
    <row r="533">
      <c r="A533" s="532"/>
      <c r="B533" s="532"/>
      <c r="C533" s="532"/>
      <c r="D533" s="532"/>
      <c r="E533" s="532"/>
      <c r="F533" s="532"/>
      <c r="G533" s="532"/>
      <c r="H533" s="83"/>
    </row>
    <row r="534">
      <c r="A534" s="532"/>
      <c r="B534" s="532"/>
      <c r="C534" s="532"/>
      <c r="D534" s="532"/>
      <c r="E534" s="532"/>
      <c r="F534" s="532"/>
      <c r="G534" s="532"/>
      <c r="H534" s="83"/>
    </row>
    <row r="535">
      <c r="A535" s="532"/>
      <c r="B535" s="532"/>
      <c r="C535" s="532"/>
      <c r="D535" s="532"/>
      <c r="E535" s="532"/>
      <c r="F535" s="532"/>
      <c r="G535" s="532"/>
      <c r="H535" s="83"/>
    </row>
    <row r="536">
      <c r="A536" s="532"/>
      <c r="B536" s="532"/>
      <c r="C536" s="532"/>
      <c r="D536" s="532"/>
      <c r="E536" s="532"/>
      <c r="F536" s="532"/>
      <c r="G536" s="532"/>
      <c r="H536" s="83"/>
    </row>
    <row r="537">
      <c r="A537" s="532"/>
      <c r="B537" s="532"/>
      <c r="C537" s="532"/>
      <c r="D537" s="532"/>
      <c r="E537" s="532"/>
      <c r="F537" s="532"/>
      <c r="G537" s="532"/>
      <c r="H537" s="83"/>
    </row>
    <row r="538">
      <c r="A538" s="532"/>
      <c r="B538" s="532"/>
      <c r="C538" s="532"/>
      <c r="D538" s="532"/>
      <c r="E538" s="532"/>
      <c r="F538" s="532"/>
      <c r="G538" s="532"/>
      <c r="H538" s="83"/>
    </row>
    <row r="539">
      <c r="A539" s="532"/>
      <c r="B539" s="532"/>
      <c r="C539" s="532"/>
      <c r="D539" s="532"/>
      <c r="E539" s="532"/>
      <c r="F539" s="532"/>
      <c r="G539" s="532"/>
      <c r="H539" s="83"/>
    </row>
    <row r="540">
      <c r="A540" s="532"/>
      <c r="B540" s="532"/>
      <c r="C540" s="532"/>
      <c r="D540" s="532"/>
      <c r="E540" s="532"/>
      <c r="F540" s="532"/>
      <c r="G540" s="532"/>
      <c r="H540" s="83"/>
    </row>
    <row r="541">
      <c r="A541" s="532"/>
      <c r="B541" s="532"/>
      <c r="C541" s="532"/>
      <c r="D541" s="532"/>
      <c r="E541" s="532"/>
      <c r="F541" s="532"/>
      <c r="G541" s="532"/>
      <c r="H541" s="83"/>
    </row>
    <row r="542">
      <c r="A542" s="532"/>
      <c r="B542" s="532"/>
      <c r="C542" s="532"/>
      <c r="D542" s="532"/>
      <c r="E542" s="532"/>
      <c r="F542" s="532"/>
      <c r="G542" s="532"/>
      <c r="H542" s="83"/>
    </row>
    <row r="543">
      <c r="A543" s="532"/>
      <c r="B543" s="532"/>
      <c r="C543" s="532"/>
      <c r="D543" s="532"/>
      <c r="E543" s="532"/>
      <c r="F543" s="532"/>
      <c r="G543" s="532"/>
      <c r="H543" s="83"/>
    </row>
    <row r="544">
      <c r="A544" s="532"/>
      <c r="B544" s="532"/>
      <c r="C544" s="532"/>
      <c r="D544" s="532"/>
      <c r="E544" s="532"/>
      <c r="F544" s="532"/>
      <c r="G544" s="532"/>
      <c r="H544" s="83"/>
    </row>
    <row r="545">
      <c r="A545" s="532"/>
      <c r="B545" s="532"/>
      <c r="C545" s="532"/>
      <c r="D545" s="532"/>
      <c r="E545" s="532"/>
      <c r="F545" s="532"/>
      <c r="G545" s="532"/>
      <c r="H545" s="83"/>
    </row>
    <row r="546">
      <c r="A546" s="532"/>
      <c r="B546" s="532"/>
      <c r="C546" s="532"/>
      <c r="D546" s="532"/>
      <c r="E546" s="532"/>
      <c r="F546" s="532"/>
      <c r="G546" s="532"/>
      <c r="H546" s="83"/>
    </row>
    <row r="547">
      <c r="A547" s="532"/>
      <c r="B547" s="532"/>
      <c r="C547" s="532"/>
      <c r="D547" s="532"/>
      <c r="E547" s="532"/>
      <c r="F547" s="532"/>
      <c r="G547" s="532"/>
      <c r="H547" s="83"/>
    </row>
    <row r="548">
      <c r="A548" s="532"/>
      <c r="B548" s="532"/>
      <c r="C548" s="532"/>
      <c r="D548" s="532"/>
      <c r="E548" s="532"/>
      <c r="F548" s="532"/>
      <c r="G548" s="532"/>
      <c r="H548" s="83"/>
    </row>
    <row r="549">
      <c r="A549" s="532"/>
      <c r="B549" s="532"/>
      <c r="C549" s="532"/>
      <c r="D549" s="532"/>
      <c r="E549" s="532"/>
      <c r="F549" s="532"/>
      <c r="G549" s="532"/>
      <c r="H549" s="83"/>
    </row>
    <row r="550">
      <c r="A550" s="532"/>
      <c r="B550" s="532"/>
      <c r="C550" s="532"/>
      <c r="D550" s="532"/>
      <c r="E550" s="532"/>
      <c r="F550" s="532"/>
      <c r="G550" s="532"/>
      <c r="H550" s="83"/>
    </row>
    <row r="551">
      <c r="A551" s="532"/>
      <c r="B551" s="532"/>
      <c r="C551" s="532"/>
      <c r="D551" s="532"/>
      <c r="E551" s="532"/>
      <c r="F551" s="532"/>
      <c r="G551" s="532"/>
      <c r="H551" s="83"/>
    </row>
    <row r="552">
      <c r="A552" s="532"/>
      <c r="B552" s="532"/>
      <c r="C552" s="532"/>
      <c r="D552" s="532"/>
      <c r="E552" s="532"/>
      <c r="F552" s="532"/>
      <c r="G552" s="532"/>
      <c r="H552" s="83"/>
    </row>
    <row r="553">
      <c r="A553" s="532"/>
      <c r="B553" s="532"/>
      <c r="C553" s="532"/>
      <c r="D553" s="532"/>
      <c r="E553" s="532"/>
      <c r="F553" s="532"/>
      <c r="G553" s="532"/>
      <c r="H553" s="83"/>
    </row>
    <row r="554">
      <c r="A554" s="532"/>
      <c r="B554" s="532"/>
      <c r="C554" s="532"/>
      <c r="D554" s="532"/>
      <c r="E554" s="532"/>
      <c r="F554" s="532"/>
      <c r="G554" s="532"/>
      <c r="H554" s="83"/>
    </row>
    <row r="555">
      <c r="A555" s="532"/>
      <c r="B555" s="532"/>
      <c r="C555" s="532"/>
      <c r="D555" s="532"/>
      <c r="E555" s="532"/>
      <c r="F555" s="532"/>
      <c r="G555" s="532"/>
      <c r="H555" s="83"/>
    </row>
    <row r="556">
      <c r="A556" s="532"/>
      <c r="B556" s="532"/>
      <c r="C556" s="532"/>
      <c r="D556" s="532"/>
      <c r="E556" s="532"/>
      <c r="F556" s="532"/>
      <c r="G556" s="532"/>
      <c r="H556" s="83"/>
    </row>
    <row r="557">
      <c r="A557" s="532"/>
      <c r="B557" s="532"/>
      <c r="C557" s="532"/>
      <c r="D557" s="532"/>
      <c r="E557" s="532"/>
      <c r="F557" s="532"/>
      <c r="G557" s="532"/>
      <c r="H557" s="83"/>
    </row>
    <row r="558">
      <c r="A558" s="532"/>
      <c r="B558" s="532"/>
      <c r="C558" s="532"/>
      <c r="D558" s="532"/>
      <c r="E558" s="532"/>
      <c r="F558" s="532"/>
      <c r="G558" s="532"/>
      <c r="H558" s="83"/>
    </row>
    <row r="559">
      <c r="A559" s="532"/>
      <c r="B559" s="532"/>
      <c r="C559" s="532"/>
      <c r="D559" s="532"/>
      <c r="E559" s="532"/>
      <c r="F559" s="532"/>
      <c r="G559" s="532"/>
      <c r="H559" s="83"/>
    </row>
    <row r="560">
      <c r="A560" s="532"/>
      <c r="B560" s="532"/>
      <c r="C560" s="532"/>
      <c r="D560" s="532"/>
      <c r="E560" s="532"/>
      <c r="F560" s="532"/>
      <c r="G560" s="532"/>
      <c r="H560" s="83"/>
    </row>
    <row r="561">
      <c r="A561" s="532"/>
      <c r="B561" s="532"/>
      <c r="C561" s="532"/>
      <c r="D561" s="532"/>
      <c r="E561" s="532"/>
      <c r="F561" s="532"/>
      <c r="G561" s="532"/>
      <c r="H561" s="83"/>
    </row>
    <row r="562">
      <c r="A562" s="532"/>
      <c r="B562" s="532"/>
      <c r="C562" s="532"/>
      <c r="D562" s="532"/>
      <c r="E562" s="532"/>
      <c r="F562" s="532"/>
      <c r="G562" s="532"/>
      <c r="H562" s="83"/>
    </row>
    <row r="563">
      <c r="A563" s="532"/>
      <c r="B563" s="532"/>
      <c r="C563" s="532"/>
      <c r="D563" s="532"/>
      <c r="E563" s="532"/>
      <c r="F563" s="532"/>
      <c r="G563" s="532"/>
      <c r="H563" s="83"/>
    </row>
    <row r="564">
      <c r="A564" s="532"/>
      <c r="B564" s="532"/>
      <c r="C564" s="532"/>
      <c r="D564" s="532"/>
      <c r="E564" s="532"/>
      <c r="F564" s="532"/>
      <c r="G564" s="532"/>
      <c r="H564" s="83"/>
    </row>
    <row r="565">
      <c r="A565" s="532"/>
      <c r="B565" s="532"/>
      <c r="C565" s="532"/>
      <c r="D565" s="532"/>
      <c r="E565" s="532"/>
      <c r="F565" s="532"/>
      <c r="G565" s="532"/>
      <c r="H565" s="83"/>
    </row>
    <row r="566">
      <c r="A566" s="532"/>
      <c r="B566" s="532"/>
      <c r="C566" s="532"/>
      <c r="D566" s="532"/>
      <c r="E566" s="532"/>
      <c r="F566" s="532"/>
      <c r="G566" s="532"/>
      <c r="H566" s="83"/>
    </row>
    <row r="567">
      <c r="A567" s="532"/>
      <c r="B567" s="532"/>
      <c r="C567" s="532"/>
      <c r="D567" s="532"/>
      <c r="E567" s="532"/>
      <c r="F567" s="532"/>
      <c r="G567" s="532"/>
      <c r="H567" s="83"/>
    </row>
    <row r="568">
      <c r="A568" s="532"/>
      <c r="B568" s="532"/>
      <c r="C568" s="532"/>
      <c r="D568" s="532"/>
      <c r="E568" s="532"/>
      <c r="F568" s="532"/>
      <c r="G568" s="532"/>
      <c r="H568" s="83"/>
    </row>
    <row r="569">
      <c r="A569" s="532"/>
      <c r="B569" s="532"/>
      <c r="C569" s="532"/>
      <c r="D569" s="532"/>
      <c r="E569" s="532"/>
      <c r="F569" s="532"/>
      <c r="G569" s="532"/>
      <c r="H569" s="83"/>
    </row>
    <row r="570">
      <c r="A570" s="532"/>
      <c r="B570" s="532"/>
      <c r="C570" s="532"/>
      <c r="D570" s="532"/>
      <c r="E570" s="532"/>
      <c r="F570" s="532"/>
      <c r="G570" s="532"/>
      <c r="H570" s="83"/>
    </row>
    <row r="571">
      <c r="A571" s="532"/>
      <c r="B571" s="532"/>
      <c r="C571" s="532"/>
      <c r="D571" s="532"/>
      <c r="E571" s="532"/>
      <c r="F571" s="532"/>
      <c r="G571" s="532"/>
      <c r="H571" s="83"/>
    </row>
    <row r="572">
      <c r="A572" s="532"/>
      <c r="B572" s="532"/>
      <c r="C572" s="532"/>
      <c r="D572" s="532"/>
      <c r="E572" s="532"/>
      <c r="F572" s="532"/>
      <c r="G572" s="532"/>
      <c r="H572" s="83"/>
    </row>
    <row r="573">
      <c r="A573" s="532"/>
      <c r="B573" s="532"/>
      <c r="C573" s="532"/>
      <c r="D573" s="532"/>
      <c r="E573" s="532"/>
      <c r="F573" s="532"/>
      <c r="G573" s="532"/>
      <c r="H573" s="83"/>
    </row>
    <row r="574">
      <c r="A574" s="532"/>
      <c r="B574" s="532"/>
      <c r="C574" s="532"/>
      <c r="D574" s="532"/>
      <c r="E574" s="532"/>
      <c r="F574" s="532"/>
      <c r="G574" s="532"/>
      <c r="H574" s="83"/>
    </row>
    <row r="575">
      <c r="A575" s="532"/>
      <c r="B575" s="532"/>
      <c r="C575" s="532"/>
      <c r="D575" s="532"/>
      <c r="E575" s="532"/>
      <c r="F575" s="532"/>
      <c r="G575" s="532"/>
      <c r="H575" s="83"/>
    </row>
    <row r="576">
      <c r="A576" s="532"/>
      <c r="B576" s="532"/>
      <c r="C576" s="532"/>
      <c r="D576" s="532"/>
      <c r="E576" s="532"/>
      <c r="F576" s="532"/>
      <c r="G576" s="532"/>
      <c r="H576" s="83"/>
    </row>
    <row r="577">
      <c r="A577" s="532"/>
      <c r="B577" s="532"/>
      <c r="C577" s="532"/>
      <c r="D577" s="532"/>
      <c r="E577" s="532"/>
      <c r="F577" s="532"/>
      <c r="G577" s="532"/>
      <c r="H577" s="83"/>
    </row>
    <row r="578">
      <c r="A578" s="532"/>
      <c r="B578" s="532"/>
      <c r="C578" s="532"/>
      <c r="D578" s="532"/>
      <c r="E578" s="532"/>
      <c r="F578" s="532"/>
      <c r="G578" s="532"/>
      <c r="H578" s="83"/>
    </row>
    <row r="579">
      <c r="A579" s="532"/>
      <c r="B579" s="532"/>
      <c r="C579" s="532"/>
      <c r="D579" s="532"/>
      <c r="E579" s="532"/>
      <c r="F579" s="532"/>
      <c r="G579" s="532"/>
      <c r="H579" s="83"/>
    </row>
    <row r="580">
      <c r="A580" s="532"/>
      <c r="B580" s="532"/>
      <c r="C580" s="532"/>
      <c r="D580" s="532"/>
      <c r="E580" s="532"/>
      <c r="F580" s="532"/>
      <c r="G580" s="532"/>
      <c r="H580" s="83"/>
    </row>
    <row r="581">
      <c r="A581" s="532"/>
      <c r="B581" s="532"/>
      <c r="C581" s="532"/>
      <c r="D581" s="532"/>
      <c r="E581" s="532"/>
      <c r="F581" s="532"/>
      <c r="G581" s="532"/>
      <c r="H581" s="83"/>
    </row>
    <row r="582">
      <c r="A582" s="532"/>
      <c r="B582" s="532"/>
      <c r="C582" s="532"/>
      <c r="D582" s="532"/>
      <c r="E582" s="532"/>
      <c r="F582" s="532"/>
      <c r="G582" s="532"/>
      <c r="H582" s="83"/>
    </row>
    <row r="583">
      <c r="A583" s="532"/>
      <c r="B583" s="532"/>
      <c r="C583" s="532"/>
      <c r="D583" s="532"/>
      <c r="E583" s="532"/>
      <c r="F583" s="532"/>
      <c r="G583" s="532"/>
      <c r="H583" s="83"/>
    </row>
    <row r="584">
      <c r="A584" s="532"/>
      <c r="B584" s="532"/>
      <c r="C584" s="532"/>
      <c r="D584" s="532"/>
      <c r="E584" s="532"/>
      <c r="F584" s="532"/>
      <c r="G584" s="532"/>
      <c r="H584" s="83"/>
    </row>
    <row r="585">
      <c r="A585" s="532"/>
      <c r="B585" s="532"/>
      <c r="C585" s="532"/>
      <c r="D585" s="532"/>
      <c r="E585" s="532"/>
      <c r="F585" s="532"/>
      <c r="G585" s="532"/>
      <c r="H585" s="83"/>
    </row>
    <row r="586">
      <c r="A586" s="532"/>
      <c r="B586" s="532"/>
      <c r="C586" s="532"/>
      <c r="D586" s="532"/>
      <c r="E586" s="532"/>
      <c r="F586" s="532"/>
      <c r="G586" s="532"/>
      <c r="H586" s="83"/>
    </row>
    <row r="587">
      <c r="A587" s="532"/>
      <c r="B587" s="532"/>
      <c r="C587" s="532"/>
      <c r="D587" s="532"/>
      <c r="E587" s="532"/>
      <c r="F587" s="532"/>
      <c r="G587" s="532"/>
      <c r="H587" s="83"/>
    </row>
    <row r="588">
      <c r="A588" s="532"/>
      <c r="B588" s="532"/>
      <c r="C588" s="532"/>
      <c r="D588" s="532"/>
      <c r="E588" s="532"/>
      <c r="F588" s="532"/>
      <c r="G588" s="532"/>
      <c r="H588" s="83"/>
    </row>
    <row r="589">
      <c r="A589" s="532"/>
      <c r="B589" s="532"/>
      <c r="C589" s="532"/>
      <c r="D589" s="532"/>
      <c r="E589" s="532"/>
      <c r="F589" s="532"/>
      <c r="G589" s="532"/>
      <c r="H589" s="83"/>
    </row>
    <row r="590">
      <c r="A590" s="532"/>
      <c r="B590" s="532"/>
      <c r="C590" s="532"/>
      <c r="D590" s="532"/>
      <c r="E590" s="532"/>
      <c r="F590" s="532"/>
      <c r="G590" s="532"/>
      <c r="H590" s="83"/>
    </row>
    <row r="591">
      <c r="A591" s="532"/>
      <c r="B591" s="532"/>
      <c r="C591" s="532"/>
      <c r="D591" s="532"/>
      <c r="E591" s="532"/>
      <c r="F591" s="532"/>
      <c r="G591" s="532"/>
      <c r="H591" s="83"/>
    </row>
    <row r="592">
      <c r="A592" s="532"/>
      <c r="B592" s="532"/>
      <c r="C592" s="532"/>
      <c r="D592" s="532"/>
      <c r="E592" s="532"/>
      <c r="F592" s="532"/>
      <c r="G592" s="532"/>
      <c r="H592" s="83"/>
    </row>
    <row r="593">
      <c r="A593" s="532"/>
      <c r="B593" s="532"/>
      <c r="C593" s="532"/>
      <c r="D593" s="532"/>
      <c r="E593" s="532"/>
      <c r="F593" s="532"/>
      <c r="G593" s="532"/>
      <c r="H593" s="83"/>
    </row>
    <row r="594">
      <c r="A594" s="532"/>
      <c r="B594" s="532"/>
      <c r="C594" s="532"/>
      <c r="D594" s="532"/>
      <c r="E594" s="532"/>
      <c r="F594" s="532"/>
      <c r="G594" s="532"/>
      <c r="H594" s="83"/>
    </row>
    <row r="595">
      <c r="A595" s="532"/>
      <c r="B595" s="532"/>
      <c r="C595" s="532"/>
      <c r="D595" s="532"/>
      <c r="E595" s="532"/>
      <c r="F595" s="532"/>
      <c r="G595" s="532"/>
      <c r="H595" s="83"/>
    </row>
    <row r="596">
      <c r="A596" s="532"/>
      <c r="B596" s="532"/>
      <c r="C596" s="532"/>
      <c r="D596" s="532"/>
      <c r="E596" s="532"/>
      <c r="F596" s="532"/>
      <c r="G596" s="532"/>
      <c r="H596" s="83"/>
    </row>
    <row r="597">
      <c r="A597" s="532"/>
      <c r="B597" s="532"/>
      <c r="C597" s="532"/>
      <c r="D597" s="532"/>
      <c r="E597" s="532"/>
      <c r="F597" s="532"/>
      <c r="G597" s="532"/>
      <c r="H597" s="83"/>
    </row>
    <row r="598">
      <c r="A598" s="532"/>
      <c r="B598" s="532"/>
      <c r="C598" s="532"/>
      <c r="D598" s="532"/>
      <c r="E598" s="532"/>
      <c r="F598" s="532"/>
      <c r="G598" s="532"/>
      <c r="H598" s="83"/>
    </row>
    <row r="599">
      <c r="A599" s="532"/>
      <c r="B599" s="532"/>
      <c r="C599" s="532"/>
      <c r="D599" s="532"/>
      <c r="E599" s="532"/>
      <c r="F599" s="532"/>
      <c r="G599" s="532"/>
      <c r="H599" s="83"/>
    </row>
    <row r="600">
      <c r="A600" s="532"/>
      <c r="B600" s="532"/>
      <c r="C600" s="532"/>
      <c r="D600" s="532"/>
      <c r="E600" s="532"/>
      <c r="F600" s="532"/>
      <c r="G600" s="532"/>
      <c r="H600" s="83"/>
    </row>
    <row r="601">
      <c r="A601" s="532"/>
      <c r="B601" s="532"/>
      <c r="C601" s="532"/>
      <c r="D601" s="532"/>
      <c r="E601" s="532"/>
      <c r="F601" s="532"/>
      <c r="G601" s="532"/>
      <c r="H601" s="83"/>
    </row>
    <row r="602">
      <c r="A602" s="532"/>
      <c r="B602" s="532"/>
      <c r="C602" s="532"/>
      <c r="D602" s="532"/>
      <c r="E602" s="532"/>
      <c r="F602" s="532"/>
      <c r="G602" s="532"/>
      <c r="H602" s="83"/>
    </row>
    <row r="603">
      <c r="A603" s="532"/>
      <c r="B603" s="532"/>
      <c r="C603" s="532"/>
      <c r="D603" s="532"/>
      <c r="E603" s="532"/>
      <c r="F603" s="532"/>
      <c r="G603" s="532"/>
      <c r="H603" s="83"/>
    </row>
    <row r="604">
      <c r="A604" s="532"/>
      <c r="B604" s="532"/>
      <c r="C604" s="532"/>
      <c r="D604" s="532"/>
      <c r="E604" s="532"/>
      <c r="F604" s="532"/>
      <c r="G604" s="532"/>
      <c r="H604" s="83"/>
    </row>
    <row r="605">
      <c r="A605" s="532"/>
      <c r="B605" s="532"/>
      <c r="C605" s="532"/>
      <c r="D605" s="532"/>
      <c r="E605" s="532"/>
      <c r="F605" s="532"/>
      <c r="G605" s="532"/>
      <c r="H605" s="83"/>
    </row>
    <row r="606">
      <c r="A606" s="532"/>
      <c r="B606" s="532"/>
      <c r="C606" s="532"/>
      <c r="D606" s="532"/>
      <c r="E606" s="532"/>
      <c r="F606" s="532"/>
      <c r="G606" s="532"/>
      <c r="H606" s="83"/>
    </row>
    <row r="607">
      <c r="A607" s="532"/>
      <c r="B607" s="532"/>
      <c r="C607" s="532"/>
      <c r="D607" s="532"/>
      <c r="E607" s="532"/>
      <c r="F607" s="532"/>
      <c r="G607" s="532"/>
      <c r="H607" s="83"/>
    </row>
    <row r="608">
      <c r="A608" s="532"/>
      <c r="B608" s="532"/>
      <c r="C608" s="532"/>
      <c r="D608" s="532"/>
      <c r="E608" s="532"/>
      <c r="F608" s="532"/>
      <c r="G608" s="532"/>
      <c r="H608" s="83"/>
    </row>
    <row r="609">
      <c r="A609" s="532"/>
      <c r="B609" s="532"/>
      <c r="C609" s="532"/>
      <c r="D609" s="532"/>
      <c r="E609" s="532"/>
      <c r="F609" s="532"/>
      <c r="G609" s="532"/>
      <c r="H609" s="83"/>
    </row>
    <row r="610">
      <c r="A610" s="532"/>
      <c r="B610" s="532"/>
      <c r="C610" s="532"/>
      <c r="D610" s="532"/>
      <c r="E610" s="532"/>
      <c r="F610" s="532"/>
      <c r="G610" s="532"/>
      <c r="H610" s="83"/>
    </row>
    <row r="611">
      <c r="A611" s="532"/>
      <c r="B611" s="532"/>
      <c r="C611" s="532"/>
      <c r="D611" s="532"/>
      <c r="E611" s="532"/>
      <c r="F611" s="532"/>
      <c r="G611" s="532"/>
      <c r="H611" s="83"/>
    </row>
    <row r="612">
      <c r="A612" s="532"/>
      <c r="B612" s="532"/>
      <c r="C612" s="532"/>
      <c r="D612" s="532"/>
      <c r="E612" s="532"/>
      <c r="F612" s="532"/>
      <c r="G612" s="532"/>
      <c r="H612" s="83"/>
    </row>
    <row r="613">
      <c r="A613" s="532"/>
      <c r="B613" s="532"/>
      <c r="C613" s="532"/>
      <c r="D613" s="532"/>
      <c r="E613" s="532"/>
      <c r="F613" s="532"/>
      <c r="G613" s="532"/>
      <c r="H613" s="83"/>
    </row>
    <row r="614">
      <c r="A614" s="532"/>
      <c r="B614" s="532"/>
      <c r="C614" s="532"/>
      <c r="D614" s="532"/>
      <c r="E614" s="532"/>
      <c r="F614" s="532"/>
      <c r="G614" s="532"/>
      <c r="H614" s="83"/>
    </row>
    <row r="615">
      <c r="A615" s="532"/>
      <c r="B615" s="532"/>
      <c r="C615" s="532"/>
      <c r="D615" s="532"/>
      <c r="E615" s="532"/>
      <c r="F615" s="532"/>
      <c r="G615" s="532"/>
      <c r="H615" s="83"/>
    </row>
    <row r="616">
      <c r="A616" s="532"/>
      <c r="B616" s="532"/>
      <c r="C616" s="532"/>
      <c r="D616" s="532"/>
      <c r="E616" s="532"/>
      <c r="F616" s="532"/>
      <c r="G616" s="532"/>
      <c r="H616" s="83"/>
    </row>
    <row r="617">
      <c r="A617" s="532"/>
      <c r="B617" s="532"/>
      <c r="C617" s="532"/>
      <c r="D617" s="532"/>
      <c r="E617" s="532"/>
      <c r="F617" s="532"/>
      <c r="G617" s="532"/>
      <c r="H617" s="83"/>
    </row>
    <row r="618">
      <c r="A618" s="532"/>
      <c r="B618" s="532"/>
      <c r="C618" s="532"/>
      <c r="D618" s="532"/>
      <c r="E618" s="532"/>
      <c r="F618" s="532"/>
      <c r="G618" s="532"/>
      <c r="H618" s="83"/>
    </row>
    <row r="619">
      <c r="A619" s="532"/>
      <c r="B619" s="532"/>
      <c r="C619" s="532"/>
      <c r="D619" s="532"/>
      <c r="E619" s="532"/>
      <c r="F619" s="532"/>
      <c r="G619" s="532"/>
      <c r="H619" s="83"/>
    </row>
    <row r="620">
      <c r="A620" s="532"/>
      <c r="B620" s="532"/>
      <c r="C620" s="532"/>
      <c r="D620" s="532"/>
      <c r="E620" s="532"/>
      <c r="F620" s="532"/>
      <c r="G620" s="532"/>
      <c r="H620" s="83"/>
    </row>
    <row r="621">
      <c r="A621" s="532"/>
      <c r="B621" s="532"/>
      <c r="C621" s="532"/>
      <c r="D621" s="532"/>
      <c r="E621" s="532"/>
      <c r="F621" s="532"/>
      <c r="G621" s="532"/>
      <c r="H621" s="83"/>
    </row>
    <row r="622">
      <c r="A622" s="532"/>
      <c r="B622" s="532"/>
      <c r="C622" s="532"/>
      <c r="D622" s="532"/>
      <c r="E622" s="532"/>
      <c r="F622" s="532"/>
      <c r="G622" s="532"/>
      <c r="H622" s="83"/>
    </row>
    <row r="623">
      <c r="A623" s="532"/>
      <c r="B623" s="532"/>
      <c r="C623" s="532"/>
      <c r="D623" s="532"/>
      <c r="E623" s="532"/>
      <c r="F623" s="532"/>
      <c r="G623" s="532"/>
      <c r="H623" s="83"/>
    </row>
    <row r="624">
      <c r="A624" s="532"/>
      <c r="B624" s="532"/>
      <c r="C624" s="532"/>
      <c r="D624" s="532"/>
      <c r="E624" s="532"/>
      <c r="F624" s="532"/>
      <c r="G624" s="532"/>
      <c r="H624" s="83"/>
    </row>
    <row r="625">
      <c r="A625" s="532"/>
      <c r="B625" s="532"/>
      <c r="C625" s="532"/>
      <c r="D625" s="532"/>
      <c r="E625" s="532"/>
      <c r="F625" s="532"/>
      <c r="G625" s="532"/>
      <c r="H625" s="83"/>
    </row>
    <row r="626">
      <c r="A626" s="532"/>
      <c r="B626" s="532"/>
      <c r="C626" s="532"/>
      <c r="D626" s="532"/>
      <c r="E626" s="532"/>
      <c r="F626" s="532"/>
      <c r="G626" s="532"/>
      <c r="H626" s="83"/>
    </row>
    <row r="627">
      <c r="A627" s="532"/>
      <c r="B627" s="532"/>
      <c r="C627" s="532"/>
      <c r="D627" s="532"/>
      <c r="E627" s="532"/>
      <c r="F627" s="532"/>
      <c r="G627" s="532"/>
      <c r="H627" s="83"/>
    </row>
    <row r="628">
      <c r="A628" s="532"/>
      <c r="B628" s="532"/>
      <c r="C628" s="532"/>
      <c r="D628" s="532"/>
      <c r="E628" s="532"/>
      <c r="F628" s="532"/>
      <c r="G628" s="532"/>
      <c r="H628" s="83"/>
    </row>
    <row r="629">
      <c r="A629" s="532"/>
      <c r="B629" s="532"/>
      <c r="C629" s="532"/>
      <c r="D629" s="532"/>
      <c r="E629" s="532"/>
      <c r="F629" s="532"/>
      <c r="G629" s="532"/>
      <c r="H629" s="83"/>
    </row>
    <row r="630">
      <c r="A630" s="532"/>
      <c r="B630" s="532"/>
      <c r="C630" s="532"/>
      <c r="D630" s="532"/>
      <c r="E630" s="532"/>
      <c r="F630" s="532"/>
      <c r="G630" s="532"/>
      <c r="H630" s="83"/>
    </row>
    <row r="631">
      <c r="A631" s="532"/>
      <c r="B631" s="532"/>
      <c r="C631" s="532"/>
      <c r="D631" s="532"/>
      <c r="E631" s="532"/>
      <c r="F631" s="532"/>
      <c r="G631" s="532"/>
      <c r="H631" s="83"/>
    </row>
    <row r="632">
      <c r="A632" s="532"/>
      <c r="B632" s="532"/>
      <c r="C632" s="532"/>
      <c r="D632" s="532"/>
      <c r="E632" s="532"/>
      <c r="F632" s="532"/>
      <c r="G632" s="532"/>
      <c r="H632" s="83"/>
    </row>
    <row r="633">
      <c r="A633" s="532"/>
      <c r="B633" s="532"/>
      <c r="C633" s="532"/>
      <c r="D633" s="532"/>
      <c r="E633" s="532"/>
      <c r="F633" s="532"/>
      <c r="G633" s="532"/>
      <c r="H633" s="83"/>
    </row>
    <row r="634">
      <c r="A634" s="532"/>
      <c r="B634" s="532"/>
      <c r="C634" s="532"/>
      <c r="D634" s="532"/>
      <c r="E634" s="532"/>
      <c r="F634" s="532"/>
      <c r="G634" s="532"/>
      <c r="H634" s="83"/>
    </row>
    <row r="635">
      <c r="A635" s="532"/>
      <c r="B635" s="532"/>
      <c r="C635" s="532"/>
      <c r="D635" s="532"/>
      <c r="E635" s="532"/>
      <c r="F635" s="532"/>
      <c r="G635" s="532"/>
      <c r="H635" s="83"/>
    </row>
    <row r="636">
      <c r="A636" s="532"/>
      <c r="B636" s="532"/>
      <c r="C636" s="532"/>
      <c r="D636" s="532"/>
      <c r="E636" s="532"/>
      <c r="F636" s="532"/>
      <c r="G636" s="532"/>
      <c r="H636" s="83"/>
    </row>
    <row r="637">
      <c r="A637" s="532"/>
      <c r="B637" s="532"/>
      <c r="C637" s="532"/>
      <c r="D637" s="532"/>
      <c r="E637" s="532"/>
      <c r="F637" s="532"/>
      <c r="G637" s="532"/>
      <c r="H637" s="83"/>
    </row>
    <row r="638">
      <c r="A638" s="532"/>
      <c r="B638" s="532"/>
      <c r="C638" s="532"/>
      <c r="D638" s="532"/>
      <c r="E638" s="532"/>
      <c r="F638" s="532"/>
      <c r="G638" s="532"/>
      <c r="H638" s="83"/>
    </row>
    <row r="639">
      <c r="A639" s="532"/>
      <c r="B639" s="532"/>
      <c r="C639" s="532"/>
      <c r="D639" s="532"/>
      <c r="E639" s="532"/>
      <c r="F639" s="532"/>
      <c r="G639" s="532"/>
      <c r="H639" s="83"/>
    </row>
    <row r="640">
      <c r="A640" s="532"/>
      <c r="B640" s="532"/>
      <c r="C640" s="532"/>
      <c r="D640" s="532"/>
      <c r="E640" s="532"/>
      <c r="F640" s="532"/>
      <c r="G640" s="532"/>
      <c r="H640" s="83"/>
    </row>
    <row r="641">
      <c r="A641" s="532"/>
      <c r="B641" s="532"/>
      <c r="C641" s="532"/>
      <c r="D641" s="532"/>
      <c r="E641" s="532"/>
      <c r="F641" s="532"/>
      <c r="G641" s="532"/>
      <c r="H641" s="83"/>
    </row>
    <row r="642">
      <c r="A642" s="532"/>
      <c r="B642" s="532"/>
      <c r="C642" s="532"/>
      <c r="D642" s="532"/>
      <c r="E642" s="532"/>
      <c r="F642" s="532"/>
      <c r="G642" s="532"/>
      <c r="H642" s="83"/>
    </row>
    <row r="643">
      <c r="A643" s="532"/>
      <c r="B643" s="532"/>
      <c r="C643" s="532"/>
      <c r="D643" s="532"/>
      <c r="E643" s="532"/>
      <c r="F643" s="532"/>
      <c r="G643" s="532"/>
      <c r="H643" s="83"/>
    </row>
    <row r="644">
      <c r="A644" s="532"/>
      <c r="B644" s="532"/>
      <c r="C644" s="532"/>
      <c r="D644" s="532"/>
      <c r="E644" s="532"/>
      <c r="F644" s="532"/>
      <c r="G644" s="532"/>
      <c r="H644" s="83"/>
    </row>
    <row r="645">
      <c r="A645" s="532"/>
      <c r="B645" s="532"/>
      <c r="C645" s="532"/>
      <c r="D645" s="532"/>
      <c r="E645" s="532"/>
      <c r="F645" s="532"/>
      <c r="G645" s="532"/>
      <c r="H645" s="83"/>
    </row>
    <row r="646">
      <c r="A646" s="532"/>
      <c r="B646" s="532"/>
      <c r="C646" s="532"/>
      <c r="D646" s="532"/>
      <c r="E646" s="532"/>
      <c r="F646" s="532"/>
      <c r="G646" s="532"/>
      <c r="H646" s="83"/>
    </row>
    <row r="647">
      <c r="A647" s="532"/>
      <c r="B647" s="532"/>
      <c r="C647" s="532"/>
      <c r="D647" s="532"/>
      <c r="E647" s="532"/>
      <c r="F647" s="532"/>
      <c r="G647" s="532"/>
      <c r="H647" s="83"/>
    </row>
    <row r="648">
      <c r="A648" s="532"/>
      <c r="B648" s="532"/>
      <c r="C648" s="532"/>
      <c r="D648" s="532"/>
      <c r="E648" s="532"/>
      <c r="F648" s="532"/>
      <c r="G648" s="532"/>
      <c r="H648" s="83"/>
    </row>
    <row r="649">
      <c r="A649" s="532"/>
      <c r="B649" s="532"/>
      <c r="C649" s="532"/>
      <c r="D649" s="532"/>
      <c r="E649" s="532"/>
      <c r="F649" s="532"/>
      <c r="G649" s="532"/>
      <c r="H649" s="83"/>
    </row>
    <row r="650">
      <c r="A650" s="532"/>
      <c r="B650" s="532"/>
      <c r="C650" s="532"/>
      <c r="D650" s="532"/>
      <c r="E650" s="532"/>
      <c r="F650" s="532"/>
      <c r="G650" s="532"/>
      <c r="H650" s="83"/>
    </row>
    <row r="651">
      <c r="A651" s="532"/>
      <c r="B651" s="532"/>
      <c r="C651" s="532"/>
      <c r="D651" s="532"/>
      <c r="E651" s="532"/>
      <c r="F651" s="532"/>
      <c r="G651" s="532"/>
      <c r="H651" s="83"/>
    </row>
    <row r="652">
      <c r="A652" s="532"/>
      <c r="B652" s="532"/>
      <c r="C652" s="532"/>
      <c r="D652" s="532"/>
      <c r="E652" s="532"/>
      <c r="F652" s="532"/>
      <c r="G652" s="532"/>
      <c r="H652" s="83"/>
    </row>
    <row r="653">
      <c r="A653" s="532"/>
      <c r="B653" s="532"/>
      <c r="C653" s="532"/>
      <c r="D653" s="532"/>
      <c r="E653" s="532"/>
      <c r="F653" s="532"/>
      <c r="G653" s="532"/>
      <c r="H653" s="83"/>
    </row>
    <row r="654">
      <c r="A654" s="532"/>
      <c r="B654" s="532"/>
      <c r="C654" s="532"/>
      <c r="D654" s="532"/>
      <c r="E654" s="532"/>
      <c r="F654" s="532"/>
      <c r="G654" s="532"/>
      <c r="H654" s="83"/>
    </row>
    <row r="655">
      <c r="A655" s="532"/>
      <c r="B655" s="532"/>
      <c r="C655" s="532"/>
      <c r="D655" s="532"/>
      <c r="E655" s="532"/>
      <c r="F655" s="532"/>
      <c r="G655" s="532"/>
      <c r="H655" s="83"/>
    </row>
    <row r="656">
      <c r="A656" s="532"/>
      <c r="B656" s="532"/>
      <c r="C656" s="532"/>
      <c r="D656" s="532"/>
      <c r="E656" s="532"/>
      <c r="F656" s="532"/>
      <c r="G656" s="532"/>
      <c r="H656" s="83"/>
    </row>
    <row r="657">
      <c r="A657" s="532"/>
      <c r="B657" s="532"/>
      <c r="C657" s="532"/>
      <c r="D657" s="532"/>
      <c r="E657" s="532"/>
      <c r="F657" s="532"/>
      <c r="G657" s="532"/>
      <c r="H657" s="83"/>
    </row>
    <row r="658">
      <c r="A658" s="532"/>
      <c r="B658" s="532"/>
      <c r="C658" s="532"/>
      <c r="D658" s="532"/>
      <c r="E658" s="532"/>
      <c r="F658" s="532"/>
      <c r="G658" s="532"/>
      <c r="H658" s="83"/>
    </row>
    <row r="659">
      <c r="A659" s="532"/>
      <c r="B659" s="532"/>
      <c r="C659" s="532"/>
      <c r="D659" s="532"/>
      <c r="E659" s="532"/>
      <c r="F659" s="532"/>
      <c r="G659" s="532"/>
      <c r="H659" s="83"/>
    </row>
    <row r="660">
      <c r="A660" s="532"/>
      <c r="B660" s="532"/>
      <c r="C660" s="532"/>
      <c r="D660" s="532"/>
      <c r="E660" s="532"/>
      <c r="F660" s="532"/>
      <c r="G660" s="532"/>
      <c r="H660" s="83"/>
    </row>
    <row r="661">
      <c r="A661" s="532"/>
      <c r="B661" s="532"/>
      <c r="C661" s="532"/>
      <c r="D661" s="532"/>
      <c r="E661" s="532"/>
      <c r="F661" s="532"/>
      <c r="G661" s="532"/>
      <c r="H661" s="83"/>
    </row>
    <row r="662">
      <c r="A662" s="532"/>
      <c r="B662" s="532"/>
      <c r="C662" s="532"/>
      <c r="D662" s="532"/>
      <c r="E662" s="532"/>
      <c r="F662" s="532"/>
      <c r="G662" s="532"/>
      <c r="H662" s="83"/>
    </row>
    <row r="663">
      <c r="A663" s="532"/>
      <c r="B663" s="532"/>
      <c r="C663" s="532"/>
      <c r="D663" s="532"/>
      <c r="E663" s="532"/>
      <c r="F663" s="532"/>
      <c r="G663" s="532"/>
      <c r="H663" s="83"/>
    </row>
    <row r="664">
      <c r="A664" s="532"/>
      <c r="B664" s="532"/>
      <c r="C664" s="532"/>
      <c r="D664" s="532"/>
      <c r="E664" s="532"/>
      <c r="F664" s="532"/>
      <c r="G664" s="532"/>
      <c r="H664" s="83"/>
    </row>
    <row r="665">
      <c r="A665" s="532"/>
      <c r="B665" s="532"/>
      <c r="C665" s="532"/>
      <c r="D665" s="532"/>
      <c r="E665" s="532"/>
      <c r="F665" s="532"/>
      <c r="G665" s="532"/>
      <c r="H665" s="83"/>
    </row>
    <row r="666">
      <c r="A666" s="532"/>
      <c r="B666" s="532"/>
      <c r="C666" s="532"/>
      <c r="D666" s="532"/>
      <c r="E666" s="532"/>
      <c r="F666" s="532"/>
      <c r="G666" s="532"/>
      <c r="H666" s="83"/>
    </row>
    <row r="667">
      <c r="A667" s="532"/>
      <c r="B667" s="532"/>
      <c r="C667" s="532"/>
      <c r="D667" s="532"/>
      <c r="E667" s="532"/>
      <c r="F667" s="532"/>
      <c r="G667" s="532"/>
      <c r="H667" s="83"/>
    </row>
    <row r="668">
      <c r="A668" s="532"/>
      <c r="B668" s="532"/>
      <c r="C668" s="532"/>
      <c r="D668" s="532"/>
      <c r="E668" s="532"/>
      <c r="F668" s="532"/>
      <c r="G668" s="532"/>
      <c r="H668" s="83"/>
    </row>
    <row r="669">
      <c r="A669" s="532"/>
      <c r="B669" s="532"/>
      <c r="C669" s="532"/>
      <c r="D669" s="532"/>
      <c r="E669" s="532"/>
      <c r="F669" s="532"/>
      <c r="G669" s="532"/>
      <c r="H669" s="83"/>
    </row>
    <row r="670">
      <c r="A670" s="532"/>
      <c r="B670" s="532"/>
      <c r="C670" s="532"/>
      <c r="D670" s="532"/>
      <c r="E670" s="532"/>
      <c r="F670" s="532"/>
      <c r="G670" s="532"/>
      <c r="H670" s="83"/>
    </row>
    <row r="671">
      <c r="A671" s="532"/>
      <c r="B671" s="532"/>
      <c r="C671" s="532"/>
      <c r="D671" s="532"/>
      <c r="E671" s="532"/>
      <c r="F671" s="532"/>
      <c r="G671" s="532"/>
      <c r="H671" s="83"/>
    </row>
    <row r="672">
      <c r="A672" s="532"/>
      <c r="B672" s="532"/>
      <c r="C672" s="532"/>
      <c r="D672" s="532"/>
      <c r="E672" s="532"/>
      <c r="F672" s="532"/>
      <c r="G672" s="532"/>
      <c r="H672" s="83"/>
    </row>
    <row r="673">
      <c r="A673" s="532"/>
      <c r="B673" s="532"/>
      <c r="C673" s="532"/>
      <c r="D673" s="532"/>
      <c r="E673" s="532"/>
      <c r="F673" s="532"/>
      <c r="G673" s="532"/>
      <c r="H673" s="83"/>
    </row>
    <row r="674">
      <c r="A674" s="532"/>
      <c r="B674" s="532"/>
      <c r="C674" s="532"/>
      <c r="D674" s="532"/>
      <c r="E674" s="532"/>
      <c r="F674" s="532"/>
      <c r="G674" s="532"/>
      <c r="H674" s="83"/>
    </row>
    <row r="675">
      <c r="A675" s="532"/>
      <c r="B675" s="532"/>
      <c r="C675" s="532"/>
      <c r="D675" s="532"/>
      <c r="E675" s="532"/>
      <c r="F675" s="532"/>
      <c r="G675" s="532"/>
      <c r="H675" s="83"/>
    </row>
    <row r="676">
      <c r="A676" s="532"/>
      <c r="B676" s="532"/>
      <c r="C676" s="532"/>
      <c r="D676" s="532"/>
      <c r="E676" s="532"/>
      <c r="F676" s="532"/>
      <c r="G676" s="532"/>
      <c r="H676" s="83"/>
    </row>
    <row r="677">
      <c r="A677" s="532"/>
      <c r="B677" s="532"/>
      <c r="C677" s="532"/>
      <c r="D677" s="532"/>
      <c r="E677" s="532"/>
      <c r="F677" s="532"/>
      <c r="G677" s="532"/>
      <c r="H677" s="83"/>
    </row>
    <row r="678">
      <c r="A678" s="532"/>
      <c r="B678" s="532"/>
      <c r="C678" s="532"/>
      <c r="D678" s="532"/>
      <c r="E678" s="532"/>
      <c r="F678" s="532"/>
      <c r="G678" s="532"/>
      <c r="H678" s="83"/>
    </row>
    <row r="679">
      <c r="A679" s="532"/>
      <c r="B679" s="532"/>
      <c r="C679" s="532"/>
      <c r="D679" s="532"/>
      <c r="E679" s="532"/>
      <c r="F679" s="532"/>
      <c r="G679" s="532"/>
      <c r="H679" s="83"/>
    </row>
    <row r="680">
      <c r="A680" s="532"/>
      <c r="B680" s="532"/>
      <c r="C680" s="532"/>
      <c r="D680" s="532"/>
      <c r="E680" s="532"/>
      <c r="F680" s="532"/>
      <c r="G680" s="532"/>
      <c r="H680" s="83"/>
    </row>
    <row r="681">
      <c r="A681" s="532"/>
      <c r="B681" s="532"/>
      <c r="C681" s="532"/>
      <c r="D681" s="532"/>
      <c r="E681" s="532"/>
      <c r="F681" s="532"/>
      <c r="G681" s="532"/>
      <c r="H681" s="83"/>
    </row>
    <row r="682">
      <c r="A682" s="532"/>
      <c r="B682" s="532"/>
      <c r="C682" s="532"/>
      <c r="D682" s="532"/>
      <c r="E682" s="532"/>
      <c r="F682" s="532"/>
      <c r="G682" s="532"/>
      <c r="H682" s="83"/>
    </row>
    <row r="683">
      <c r="A683" s="532"/>
      <c r="B683" s="532"/>
      <c r="C683" s="532"/>
      <c r="D683" s="532"/>
      <c r="E683" s="532"/>
      <c r="F683" s="532"/>
      <c r="G683" s="532"/>
      <c r="H683" s="83"/>
    </row>
    <row r="684">
      <c r="A684" s="532"/>
      <c r="B684" s="532"/>
      <c r="C684" s="532"/>
      <c r="D684" s="532"/>
      <c r="E684" s="532"/>
      <c r="F684" s="532"/>
      <c r="G684" s="532"/>
      <c r="H684" s="83"/>
    </row>
    <row r="685">
      <c r="A685" s="532"/>
      <c r="B685" s="532"/>
      <c r="C685" s="532"/>
      <c r="D685" s="532"/>
      <c r="E685" s="532"/>
      <c r="F685" s="532"/>
      <c r="G685" s="532"/>
      <c r="H685" s="83"/>
    </row>
    <row r="686">
      <c r="A686" s="532"/>
      <c r="B686" s="532"/>
      <c r="C686" s="532"/>
      <c r="D686" s="532"/>
      <c r="E686" s="532"/>
      <c r="F686" s="532"/>
      <c r="G686" s="532"/>
      <c r="H686" s="83"/>
    </row>
    <row r="687">
      <c r="A687" s="532"/>
      <c r="B687" s="532"/>
      <c r="C687" s="532"/>
      <c r="D687" s="532"/>
      <c r="E687" s="532"/>
      <c r="F687" s="532"/>
      <c r="G687" s="532"/>
      <c r="H687" s="83"/>
    </row>
    <row r="688">
      <c r="A688" s="532"/>
      <c r="B688" s="532"/>
      <c r="C688" s="532"/>
      <c r="D688" s="532"/>
      <c r="E688" s="532"/>
      <c r="F688" s="532"/>
      <c r="G688" s="532"/>
      <c r="H688" s="83"/>
    </row>
    <row r="689">
      <c r="A689" s="532"/>
      <c r="B689" s="532"/>
      <c r="C689" s="532"/>
      <c r="D689" s="532"/>
      <c r="E689" s="532"/>
      <c r="F689" s="532"/>
      <c r="G689" s="532"/>
      <c r="H689" s="83"/>
    </row>
    <row r="690">
      <c r="A690" s="532"/>
      <c r="B690" s="532"/>
      <c r="C690" s="532"/>
      <c r="D690" s="532"/>
      <c r="E690" s="532"/>
      <c r="F690" s="532"/>
      <c r="G690" s="532"/>
      <c r="H690" s="83"/>
    </row>
    <row r="691">
      <c r="A691" s="532"/>
      <c r="B691" s="532"/>
      <c r="C691" s="532"/>
      <c r="D691" s="532"/>
      <c r="E691" s="532"/>
      <c r="F691" s="532"/>
      <c r="G691" s="532"/>
      <c r="H691" s="83"/>
    </row>
    <row r="692">
      <c r="A692" s="532"/>
      <c r="B692" s="532"/>
      <c r="C692" s="532"/>
      <c r="D692" s="532"/>
      <c r="E692" s="532"/>
      <c r="F692" s="532"/>
      <c r="G692" s="532"/>
      <c r="H692" s="83"/>
    </row>
    <row r="693">
      <c r="A693" s="532"/>
      <c r="B693" s="532"/>
      <c r="C693" s="532"/>
      <c r="D693" s="532"/>
      <c r="E693" s="532"/>
      <c r="F693" s="532"/>
      <c r="G693" s="532"/>
      <c r="H693" s="83"/>
    </row>
    <row r="694">
      <c r="A694" s="532"/>
      <c r="B694" s="532"/>
      <c r="C694" s="532"/>
      <c r="D694" s="532"/>
      <c r="E694" s="532"/>
      <c r="F694" s="532"/>
      <c r="G694" s="532"/>
      <c r="H694" s="83"/>
    </row>
    <row r="695">
      <c r="A695" s="532"/>
      <c r="B695" s="532"/>
      <c r="C695" s="532"/>
      <c r="D695" s="532"/>
      <c r="E695" s="532"/>
      <c r="F695" s="532"/>
      <c r="G695" s="532"/>
      <c r="H695" s="83"/>
    </row>
    <row r="696">
      <c r="A696" s="532"/>
      <c r="B696" s="532"/>
      <c r="C696" s="532"/>
      <c r="D696" s="532"/>
      <c r="E696" s="532"/>
      <c r="F696" s="532"/>
      <c r="G696" s="532"/>
      <c r="H696" s="83"/>
    </row>
    <row r="697">
      <c r="A697" s="532"/>
      <c r="B697" s="532"/>
      <c r="C697" s="532"/>
      <c r="D697" s="532"/>
      <c r="E697" s="532"/>
      <c r="F697" s="532"/>
      <c r="G697" s="532"/>
      <c r="H697" s="83"/>
    </row>
    <row r="698">
      <c r="A698" s="532"/>
      <c r="B698" s="532"/>
      <c r="C698" s="532"/>
      <c r="D698" s="532"/>
      <c r="E698" s="532"/>
      <c r="F698" s="532"/>
      <c r="G698" s="532"/>
      <c r="H698" s="83"/>
    </row>
    <row r="699">
      <c r="A699" s="532"/>
      <c r="B699" s="532"/>
      <c r="C699" s="532"/>
      <c r="D699" s="532"/>
      <c r="E699" s="532"/>
      <c r="F699" s="532"/>
      <c r="G699" s="532"/>
      <c r="H699" s="83"/>
    </row>
    <row r="700">
      <c r="A700" s="532"/>
      <c r="B700" s="532"/>
      <c r="C700" s="532"/>
      <c r="D700" s="532"/>
      <c r="E700" s="532"/>
      <c r="F700" s="532"/>
      <c r="G700" s="532"/>
      <c r="H700" s="83"/>
    </row>
    <row r="701">
      <c r="A701" s="532"/>
      <c r="B701" s="532"/>
      <c r="C701" s="532"/>
      <c r="D701" s="532"/>
      <c r="E701" s="532"/>
      <c r="F701" s="532"/>
      <c r="G701" s="532"/>
      <c r="H701" s="83"/>
    </row>
    <row r="702">
      <c r="A702" s="532"/>
      <c r="B702" s="532"/>
      <c r="C702" s="532"/>
      <c r="D702" s="532"/>
      <c r="E702" s="532"/>
      <c r="F702" s="532"/>
      <c r="G702" s="532"/>
      <c r="H702" s="83"/>
    </row>
    <row r="703">
      <c r="A703" s="532"/>
      <c r="B703" s="532"/>
      <c r="C703" s="532"/>
      <c r="D703" s="532"/>
      <c r="E703" s="532"/>
      <c r="F703" s="532"/>
      <c r="G703" s="532"/>
      <c r="H703" s="83"/>
    </row>
    <row r="704">
      <c r="A704" s="532"/>
      <c r="B704" s="532"/>
      <c r="C704" s="532"/>
      <c r="D704" s="532"/>
      <c r="E704" s="532"/>
      <c r="F704" s="532"/>
      <c r="G704" s="532"/>
      <c r="H704" s="83"/>
    </row>
    <row r="705">
      <c r="A705" s="532"/>
      <c r="B705" s="532"/>
      <c r="C705" s="532"/>
      <c r="D705" s="532"/>
      <c r="E705" s="532"/>
      <c r="F705" s="532"/>
      <c r="G705" s="532"/>
      <c r="H705" s="83"/>
    </row>
    <row r="706">
      <c r="A706" s="532"/>
      <c r="B706" s="532"/>
      <c r="C706" s="532"/>
      <c r="D706" s="532"/>
      <c r="E706" s="532"/>
      <c r="F706" s="532"/>
      <c r="G706" s="532"/>
      <c r="H706" s="83"/>
    </row>
    <row r="707">
      <c r="A707" s="532"/>
      <c r="B707" s="532"/>
      <c r="C707" s="532"/>
      <c r="D707" s="532"/>
      <c r="E707" s="532"/>
      <c r="F707" s="532"/>
      <c r="G707" s="532"/>
      <c r="H707" s="83"/>
    </row>
    <row r="708">
      <c r="A708" s="532"/>
      <c r="B708" s="532"/>
      <c r="C708" s="532"/>
      <c r="D708" s="532"/>
      <c r="E708" s="532"/>
      <c r="F708" s="532"/>
      <c r="G708" s="532"/>
      <c r="H708" s="83"/>
    </row>
    <row r="709">
      <c r="A709" s="532"/>
      <c r="B709" s="532"/>
      <c r="C709" s="532"/>
      <c r="D709" s="532"/>
      <c r="E709" s="532"/>
      <c r="F709" s="532"/>
      <c r="G709" s="532"/>
      <c r="H709" s="83"/>
    </row>
    <row r="710">
      <c r="A710" s="532"/>
      <c r="B710" s="532"/>
      <c r="C710" s="532"/>
      <c r="D710" s="532"/>
      <c r="E710" s="532"/>
      <c r="F710" s="532"/>
      <c r="G710" s="532"/>
      <c r="H710" s="83"/>
    </row>
    <row r="711">
      <c r="A711" s="532"/>
      <c r="B711" s="532"/>
      <c r="C711" s="532"/>
      <c r="D711" s="532"/>
      <c r="E711" s="532"/>
      <c r="F711" s="532"/>
      <c r="G711" s="532"/>
      <c r="H711" s="83"/>
    </row>
    <row r="712">
      <c r="A712" s="532"/>
      <c r="B712" s="532"/>
      <c r="C712" s="532"/>
      <c r="D712" s="532"/>
      <c r="E712" s="532"/>
      <c r="F712" s="532"/>
      <c r="G712" s="532"/>
      <c r="H712" s="83"/>
    </row>
    <row r="713">
      <c r="A713" s="532"/>
      <c r="B713" s="532"/>
      <c r="C713" s="532"/>
      <c r="D713" s="532"/>
      <c r="E713" s="532"/>
      <c r="F713" s="532"/>
      <c r="G713" s="532"/>
      <c r="H713" s="83"/>
    </row>
    <row r="714">
      <c r="A714" s="532"/>
      <c r="B714" s="532"/>
      <c r="C714" s="532"/>
      <c r="D714" s="532"/>
      <c r="E714" s="532"/>
      <c r="F714" s="532"/>
      <c r="G714" s="532"/>
      <c r="H714" s="83"/>
    </row>
    <row r="715">
      <c r="A715" s="532"/>
      <c r="B715" s="532"/>
      <c r="C715" s="532"/>
      <c r="D715" s="532"/>
      <c r="E715" s="532"/>
      <c r="F715" s="532"/>
      <c r="G715" s="532"/>
      <c r="H715" s="83"/>
    </row>
    <row r="716">
      <c r="A716" s="532"/>
      <c r="B716" s="532"/>
      <c r="C716" s="532"/>
      <c r="D716" s="532"/>
      <c r="E716" s="532"/>
      <c r="F716" s="532"/>
      <c r="G716" s="532"/>
      <c r="H716" s="83"/>
    </row>
    <row r="717">
      <c r="A717" s="532"/>
      <c r="B717" s="532"/>
      <c r="C717" s="532"/>
      <c r="D717" s="532"/>
      <c r="E717" s="532"/>
      <c r="F717" s="532"/>
      <c r="G717" s="532"/>
      <c r="H717" s="83"/>
    </row>
    <row r="718">
      <c r="A718" s="532"/>
      <c r="B718" s="532"/>
      <c r="C718" s="532"/>
      <c r="D718" s="532"/>
      <c r="E718" s="532"/>
      <c r="F718" s="532"/>
      <c r="G718" s="532"/>
      <c r="H718" s="83"/>
    </row>
    <row r="719">
      <c r="A719" s="532"/>
      <c r="B719" s="532"/>
      <c r="C719" s="532"/>
      <c r="D719" s="532"/>
      <c r="E719" s="532"/>
      <c r="F719" s="532"/>
      <c r="G719" s="532"/>
      <c r="H719" s="83"/>
    </row>
    <row r="720">
      <c r="A720" s="532"/>
      <c r="B720" s="532"/>
      <c r="C720" s="532"/>
      <c r="D720" s="532"/>
      <c r="E720" s="532"/>
      <c r="F720" s="532"/>
      <c r="G720" s="532"/>
      <c r="H720" s="83"/>
    </row>
    <row r="721">
      <c r="A721" s="532"/>
      <c r="B721" s="532"/>
      <c r="C721" s="532"/>
      <c r="D721" s="532"/>
      <c r="E721" s="532"/>
      <c r="F721" s="532"/>
      <c r="G721" s="532"/>
      <c r="H721" s="83"/>
    </row>
    <row r="722">
      <c r="A722" s="532"/>
      <c r="B722" s="532"/>
      <c r="C722" s="532"/>
      <c r="D722" s="532"/>
      <c r="E722" s="532"/>
      <c r="F722" s="532"/>
      <c r="G722" s="532"/>
      <c r="H722" s="83"/>
    </row>
    <row r="723">
      <c r="A723" s="532"/>
      <c r="B723" s="532"/>
      <c r="C723" s="532"/>
      <c r="D723" s="532"/>
      <c r="E723" s="532"/>
      <c r="F723" s="532"/>
      <c r="G723" s="532"/>
      <c r="H723" s="83"/>
    </row>
    <row r="724">
      <c r="A724" s="532"/>
      <c r="B724" s="532"/>
      <c r="C724" s="532"/>
      <c r="D724" s="532"/>
      <c r="E724" s="532"/>
      <c r="F724" s="532"/>
      <c r="G724" s="532"/>
      <c r="H724" s="83"/>
    </row>
    <row r="725">
      <c r="A725" s="532"/>
      <c r="B725" s="532"/>
      <c r="C725" s="532"/>
      <c r="D725" s="532"/>
      <c r="E725" s="532"/>
      <c r="F725" s="532"/>
      <c r="G725" s="532"/>
      <c r="H725" s="83"/>
    </row>
    <row r="726">
      <c r="A726" s="532"/>
      <c r="B726" s="532"/>
      <c r="C726" s="532"/>
      <c r="D726" s="532"/>
      <c r="E726" s="532"/>
      <c r="F726" s="532"/>
      <c r="G726" s="532"/>
      <c r="H726" s="83"/>
    </row>
    <row r="727">
      <c r="A727" s="532"/>
      <c r="B727" s="532"/>
      <c r="C727" s="532"/>
      <c r="D727" s="532"/>
      <c r="E727" s="532"/>
      <c r="F727" s="532"/>
      <c r="G727" s="532"/>
      <c r="H727" s="83"/>
    </row>
    <row r="728">
      <c r="A728" s="532"/>
      <c r="B728" s="532"/>
      <c r="C728" s="532"/>
      <c r="D728" s="532"/>
      <c r="E728" s="532"/>
      <c r="F728" s="532"/>
      <c r="G728" s="532"/>
      <c r="H728" s="83"/>
    </row>
    <row r="729">
      <c r="A729" s="532"/>
      <c r="B729" s="532"/>
      <c r="C729" s="532"/>
      <c r="D729" s="532"/>
      <c r="E729" s="532"/>
      <c r="F729" s="532"/>
      <c r="G729" s="532"/>
      <c r="H729" s="83"/>
    </row>
    <row r="730">
      <c r="A730" s="532"/>
      <c r="B730" s="532"/>
      <c r="C730" s="532"/>
      <c r="D730" s="532"/>
      <c r="E730" s="532"/>
      <c r="F730" s="532"/>
      <c r="G730" s="532"/>
      <c r="H730" s="83"/>
    </row>
    <row r="731">
      <c r="A731" s="532"/>
      <c r="B731" s="532"/>
      <c r="C731" s="532"/>
      <c r="D731" s="532"/>
      <c r="E731" s="532"/>
      <c r="F731" s="532"/>
      <c r="G731" s="532"/>
      <c r="H731" s="83"/>
    </row>
    <row r="732">
      <c r="A732" s="532"/>
      <c r="B732" s="532"/>
      <c r="C732" s="532"/>
      <c r="D732" s="532"/>
      <c r="E732" s="532"/>
      <c r="F732" s="532"/>
      <c r="G732" s="532"/>
      <c r="H732" s="83"/>
    </row>
    <row r="733">
      <c r="A733" s="532"/>
      <c r="B733" s="532"/>
      <c r="C733" s="532"/>
      <c r="D733" s="532"/>
      <c r="E733" s="532"/>
      <c r="F733" s="532"/>
      <c r="G733" s="532"/>
      <c r="H733" s="83"/>
    </row>
    <row r="734">
      <c r="A734" s="532"/>
      <c r="B734" s="532"/>
      <c r="C734" s="532"/>
      <c r="D734" s="532"/>
      <c r="E734" s="532"/>
      <c r="F734" s="532"/>
      <c r="G734" s="532"/>
      <c r="H734" s="83"/>
    </row>
    <row r="735">
      <c r="A735" s="532"/>
      <c r="B735" s="532"/>
      <c r="C735" s="532"/>
      <c r="D735" s="532"/>
      <c r="E735" s="532"/>
      <c r="F735" s="532"/>
      <c r="G735" s="532"/>
      <c r="H735" s="83"/>
    </row>
    <row r="736">
      <c r="A736" s="532"/>
      <c r="B736" s="532"/>
      <c r="C736" s="532"/>
      <c r="D736" s="532"/>
      <c r="E736" s="532"/>
      <c r="F736" s="532"/>
      <c r="G736" s="532"/>
      <c r="H736" s="83"/>
    </row>
    <row r="737">
      <c r="A737" s="532"/>
      <c r="B737" s="532"/>
      <c r="C737" s="532"/>
      <c r="D737" s="532"/>
      <c r="E737" s="532"/>
      <c r="F737" s="532"/>
      <c r="G737" s="532"/>
      <c r="H737" s="83"/>
    </row>
    <row r="738">
      <c r="A738" s="532"/>
      <c r="B738" s="532"/>
      <c r="C738" s="532"/>
      <c r="D738" s="532"/>
      <c r="E738" s="532"/>
      <c r="F738" s="532"/>
      <c r="G738" s="532"/>
      <c r="H738" s="83"/>
    </row>
    <row r="739">
      <c r="A739" s="532"/>
      <c r="B739" s="532"/>
      <c r="C739" s="532"/>
      <c r="D739" s="532"/>
      <c r="E739" s="532"/>
      <c r="F739" s="532"/>
      <c r="G739" s="532"/>
      <c r="H739" s="83"/>
    </row>
    <row r="740">
      <c r="A740" s="532"/>
      <c r="B740" s="532"/>
      <c r="C740" s="532"/>
      <c r="D740" s="532"/>
      <c r="E740" s="532"/>
      <c r="F740" s="532"/>
      <c r="G740" s="532"/>
      <c r="H740" s="83"/>
    </row>
    <row r="741">
      <c r="A741" s="532"/>
      <c r="B741" s="532"/>
      <c r="C741" s="532"/>
      <c r="D741" s="532"/>
      <c r="E741" s="532"/>
      <c r="F741" s="532"/>
      <c r="G741" s="532"/>
      <c r="H741" s="83"/>
    </row>
    <row r="742">
      <c r="A742" s="532"/>
      <c r="B742" s="532"/>
      <c r="C742" s="532"/>
      <c r="D742" s="532"/>
      <c r="E742" s="532"/>
      <c r="F742" s="532"/>
      <c r="G742" s="532"/>
      <c r="H742" s="83"/>
    </row>
    <row r="743">
      <c r="A743" s="532"/>
      <c r="B743" s="532"/>
      <c r="C743" s="532"/>
      <c r="D743" s="532"/>
      <c r="E743" s="532"/>
      <c r="F743" s="532"/>
      <c r="G743" s="532"/>
      <c r="H743" s="83"/>
    </row>
    <row r="744">
      <c r="A744" s="532"/>
      <c r="B744" s="532"/>
      <c r="C744" s="532"/>
      <c r="D744" s="532"/>
      <c r="E744" s="532"/>
      <c r="F744" s="532"/>
      <c r="G744" s="532"/>
      <c r="H744" s="83"/>
    </row>
    <row r="745">
      <c r="A745" s="532"/>
      <c r="B745" s="532"/>
      <c r="C745" s="532"/>
      <c r="D745" s="532"/>
      <c r="E745" s="532"/>
      <c r="F745" s="532"/>
      <c r="G745" s="532"/>
      <c r="H745" s="83"/>
    </row>
    <row r="746">
      <c r="A746" s="532"/>
      <c r="B746" s="532"/>
      <c r="C746" s="532"/>
      <c r="D746" s="532"/>
      <c r="E746" s="532"/>
      <c r="F746" s="532"/>
      <c r="G746" s="532"/>
      <c r="H746" s="83"/>
    </row>
    <row r="747">
      <c r="A747" s="532"/>
      <c r="B747" s="532"/>
      <c r="C747" s="532"/>
      <c r="D747" s="532"/>
      <c r="E747" s="532"/>
      <c r="F747" s="532"/>
      <c r="G747" s="532"/>
      <c r="H747" s="83"/>
    </row>
    <row r="748">
      <c r="A748" s="532"/>
      <c r="B748" s="532"/>
      <c r="C748" s="532"/>
      <c r="D748" s="532"/>
      <c r="E748" s="532"/>
      <c r="F748" s="532"/>
      <c r="G748" s="532"/>
      <c r="H748" s="83"/>
    </row>
    <row r="749">
      <c r="A749" s="532"/>
      <c r="B749" s="532"/>
      <c r="C749" s="532"/>
      <c r="D749" s="532"/>
      <c r="E749" s="532"/>
      <c r="F749" s="532"/>
      <c r="G749" s="532"/>
      <c r="H749" s="83"/>
    </row>
    <row r="750">
      <c r="A750" s="532"/>
      <c r="B750" s="532"/>
      <c r="C750" s="532"/>
      <c r="D750" s="532"/>
      <c r="E750" s="532"/>
      <c r="F750" s="532"/>
      <c r="G750" s="532"/>
      <c r="H750" s="83"/>
    </row>
    <row r="751">
      <c r="A751" s="532"/>
      <c r="B751" s="532"/>
      <c r="C751" s="532"/>
      <c r="D751" s="532"/>
      <c r="E751" s="532"/>
      <c r="F751" s="532"/>
      <c r="G751" s="532"/>
      <c r="H751" s="83"/>
    </row>
    <row r="752">
      <c r="A752" s="532"/>
      <c r="B752" s="532"/>
      <c r="C752" s="532"/>
      <c r="D752" s="532"/>
      <c r="E752" s="532"/>
      <c r="F752" s="532"/>
      <c r="G752" s="532"/>
      <c r="H752" s="83"/>
    </row>
    <row r="753">
      <c r="A753" s="532"/>
      <c r="B753" s="532"/>
      <c r="C753" s="532"/>
      <c r="D753" s="532"/>
      <c r="E753" s="532"/>
      <c r="F753" s="532"/>
      <c r="G753" s="532"/>
      <c r="H753" s="83"/>
    </row>
    <row r="754">
      <c r="A754" s="532"/>
      <c r="B754" s="532"/>
      <c r="C754" s="532"/>
      <c r="D754" s="532"/>
      <c r="E754" s="532"/>
      <c r="F754" s="532"/>
      <c r="G754" s="532"/>
      <c r="H754" s="83"/>
    </row>
    <row r="755">
      <c r="A755" s="532"/>
      <c r="B755" s="532"/>
      <c r="C755" s="532"/>
      <c r="D755" s="532"/>
      <c r="E755" s="532"/>
      <c r="F755" s="532"/>
      <c r="G755" s="532"/>
      <c r="H755" s="83"/>
    </row>
    <row r="756">
      <c r="A756" s="532"/>
      <c r="B756" s="532"/>
      <c r="C756" s="532"/>
      <c r="D756" s="532"/>
      <c r="E756" s="532"/>
      <c r="F756" s="532"/>
      <c r="G756" s="532"/>
      <c r="H756" s="83"/>
    </row>
    <row r="757">
      <c r="A757" s="532"/>
      <c r="B757" s="532"/>
      <c r="C757" s="532"/>
      <c r="D757" s="532"/>
      <c r="E757" s="532"/>
      <c r="F757" s="532"/>
      <c r="G757" s="532"/>
      <c r="H757" s="83"/>
    </row>
    <row r="758">
      <c r="A758" s="532"/>
      <c r="B758" s="532"/>
      <c r="C758" s="532"/>
      <c r="D758" s="532"/>
      <c r="E758" s="532"/>
      <c r="F758" s="532"/>
      <c r="G758" s="532"/>
      <c r="H758" s="83"/>
    </row>
    <row r="759">
      <c r="A759" s="532"/>
      <c r="B759" s="532"/>
      <c r="C759" s="532"/>
      <c r="D759" s="532"/>
      <c r="E759" s="532"/>
      <c r="F759" s="532"/>
      <c r="G759" s="532"/>
      <c r="H759" s="83"/>
    </row>
    <row r="760">
      <c r="A760" s="532"/>
      <c r="B760" s="532"/>
      <c r="C760" s="532"/>
      <c r="D760" s="532"/>
      <c r="E760" s="532"/>
      <c r="F760" s="532"/>
      <c r="G760" s="532"/>
      <c r="H760" s="83"/>
    </row>
    <row r="761">
      <c r="A761" s="532"/>
      <c r="B761" s="532"/>
      <c r="C761" s="532"/>
      <c r="D761" s="532"/>
      <c r="E761" s="532"/>
      <c r="F761" s="532"/>
      <c r="G761" s="532"/>
      <c r="H761" s="83"/>
    </row>
    <row r="762">
      <c r="A762" s="532"/>
      <c r="B762" s="532"/>
      <c r="C762" s="532"/>
      <c r="D762" s="532"/>
      <c r="E762" s="532"/>
      <c r="F762" s="532"/>
      <c r="G762" s="532"/>
      <c r="H762" s="83"/>
    </row>
    <row r="763">
      <c r="A763" s="532"/>
      <c r="B763" s="532"/>
      <c r="C763" s="532"/>
      <c r="D763" s="532"/>
      <c r="E763" s="532"/>
      <c r="F763" s="532"/>
      <c r="G763" s="532"/>
      <c r="H763" s="83"/>
    </row>
    <row r="764">
      <c r="A764" s="532"/>
      <c r="B764" s="532"/>
      <c r="C764" s="532"/>
      <c r="D764" s="532"/>
      <c r="E764" s="532"/>
      <c r="F764" s="532"/>
      <c r="G764" s="532"/>
      <c r="H764" s="83"/>
    </row>
    <row r="765">
      <c r="A765" s="532"/>
      <c r="B765" s="532"/>
      <c r="C765" s="532"/>
      <c r="D765" s="532"/>
      <c r="E765" s="532"/>
      <c r="F765" s="532"/>
      <c r="G765" s="532"/>
      <c r="H765" s="83"/>
    </row>
    <row r="766">
      <c r="A766" s="532"/>
      <c r="B766" s="532"/>
      <c r="C766" s="532"/>
      <c r="D766" s="532"/>
      <c r="E766" s="532"/>
      <c r="F766" s="532"/>
      <c r="G766" s="532"/>
      <c r="H766" s="83"/>
    </row>
    <row r="767">
      <c r="A767" s="532"/>
      <c r="B767" s="532"/>
      <c r="C767" s="532"/>
      <c r="D767" s="532"/>
      <c r="E767" s="532"/>
      <c r="F767" s="532"/>
      <c r="G767" s="532"/>
      <c r="H767" s="83"/>
    </row>
    <row r="768">
      <c r="A768" s="532"/>
      <c r="B768" s="532"/>
      <c r="C768" s="532"/>
      <c r="D768" s="532"/>
      <c r="E768" s="532"/>
      <c r="F768" s="532"/>
      <c r="G768" s="532"/>
      <c r="H768" s="83"/>
    </row>
    <row r="769">
      <c r="A769" s="532"/>
      <c r="B769" s="532"/>
      <c r="C769" s="532"/>
      <c r="D769" s="532"/>
      <c r="E769" s="532"/>
      <c r="F769" s="532"/>
      <c r="G769" s="532"/>
      <c r="H769" s="83"/>
    </row>
    <row r="770">
      <c r="A770" s="532"/>
      <c r="B770" s="532"/>
      <c r="C770" s="532"/>
      <c r="D770" s="532"/>
      <c r="E770" s="532"/>
      <c r="F770" s="532"/>
      <c r="G770" s="532"/>
      <c r="H770" s="83"/>
    </row>
    <row r="771">
      <c r="A771" s="532"/>
      <c r="B771" s="532"/>
      <c r="C771" s="532"/>
      <c r="D771" s="532"/>
      <c r="E771" s="532"/>
      <c r="F771" s="532"/>
      <c r="G771" s="532"/>
      <c r="H771" s="83"/>
    </row>
    <row r="772">
      <c r="A772" s="532"/>
      <c r="B772" s="532"/>
      <c r="C772" s="532"/>
      <c r="D772" s="532"/>
      <c r="E772" s="532"/>
      <c r="F772" s="532"/>
      <c r="G772" s="532"/>
      <c r="H772" s="83"/>
    </row>
    <row r="773">
      <c r="A773" s="532"/>
      <c r="B773" s="532"/>
      <c r="C773" s="532"/>
      <c r="D773" s="532"/>
      <c r="E773" s="532"/>
      <c r="F773" s="532"/>
      <c r="G773" s="532"/>
      <c r="H773" s="83"/>
    </row>
    <row r="774">
      <c r="A774" s="532"/>
      <c r="B774" s="532"/>
      <c r="C774" s="532"/>
      <c r="D774" s="532"/>
      <c r="E774" s="532"/>
      <c r="F774" s="532"/>
      <c r="G774" s="532"/>
      <c r="H774" s="83"/>
    </row>
    <row r="775">
      <c r="A775" s="532"/>
      <c r="B775" s="532"/>
      <c r="C775" s="532"/>
      <c r="D775" s="532"/>
      <c r="E775" s="532"/>
      <c r="F775" s="532"/>
      <c r="G775" s="532"/>
      <c r="H775" s="83"/>
    </row>
    <row r="776">
      <c r="A776" s="532"/>
      <c r="B776" s="532"/>
      <c r="C776" s="532"/>
      <c r="D776" s="532"/>
      <c r="E776" s="532"/>
      <c r="F776" s="532"/>
      <c r="G776" s="532"/>
      <c r="H776" s="83"/>
    </row>
    <row r="777">
      <c r="A777" s="532"/>
      <c r="B777" s="532"/>
      <c r="C777" s="532"/>
      <c r="D777" s="532"/>
      <c r="E777" s="532"/>
      <c r="F777" s="532"/>
      <c r="G777" s="532"/>
      <c r="H777" s="83"/>
    </row>
    <row r="778">
      <c r="A778" s="532"/>
      <c r="B778" s="532"/>
      <c r="C778" s="532"/>
      <c r="D778" s="532"/>
      <c r="E778" s="532"/>
      <c r="F778" s="532"/>
      <c r="G778" s="532"/>
      <c r="H778" s="83"/>
    </row>
    <row r="779">
      <c r="A779" s="532"/>
      <c r="B779" s="532"/>
      <c r="C779" s="532"/>
      <c r="D779" s="532"/>
      <c r="E779" s="532"/>
      <c r="F779" s="532"/>
      <c r="G779" s="532"/>
      <c r="H779" s="83"/>
    </row>
    <row r="780">
      <c r="A780" s="532"/>
      <c r="B780" s="532"/>
      <c r="C780" s="532"/>
      <c r="D780" s="532"/>
      <c r="E780" s="532"/>
      <c r="F780" s="532"/>
      <c r="G780" s="532"/>
      <c r="H780" s="83"/>
    </row>
    <row r="781">
      <c r="A781" s="532"/>
      <c r="B781" s="532"/>
      <c r="C781" s="532"/>
      <c r="D781" s="532"/>
      <c r="E781" s="532"/>
      <c r="F781" s="532"/>
      <c r="G781" s="532"/>
      <c r="H781" s="83"/>
    </row>
    <row r="782">
      <c r="A782" s="532"/>
      <c r="B782" s="532"/>
      <c r="C782" s="532"/>
      <c r="D782" s="532"/>
      <c r="E782" s="532"/>
      <c r="F782" s="532"/>
      <c r="G782" s="532"/>
      <c r="H782" s="83"/>
    </row>
    <row r="783">
      <c r="A783" s="532"/>
      <c r="B783" s="532"/>
      <c r="C783" s="532"/>
      <c r="D783" s="532"/>
      <c r="E783" s="532"/>
      <c r="F783" s="532"/>
      <c r="G783" s="532"/>
      <c r="H783" s="83"/>
    </row>
    <row r="784">
      <c r="A784" s="532"/>
      <c r="B784" s="532"/>
      <c r="C784" s="532"/>
      <c r="D784" s="532"/>
      <c r="E784" s="532"/>
      <c r="F784" s="532"/>
      <c r="G784" s="532"/>
      <c r="H784" s="83"/>
    </row>
    <row r="785">
      <c r="A785" s="532"/>
      <c r="B785" s="532"/>
      <c r="C785" s="532"/>
      <c r="D785" s="532"/>
      <c r="E785" s="532"/>
      <c r="F785" s="532"/>
      <c r="G785" s="532"/>
      <c r="H785" s="83"/>
    </row>
    <row r="786">
      <c r="A786" s="532"/>
      <c r="B786" s="532"/>
      <c r="C786" s="532"/>
      <c r="D786" s="532"/>
      <c r="E786" s="532"/>
      <c r="F786" s="532"/>
      <c r="G786" s="532"/>
      <c r="H786" s="83"/>
    </row>
    <row r="787">
      <c r="A787" s="532"/>
      <c r="B787" s="532"/>
      <c r="C787" s="532"/>
      <c r="D787" s="532"/>
      <c r="E787" s="532"/>
      <c r="F787" s="532"/>
      <c r="G787" s="532"/>
      <c r="H787" s="83"/>
    </row>
    <row r="788">
      <c r="A788" s="532"/>
      <c r="B788" s="532"/>
      <c r="C788" s="532"/>
      <c r="D788" s="532"/>
      <c r="E788" s="532"/>
      <c r="F788" s="532"/>
      <c r="G788" s="532"/>
      <c r="H788" s="83"/>
    </row>
    <row r="789">
      <c r="A789" s="532"/>
      <c r="B789" s="532"/>
      <c r="C789" s="532"/>
      <c r="D789" s="532"/>
      <c r="E789" s="532"/>
      <c r="F789" s="532"/>
      <c r="G789" s="532"/>
      <c r="H789" s="83"/>
    </row>
    <row r="790">
      <c r="A790" s="532"/>
      <c r="B790" s="532"/>
      <c r="C790" s="532"/>
      <c r="D790" s="532"/>
      <c r="E790" s="532"/>
      <c r="F790" s="532"/>
      <c r="G790" s="532"/>
      <c r="H790" s="83"/>
    </row>
    <row r="791">
      <c r="A791" s="532"/>
      <c r="B791" s="532"/>
      <c r="C791" s="532"/>
      <c r="D791" s="532"/>
      <c r="E791" s="532"/>
      <c r="F791" s="532"/>
      <c r="G791" s="532"/>
      <c r="H791" s="83"/>
    </row>
    <row r="792">
      <c r="A792" s="532"/>
      <c r="B792" s="532"/>
      <c r="C792" s="532"/>
      <c r="D792" s="532"/>
      <c r="E792" s="532"/>
      <c r="F792" s="532"/>
      <c r="G792" s="532"/>
      <c r="H792" s="83"/>
    </row>
    <row r="793">
      <c r="A793" s="532"/>
      <c r="B793" s="532"/>
      <c r="C793" s="532"/>
      <c r="D793" s="532"/>
      <c r="E793" s="532"/>
      <c r="F793" s="532"/>
      <c r="G793" s="532"/>
      <c r="H793" s="83"/>
    </row>
    <row r="794">
      <c r="A794" s="532"/>
      <c r="B794" s="532"/>
      <c r="C794" s="532"/>
      <c r="D794" s="532"/>
      <c r="E794" s="532"/>
      <c r="F794" s="532"/>
      <c r="G794" s="532"/>
      <c r="H794" s="83"/>
    </row>
    <row r="795">
      <c r="A795" s="532"/>
      <c r="B795" s="532"/>
      <c r="C795" s="532"/>
      <c r="D795" s="532"/>
      <c r="E795" s="532"/>
      <c r="F795" s="532"/>
      <c r="G795" s="532"/>
      <c r="H795" s="83"/>
    </row>
    <row r="796">
      <c r="A796" s="532"/>
      <c r="B796" s="532"/>
      <c r="C796" s="532"/>
      <c r="D796" s="532"/>
      <c r="E796" s="532"/>
      <c r="F796" s="532"/>
      <c r="G796" s="532"/>
      <c r="H796" s="83"/>
    </row>
    <row r="797">
      <c r="A797" s="532"/>
      <c r="B797" s="532"/>
      <c r="C797" s="532"/>
      <c r="D797" s="532"/>
      <c r="E797" s="532"/>
      <c r="F797" s="532"/>
      <c r="G797" s="532"/>
      <c r="H797" s="83"/>
    </row>
    <row r="798">
      <c r="A798" s="532"/>
      <c r="B798" s="532"/>
      <c r="C798" s="532"/>
      <c r="D798" s="532"/>
      <c r="E798" s="532"/>
      <c r="F798" s="532"/>
      <c r="G798" s="532"/>
      <c r="H798" s="83"/>
    </row>
    <row r="799">
      <c r="A799" s="532"/>
      <c r="B799" s="532"/>
      <c r="C799" s="532"/>
      <c r="D799" s="532"/>
      <c r="E799" s="532"/>
      <c r="F799" s="532"/>
      <c r="G799" s="532"/>
      <c r="H799" s="83"/>
    </row>
    <row r="800">
      <c r="A800" s="532"/>
      <c r="B800" s="532"/>
      <c r="C800" s="532"/>
      <c r="D800" s="532"/>
      <c r="E800" s="532"/>
      <c r="F800" s="532"/>
      <c r="G800" s="532"/>
      <c r="H800" s="83"/>
    </row>
    <row r="801">
      <c r="A801" s="532"/>
      <c r="B801" s="532"/>
      <c r="C801" s="532"/>
      <c r="D801" s="532"/>
      <c r="E801" s="532"/>
      <c r="F801" s="532"/>
      <c r="G801" s="532"/>
      <c r="H801" s="83"/>
    </row>
    <row r="802">
      <c r="A802" s="532"/>
      <c r="B802" s="532"/>
      <c r="C802" s="532"/>
      <c r="D802" s="532"/>
      <c r="E802" s="532"/>
      <c r="F802" s="532"/>
      <c r="G802" s="532"/>
      <c r="H802" s="83"/>
    </row>
    <row r="803">
      <c r="A803" s="532"/>
      <c r="B803" s="532"/>
      <c r="C803" s="532"/>
      <c r="D803" s="532"/>
      <c r="E803" s="532"/>
      <c r="F803" s="532"/>
      <c r="G803" s="532"/>
      <c r="H803" s="83"/>
    </row>
    <row r="804">
      <c r="A804" s="532"/>
      <c r="B804" s="532"/>
      <c r="C804" s="532"/>
      <c r="D804" s="532"/>
      <c r="E804" s="532"/>
      <c r="F804" s="532"/>
      <c r="G804" s="532"/>
      <c r="H804" s="83"/>
    </row>
    <row r="805">
      <c r="A805" s="532"/>
      <c r="B805" s="532"/>
      <c r="C805" s="532"/>
      <c r="D805" s="532"/>
      <c r="E805" s="532"/>
      <c r="F805" s="532"/>
      <c r="G805" s="532"/>
      <c r="H805" s="83"/>
    </row>
    <row r="806">
      <c r="A806" s="532"/>
      <c r="B806" s="532"/>
      <c r="C806" s="532"/>
      <c r="D806" s="532"/>
      <c r="E806" s="532"/>
      <c r="F806" s="532"/>
      <c r="G806" s="532"/>
      <c r="H806" s="83"/>
    </row>
    <row r="807">
      <c r="A807" s="532"/>
      <c r="B807" s="532"/>
      <c r="C807" s="532"/>
      <c r="D807" s="532"/>
      <c r="E807" s="532"/>
      <c r="F807" s="532"/>
      <c r="G807" s="532"/>
      <c r="H807" s="83"/>
    </row>
    <row r="808">
      <c r="A808" s="532"/>
      <c r="B808" s="532"/>
      <c r="C808" s="532"/>
      <c r="D808" s="532"/>
      <c r="E808" s="532"/>
      <c r="F808" s="532"/>
      <c r="G808" s="532"/>
      <c r="H808" s="83"/>
    </row>
    <row r="809">
      <c r="A809" s="532"/>
      <c r="B809" s="532"/>
      <c r="C809" s="532"/>
      <c r="D809" s="532"/>
      <c r="E809" s="532"/>
      <c r="F809" s="532"/>
      <c r="G809" s="532"/>
      <c r="H809" s="83"/>
    </row>
    <row r="810">
      <c r="A810" s="532"/>
      <c r="B810" s="532"/>
      <c r="C810" s="532"/>
      <c r="D810" s="532"/>
      <c r="E810" s="532"/>
      <c r="F810" s="532"/>
      <c r="G810" s="532"/>
      <c r="H810" s="83"/>
    </row>
    <row r="811">
      <c r="A811" s="532"/>
      <c r="B811" s="532"/>
      <c r="C811" s="532"/>
      <c r="D811" s="532"/>
      <c r="E811" s="532"/>
      <c r="F811" s="532"/>
      <c r="G811" s="532"/>
      <c r="H811" s="83"/>
    </row>
    <row r="812">
      <c r="A812" s="532"/>
      <c r="B812" s="532"/>
      <c r="C812" s="532"/>
      <c r="D812" s="532"/>
      <c r="E812" s="532"/>
      <c r="F812" s="532"/>
      <c r="G812" s="532"/>
      <c r="H812" s="83"/>
    </row>
    <row r="813">
      <c r="A813" s="532"/>
      <c r="B813" s="532"/>
      <c r="C813" s="532"/>
      <c r="D813" s="532"/>
      <c r="E813" s="532"/>
      <c r="F813" s="532"/>
      <c r="G813" s="532"/>
      <c r="H813" s="83"/>
    </row>
    <row r="814">
      <c r="A814" s="532"/>
      <c r="B814" s="532"/>
      <c r="C814" s="532"/>
      <c r="D814" s="532"/>
      <c r="E814" s="532"/>
      <c r="F814" s="532"/>
      <c r="G814" s="532"/>
      <c r="H814" s="83"/>
    </row>
    <row r="815">
      <c r="A815" s="532"/>
      <c r="B815" s="532"/>
      <c r="C815" s="532"/>
      <c r="D815" s="532"/>
      <c r="E815" s="532"/>
      <c r="F815" s="532"/>
      <c r="G815" s="532"/>
      <c r="H815" s="83"/>
    </row>
    <row r="816">
      <c r="A816" s="532"/>
      <c r="B816" s="532"/>
      <c r="C816" s="532"/>
      <c r="D816" s="532"/>
      <c r="E816" s="532"/>
      <c r="F816" s="532"/>
      <c r="G816" s="532"/>
      <c r="H816" s="83"/>
    </row>
    <row r="817">
      <c r="A817" s="532"/>
      <c r="B817" s="532"/>
      <c r="C817" s="532"/>
      <c r="D817" s="532"/>
      <c r="E817" s="532"/>
      <c r="F817" s="532"/>
      <c r="G817" s="532"/>
      <c r="H817" s="83"/>
    </row>
    <row r="818">
      <c r="A818" s="532"/>
      <c r="B818" s="532"/>
      <c r="C818" s="532"/>
      <c r="D818" s="532"/>
      <c r="E818" s="532"/>
      <c r="F818" s="532"/>
      <c r="G818" s="532"/>
      <c r="H818" s="83"/>
    </row>
    <row r="819">
      <c r="A819" s="532"/>
      <c r="B819" s="532"/>
      <c r="C819" s="532"/>
      <c r="D819" s="532"/>
      <c r="E819" s="532"/>
      <c r="F819" s="532"/>
      <c r="G819" s="532"/>
      <c r="H819" s="83"/>
    </row>
    <row r="820">
      <c r="A820" s="532"/>
      <c r="B820" s="532"/>
      <c r="C820" s="532"/>
      <c r="D820" s="532"/>
      <c r="E820" s="532"/>
      <c r="F820" s="532"/>
      <c r="G820" s="532"/>
      <c r="H820" s="83"/>
    </row>
    <row r="821">
      <c r="A821" s="532"/>
      <c r="B821" s="532"/>
      <c r="C821" s="532"/>
      <c r="D821" s="532"/>
      <c r="E821" s="532"/>
      <c r="F821" s="532"/>
      <c r="G821" s="532"/>
      <c r="H821" s="83"/>
    </row>
    <row r="822">
      <c r="A822" s="532"/>
      <c r="B822" s="532"/>
      <c r="C822" s="532"/>
      <c r="D822" s="532"/>
      <c r="E822" s="532"/>
      <c r="F822" s="532"/>
      <c r="G822" s="532"/>
      <c r="H822" s="83"/>
    </row>
    <row r="823">
      <c r="A823" s="532"/>
      <c r="B823" s="532"/>
      <c r="C823" s="532"/>
      <c r="D823" s="532"/>
      <c r="E823" s="532"/>
      <c r="F823" s="532"/>
      <c r="G823" s="532"/>
      <c r="H823" s="83"/>
    </row>
    <row r="824">
      <c r="A824" s="532"/>
      <c r="B824" s="532"/>
      <c r="C824" s="532"/>
      <c r="D824" s="532"/>
      <c r="E824" s="532"/>
      <c r="F824" s="532"/>
      <c r="G824" s="532"/>
      <c r="H824" s="83"/>
    </row>
    <row r="825">
      <c r="A825" s="532"/>
      <c r="B825" s="532"/>
      <c r="C825" s="532"/>
      <c r="D825" s="532"/>
      <c r="E825" s="532"/>
      <c r="F825" s="532"/>
      <c r="G825" s="532"/>
      <c r="H825" s="83"/>
    </row>
    <row r="826">
      <c r="A826" s="532"/>
      <c r="B826" s="532"/>
      <c r="C826" s="532"/>
      <c r="D826" s="532"/>
      <c r="E826" s="532"/>
      <c r="F826" s="532"/>
      <c r="G826" s="532"/>
      <c r="H826" s="83"/>
    </row>
    <row r="827">
      <c r="A827" s="532"/>
      <c r="B827" s="532"/>
      <c r="C827" s="532"/>
      <c r="D827" s="532"/>
      <c r="E827" s="532"/>
      <c r="F827" s="532"/>
      <c r="G827" s="532"/>
      <c r="H827" s="83"/>
    </row>
    <row r="828">
      <c r="A828" s="532"/>
      <c r="B828" s="532"/>
      <c r="C828" s="532"/>
      <c r="D828" s="532"/>
      <c r="E828" s="532"/>
      <c r="F828" s="532"/>
      <c r="G828" s="532"/>
      <c r="H828" s="83"/>
    </row>
    <row r="829">
      <c r="A829" s="532"/>
      <c r="B829" s="532"/>
      <c r="C829" s="532"/>
      <c r="D829" s="532"/>
      <c r="E829" s="532"/>
      <c r="F829" s="532"/>
      <c r="G829" s="532"/>
      <c r="H829" s="83"/>
    </row>
    <row r="830">
      <c r="A830" s="532"/>
      <c r="B830" s="532"/>
      <c r="C830" s="532"/>
      <c r="D830" s="532"/>
      <c r="E830" s="532"/>
      <c r="F830" s="532"/>
      <c r="G830" s="532"/>
      <c r="H830" s="83"/>
    </row>
    <row r="831">
      <c r="A831" s="532"/>
      <c r="B831" s="532"/>
      <c r="C831" s="532"/>
      <c r="D831" s="532"/>
      <c r="E831" s="532"/>
      <c r="F831" s="532"/>
      <c r="G831" s="532"/>
      <c r="H831" s="83"/>
    </row>
    <row r="832">
      <c r="A832" s="532"/>
      <c r="B832" s="532"/>
      <c r="C832" s="532"/>
      <c r="D832" s="532"/>
      <c r="E832" s="532"/>
      <c r="F832" s="532"/>
      <c r="G832" s="532"/>
      <c r="H832" s="83"/>
    </row>
    <row r="833">
      <c r="A833" s="532"/>
      <c r="B833" s="532"/>
      <c r="C833" s="532"/>
      <c r="D833" s="532"/>
      <c r="E833" s="532"/>
      <c r="F833" s="532"/>
      <c r="G833" s="532"/>
      <c r="H833" s="83"/>
    </row>
    <row r="834">
      <c r="A834" s="532"/>
      <c r="B834" s="532"/>
      <c r="C834" s="532"/>
      <c r="D834" s="532"/>
      <c r="E834" s="532"/>
      <c r="F834" s="532"/>
      <c r="G834" s="532"/>
      <c r="H834" s="83"/>
    </row>
    <row r="835">
      <c r="A835" s="532"/>
      <c r="B835" s="532"/>
      <c r="C835" s="532"/>
      <c r="D835" s="532"/>
      <c r="E835" s="532"/>
      <c r="F835" s="532"/>
      <c r="G835" s="532"/>
      <c r="H835" s="83"/>
    </row>
    <row r="836">
      <c r="A836" s="532"/>
      <c r="B836" s="532"/>
      <c r="C836" s="532"/>
      <c r="D836" s="532"/>
      <c r="E836" s="532"/>
      <c r="F836" s="532"/>
      <c r="G836" s="532"/>
      <c r="H836" s="83"/>
    </row>
    <row r="837">
      <c r="A837" s="532"/>
      <c r="B837" s="532"/>
      <c r="C837" s="532"/>
      <c r="D837" s="532"/>
      <c r="E837" s="532"/>
      <c r="F837" s="532"/>
      <c r="G837" s="532"/>
      <c r="H837" s="83"/>
    </row>
    <row r="838">
      <c r="A838" s="532"/>
      <c r="B838" s="532"/>
      <c r="C838" s="532"/>
      <c r="D838" s="532"/>
      <c r="E838" s="532"/>
      <c r="F838" s="532"/>
      <c r="G838" s="532"/>
      <c r="H838" s="83"/>
    </row>
    <row r="839">
      <c r="A839" s="532"/>
      <c r="B839" s="532"/>
      <c r="C839" s="532"/>
      <c r="D839" s="532"/>
      <c r="E839" s="532"/>
      <c r="F839" s="532"/>
      <c r="G839" s="532"/>
      <c r="H839" s="83"/>
    </row>
    <row r="840">
      <c r="A840" s="532"/>
      <c r="B840" s="532"/>
      <c r="C840" s="532"/>
      <c r="D840" s="532"/>
      <c r="E840" s="532"/>
      <c r="F840" s="532"/>
      <c r="G840" s="532"/>
      <c r="H840" s="83"/>
    </row>
    <row r="841">
      <c r="A841" s="532"/>
      <c r="B841" s="532"/>
      <c r="C841" s="532"/>
      <c r="D841" s="532"/>
      <c r="E841" s="532"/>
      <c r="F841" s="532"/>
      <c r="G841" s="532"/>
      <c r="H841" s="83"/>
    </row>
    <row r="842">
      <c r="A842" s="532"/>
      <c r="B842" s="532"/>
      <c r="C842" s="532"/>
      <c r="D842" s="532"/>
      <c r="E842" s="532"/>
      <c r="F842" s="532"/>
      <c r="G842" s="532"/>
      <c r="H842" s="83"/>
    </row>
    <row r="843">
      <c r="A843" s="532"/>
      <c r="B843" s="532"/>
      <c r="C843" s="532"/>
      <c r="D843" s="532"/>
      <c r="E843" s="532"/>
      <c r="F843" s="532"/>
      <c r="G843" s="532"/>
      <c r="H843" s="83"/>
    </row>
    <row r="844">
      <c r="A844" s="532"/>
      <c r="B844" s="532"/>
      <c r="C844" s="532"/>
      <c r="D844" s="532"/>
      <c r="E844" s="532"/>
      <c r="F844" s="532"/>
      <c r="G844" s="532"/>
      <c r="H844" s="83"/>
    </row>
    <row r="845">
      <c r="A845" s="532"/>
      <c r="B845" s="532"/>
      <c r="C845" s="532"/>
      <c r="D845" s="532"/>
      <c r="E845" s="532"/>
      <c r="F845" s="532"/>
      <c r="G845" s="532"/>
      <c r="H845" s="83"/>
    </row>
    <row r="846">
      <c r="A846" s="532"/>
      <c r="B846" s="532"/>
      <c r="C846" s="532"/>
      <c r="D846" s="532"/>
      <c r="E846" s="532"/>
      <c r="F846" s="532"/>
      <c r="G846" s="532"/>
      <c r="H846" s="83"/>
    </row>
    <row r="847">
      <c r="A847" s="532"/>
      <c r="B847" s="532"/>
      <c r="C847" s="532"/>
      <c r="D847" s="532"/>
      <c r="E847" s="532"/>
      <c r="F847" s="532"/>
      <c r="G847" s="532"/>
      <c r="H847" s="83"/>
    </row>
    <row r="848">
      <c r="A848" s="532"/>
      <c r="B848" s="532"/>
      <c r="C848" s="532"/>
      <c r="D848" s="532"/>
      <c r="E848" s="532"/>
      <c r="F848" s="532"/>
      <c r="G848" s="532"/>
      <c r="H848" s="83"/>
    </row>
    <row r="849">
      <c r="A849" s="532"/>
      <c r="B849" s="532"/>
      <c r="C849" s="532"/>
      <c r="D849" s="532"/>
      <c r="E849" s="532"/>
      <c r="F849" s="532"/>
      <c r="G849" s="532"/>
      <c r="H849" s="83"/>
    </row>
    <row r="850">
      <c r="A850" s="532"/>
      <c r="B850" s="532"/>
      <c r="C850" s="532"/>
      <c r="D850" s="532"/>
      <c r="E850" s="532"/>
      <c r="F850" s="532"/>
      <c r="G850" s="532"/>
      <c r="H850" s="83"/>
    </row>
    <row r="851">
      <c r="A851" s="532"/>
      <c r="B851" s="532"/>
      <c r="C851" s="532"/>
      <c r="D851" s="532"/>
      <c r="E851" s="532"/>
      <c r="F851" s="532"/>
      <c r="G851" s="532"/>
      <c r="H851" s="83"/>
    </row>
    <row r="852">
      <c r="A852" s="532"/>
      <c r="B852" s="532"/>
      <c r="C852" s="532"/>
      <c r="D852" s="532"/>
      <c r="E852" s="532"/>
      <c r="F852" s="532"/>
      <c r="G852" s="532"/>
      <c r="H852" s="83"/>
    </row>
    <row r="853">
      <c r="A853" s="532"/>
      <c r="B853" s="532"/>
      <c r="C853" s="532"/>
      <c r="D853" s="532"/>
      <c r="E853" s="532"/>
      <c r="F853" s="532"/>
      <c r="G853" s="532"/>
      <c r="H853" s="83"/>
    </row>
    <row r="854">
      <c r="A854" s="532"/>
      <c r="B854" s="532"/>
      <c r="C854" s="532"/>
      <c r="D854" s="532"/>
      <c r="E854" s="532"/>
      <c r="F854" s="532"/>
      <c r="G854" s="532"/>
      <c r="H854" s="83"/>
    </row>
    <row r="855">
      <c r="A855" s="532"/>
      <c r="B855" s="532"/>
      <c r="C855" s="532"/>
      <c r="D855" s="532"/>
      <c r="E855" s="532"/>
      <c r="F855" s="532"/>
      <c r="G855" s="532"/>
      <c r="H855" s="83"/>
    </row>
    <row r="856">
      <c r="A856" s="532"/>
      <c r="B856" s="532"/>
      <c r="C856" s="532"/>
      <c r="D856" s="532"/>
      <c r="E856" s="532"/>
      <c r="F856" s="532"/>
      <c r="G856" s="532"/>
      <c r="H856" s="83"/>
    </row>
    <row r="857">
      <c r="A857" s="532"/>
      <c r="B857" s="532"/>
      <c r="C857" s="532"/>
      <c r="D857" s="532"/>
      <c r="E857" s="532"/>
      <c r="F857" s="532"/>
      <c r="G857" s="532"/>
      <c r="H857" s="83"/>
    </row>
    <row r="858">
      <c r="A858" s="532"/>
      <c r="B858" s="532"/>
      <c r="C858" s="532"/>
      <c r="D858" s="532"/>
      <c r="E858" s="532"/>
      <c r="F858" s="532"/>
      <c r="G858" s="532"/>
      <c r="H858" s="83"/>
    </row>
    <row r="859">
      <c r="A859" s="532"/>
      <c r="B859" s="532"/>
      <c r="C859" s="532"/>
      <c r="D859" s="532"/>
      <c r="E859" s="532"/>
      <c r="F859" s="532"/>
      <c r="G859" s="532"/>
      <c r="H859" s="83"/>
    </row>
    <row r="860">
      <c r="A860" s="532"/>
      <c r="B860" s="532"/>
      <c r="C860" s="532"/>
      <c r="D860" s="532"/>
      <c r="E860" s="532"/>
      <c r="F860" s="532"/>
      <c r="G860" s="532"/>
      <c r="H860" s="83"/>
    </row>
    <row r="861">
      <c r="A861" s="532"/>
      <c r="B861" s="532"/>
      <c r="C861" s="532"/>
      <c r="D861" s="532"/>
      <c r="E861" s="532"/>
      <c r="F861" s="532"/>
      <c r="G861" s="532"/>
      <c r="H861" s="83"/>
    </row>
    <row r="862">
      <c r="A862" s="532"/>
      <c r="B862" s="532"/>
      <c r="C862" s="532"/>
      <c r="D862" s="532"/>
      <c r="E862" s="532"/>
      <c r="F862" s="532"/>
      <c r="G862" s="532"/>
      <c r="H862" s="83"/>
    </row>
    <row r="863">
      <c r="A863" s="532"/>
      <c r="B863" s="532"/>
      <c r="C863" s="532"/>
      <c r="D863" s="532"/>
      <c r="E863" s="532"/>
      <c r="F863" s="532"/>
      <c r="G863" s="532"/>
      <c r="H863" s="83"/>
    </row>
    <row r="864">
      <c r="A864" s="532"/>
      <c r="B864" s="532"/>
      <c r="C864" s="532"/>
      <c r="D864" s="532"/>
      <c r="E864" s="532"/>
      <c r="F864" s="532"/>
      <c r="G864" s="532"/>
      <c r="H864" s="83"/>
    </row>
    <row r="865">
      <c r="A865" s="532"/>
      <c r="B865" s="532"/>
      <c r="C865" s="532"/>
      <c r="D865" s="532"/>
      <c r="E865" s="532"/>
      <c r="F865" s="532"/>
      <c r="G865" s="532"/>
      <c r="H865" s="83"/>
    </row>
    <row r="866">
      <c r="A866" s="532"/>
      <c r="B866" s="532"/>
      <c r="C866" s="532"/>
      <c r="D866" s="532"/>
      <c r="E866" s="532"/>
      <c r="F866" s="532"/>
      <c r="G866" s="532"/>
      <c r="H866" s="83"/>
    </row>
    <row r="867">
      <c r="A867" s="532"/>
      <c r="B867" s="532"/>
      <c r="C867" s="532"/>
      <c r="D867" s="532"/>
      <c r="E867" s="532"/>
      <c r="F867" s="532"/>
      <c r="G867" s="532"/>
      <c r="H867" s="83"/>
    </row>
    <row r="868">
      <c r="A868" s="532"/>
      <c r="B868" s="532"/>
      <c r="C868" s="532"/>
      <c r="D868" s="532"/>
      <c r="E868" s="532"/>
      <c r="F868" s="532"/>
      <c r="G868" s="532"/>
      <c r="H868" s="83"/>
    </row>
    <row r="869">
      <c r="A869" s="532"/>
      <c r="B869" s="532"/>
      <c r="C869" s="532"/>
      <c r="D869" s="532"/>
      <c r="E869" s="532"/>
      <c r="F869" s="532"/>
      <c r="G869" s="532"/>
      <c r="H869" s="83"/>
    </row>
    <row r="870">
      <c r="A870" s="532"/>
      <c r="B870" s="532"/>
      <c r="C870" s="532"/>
      <c r="D870" s="532"/>
      <c r="E870" s="532"/>
      <c r="F870" s="532"/>
      <c r="G870" s="532"/>
      <c r="H870" s="83"/>
    </row>
    <row r="871">
      <c r="A871" s="532"/>
      <c r="B871" s="532"/>
      <c r="C871" s="532"/>
      <c r="D871" s="532"/>
      <c r="E871" s="532"/>
      <c r="F871" s="532"/>
      <c r="G871" s="532"/>
      <c r="H871" s="83"/>
    </row>
    <row r="872">
      <c r="A872" s="532"/>
      <c r="B872" s="532"/>
      <c r="C872" s="532"/>
      <c r="D872" s="532"/>
      <c r="E872" s="532"/>
      <c r="F872" s="532"/>
      <c r="G872" s="532"/>
      <c r="H872" s="83"/>
    </row>
    <row r="873">
      <c r="A873" s="532"/>
      <c r="B873" s="532"/>
      <c r="C873" s="532"/>
      <c r="D873" s="532"/>
      <c r="E873" s="532"/>
      <c r="F873" s="532"/>
      <c r="G873" s="532"/>
      <c r="H873" s="83"/>
    </row>
    <row r="874">
      <c r="A874" s="532"/>
      <c r="B874" s="532"/>
      <c r="C874" s="532"/>
      <c r="D874" s="532"/>
      <c r="E874" s="532"/>
      <c r="F874" s="532"/>
      <c r="G874" s="532"/>
      <c r="H874" s="83"/>
    </row>
    <row r="875">
      <c r="A875" s="532"/>
      <c r="B875" s="532"/>
      <c r="C875" s="532"/>
      <c r="D875" s="532"/>
      <c r="E875" s="532"/>
      <c r="F875" s="532"/>
      <c r="G875" s="532"/>
      <c r="H875" s="83"/>
    </row>
    <row r="876">
      <c r="A876" s="532"/>
      <c r="B876" s="532"/>
      <c r="C876" s="532"/>
      <c r="D876" s="532"/>
      <c r="E876" s="532"/>
      <c r="F876" s="532"/>
      <c r="G876" s="532"/>
      <c r="H876" s="83"/>
    </row>
    <row r="877">
      <c r="A877" s="532"/>
      <c r="B877" s="532"/>
      <c r="C877" s="532"/>
      <c r="D877" s="532"/>
      <c r="E877" s="532"/>
      <c r="F877" s="532"/>
      <c r="G877" s="532"/>
      <c r="H877" s="83"/>
    </row>
    <row r="878">
      <c r="A878" s="532"/>
      <c r="B878" s="532"/>
      <c r="C878" s="532"/>
      <c r="D878" s="532"/>
      <c r="E878" s="532"/>
      <c r="F878" s="532"/>
      <c r="G878" s="532"/>
      <c r="H878" s="83"/>
    </row>
    <row r="879">
      <c r="A879" s="532"/>
      <c r="B879" s="532"/>
      <c r="C879" s="532"/>
      <c r="D879" s="532"/>
      <c r="E879" s="532"/>
      <c r="F879" s="532"/>
      <c r="G879" s="532"/>
      <c r="H879" s="83"/>
    </row>
    <row r="880">
      <c r="A880" s="532"/>
      <c r="B880" s="532"/>
      <c r="C880" s="532"/>
      <c r="D880" s="532"/>
      <c r="E880" s="532"/>
      <c r="F880" s="532"/>
      <c r="G880" s="532"/>
      <c r="H880" s="83"/>
    </row>
    <row r="881">
      <c r="A881" s="532"/>
      <c r="B881" s="532"/>
      <c r="C881" s="532"/>
      <c r="D881" s="532"/>
      <c r="E881" s="532"/>
      <c r="F881" s="532"/>
      <c r="G881" s="532"/>
      <c r="H881" s="83"/>
    </row>
    <row r="882">
      <c r="A882" s="532"/>
      <c r="B882" s="532"/>
      <c r="C882" s="532"/>
      <c r="D882" s="532"/>
      <c r="E882" s="532"/>
      <c r="F882" s="532"/>
      <c r="G882" s="532"/>
      <c r="H882" s="83"/>
    </row>
    <row r="883">
      <c r="A883" s="532"/>
      <c r="B883" s="532"/>
      <c r="C883" s="532"/>
      <c r="D883" s="532"/>
      <c r="E883" s="532"/>
      <c r="F883" s="532"/>
      <c r="G883" s="532"/>
      <c r="H883" s="83"/>
    </row>
    <row r="884">
      <c r="A884" s="532"/>
      <c r="B884" s="532"/>
      <c r="C884" s="532"/>
      <c r="D884" s="532"/>
      <c r="E884" s="532"/>
      <c r="F884" s="532"/>
      <c r="G884" s="532"/>
      <c r="H884" s="83"/>
    </row>
    <row r="885">
      <c r="A885" s="532"/>
      <c r="B885" s="532"/>
      <c r="C885" s="532"/>
      <c r="D885" s="532"/>
      <c r="E885" s="532"/>
      <c r="F885" s="532"/>
      <c r="G885" s="532"/>
      <c r="H885" s="83"/>
    </row>
    <row r="886">
      <c r="A886" s="532"/>
      <c r="B886" s="532"/>
      <c r="C886" s="532"/>
      <c r="D886" s="532"/>
      <c r="E886" s="532"/>
      <c r="F886" s="532"/>
      <c r="G886" s="532"/>
      <c r="H886" s="83"/>
    </row>
    <row r="887">
      <c r="A887" s="532"/>
      <c r="B887" s="532"/>
      <c r="C887" s="532"/>
      <c r="D887" s="532"/>
      <c r="E887" s="532"/>
      <c r="F887" s="532"/>
      <c r="G887" s="532"/>
      <c r="H887" s="83"/>
    </row>
    <row r="888">
      <c r="A888" s="532"/>
      <c r="B888" s="532"/>
      <c r="C888" s="532"/>
      <c r="D888" s="532"/>
      <c r="E888" s="532"/>
      <c r="F888" s="532"/>
      <c r="G888" s="532"/>
      <c r="H888" s="83"/>
    </row>
    <row r="889">
      <c r="A889" s="532"/>
      <c r="B889" s="532"/>
      <c r="C889" s="532"/>
      <c r="D889" s="532"/>
      <c r="E889" s="532"/>
      <c r="F889" s="532"/>
      <c r="G889" s="532"/>
      <c r="H889" s="83"/>
    </row>
    <row r="890">
      <c r="A890" s="532"/>
      <c r="B890" s="532"/>
      <c r="C890" s="532"/>
      <c r="D890" s="532"/>
      <c r="E890" s="532"/>
      <c r="F890" s="532"/>
      <c r="G890" s="532"/>
      <c r="H890" s="83"/>
    </row>
    <row r="891">
      <c r="A891" s="532"/>
      <c r="B891" s="532"/>
      <c r="C891" s="532"/>
      <c r="D891" s="532"/>
      <c r="E891" s="532"/>
      <c r="F891" s="532"/>
      <c r="G891" s="532"/>
      <c r="H891" s="83"/>
    </row>
    <row r="892">
      <c r="A892" s="532"/>
      <c r="B892" s="532"/>
      <c r="C892" s="532"/>
      <c r="D892" s="532"/>
      <c r="E892" s="532"/>
      <c r="F892" s="532"/>
      <c r="G892" s="532"/>
      <c r="H892" s="83"/>
    </row>
    <row r="893">
      <c r="A893" s="532"/>
      <c r="B893" s="532"/>
      <c r="C893" s="532"/>
      <c r="D893" s="532"/>
      <c r="E893" s="532"/>
      <c r="F893" s="532"/>
      <c r="G893" s="532"/>
      <c r="H893" s="83"/>
    </row>
    <row r="894">
      <c r="A894" s="532"/>
      <c r="B894" s="532"/>
      <c r="C894" s="532"/>
      <c r="D894" s="532"/>
      <c r="E894" s="532"/>
      <c r="F894" s="532"/>
      <c r="G894" s="532"/>
      <c r="H894" s="83"/>
    </row>
    <row r="895">
      <c r="A895" s="532"/>
      <c r="B895" s="532"/>
      <c r="C895" s="532"/>
      <c r="D895" s="532"/>
      <c r="E895" s="532"/>
      <c r="F895" s="532"/>
      <c r="G895" s="532"/>
      <c r="H895" s="83"/>
    </row>
    <row r="896">
      <c r="A896" s="532"/>
      <c r="B896" s="532"/>
      <c r="C896" s="532"/>
      <c r="D896" s="532"/>
      <c r="E896" s="532"/>
      <c r="F896" s="532"/>
      <c r="G896" s="532"/>
      <c r="H896" s="83"/>
    </row>
    <row r="897">
      <c r="A897" s="532"/>
      <c r="B897" s="532"/>
      <c r="C897" s="532"/>
      <c r="D897" s="532"/>
      <c r="E897" s="532"/>
      <c r="F897" s="532"/>
      <c r="G897" s="532"/>
      <c r="H897" s="83"/>
    </row>
    <row r="898">
      <c r="A898" s="532"/>
      <c r="B898" s="532"/>
      <c r="C898" s="532"/>
      <c r="D898" s="532"/>
      <c r="E898" s="532"/>
      <c r="F898" s="532"/>
      <c r="G898" s="532"/>
      <c r="H898" s="83"/>
    </row>
    <row r="899">
      <c r="A899" s="532"/>
      <c r="B899" s="532"/>
      <c r="C899" s="532"/>
      <c r="D899" s="532"/>
      <c r="E899" s="532"/>
      <c r="F899" s="532"/>
      <c r="G899" s="532"/>
      <c r="H899" s="83"/>
    </row>
    <row r="900">
      <c r="A900" s="532"/>
      <c r="B900" s="532"/>
      <c r="C900" s="532"/>
      <c r="D900" s="532"/>
      <c r="E900" s="532"/>
      <c r="F900" s="532"/>
      <c r="G900" s="532"/>
      <c r="H900" s="83"/>
    </row>
    <row r="901">
      <c r="A901" s="532"/>
      <c r="B901" s="532"/>
      <c r="C901" s="532"/>
      <c r="D901" s="532"/>
      <c r="E901" s="532"/>
      <c r="F901" s="532"/>
      <c r="G901" s="532"/>
      <c r="H901" s="83"/>
    </row>
    <row r="902">
      <c r="A902" s="532"/>
      <c r="B902" s="532"/>
      <c r="C902" s="532"/>
      <c r="D902" s="532"/>
      <c r="E902" s="532"/>
      <c r="F902" s="532"/>
      <c r="G902" s="532"/>
      <c r="H902" s="83"/>
    </row>
    <row r="903">
      <c r="A903" s="532"/>
      <c r="B903" s="532"/>
      <c r="C903" s="532"/>
      <c r="D903" s="532"/>
      <c r="E903" s="532"/>
      <c r="F903" s="532"/>
      <c r="G903" s="532"/>
      <c r="H903" s="83"/>
    </row>
    <row r="904">
      <c r="A904" s="532"/>
      <c r="B904" s="532"/>
      <c r="C904" s="532"/>
      <c r="D904" s="532"/>
      <c r="E904" s="532"/>
      <c r="F904" s="532"/>
      <c r="G904" s="532"/>
      <c r="H904" s="83"/>
    </row>
    <row r="905">
      <c r="A905" s="532"/>
      <c r="B905" s="532"/>
      <c r="C905" s="532"/>
      <c r="D905" s="532"/>
      <c r="E905" s="532"/>
      <c r="F905" s="532"/>
      <c r="G905" s="532"/>
      <c r="H905" s="83"/>
    </row>
    <row r="906">
      <c r="A906" s="532"/>
      <c r="B906" s="532"/>
      <c r="C906" s="532"/>
      <c r="D906" s="532"/>
      <c r="E906" s="532"/>
      <c r="F906" s="532"/>
      <c r="G906" s="532"/>
      <c r="H906" s="83"/>
    </row>
    <row r="907">
      <c r="A907" s="532"/>
      <c r="B907" s="532"/>
      <c r="C907" s="532"/>
      <c r="D907" s="532"/>
      <c r="E907" s="532"/>
      <c r="F907" s="532"/>
      <c r="G907" s="532"/>
      <c r="H907" s="83"/>
    </row>
    <row r="908">
      <c r="A908" s="532"/>
      <c r="B908" s="532"/>
      <c r="C908" s="532"/>
      <c r="D908" s="532"/>
      <c r="E908" s="532"/>
      <c r="F908" s="532"/>
      <c r="G908" s="532"/>
      <c r="H908" s="83"/>
    </row>
    <row r="909">
      <c r="A909" s="532"/>
      <c r="B909" s="532"/>
      <c r="C909" s="532"/>
      <c r="D909" s="532"/>
      <c r="E909" s="532"/>
      <c r="F909" s="532"/>
      <c r="G909" s="532"/>
      <c r="H909" s="83"/>
    </row>
    <row r="910">
      <c r="A910" s="532"/>
      <c r="B910" s="532"/>
      <c r="C910" s="532"/>
      <c r="D910" s="532"/>
      <c r="E910" s="532"/>
      <c r="F910" s="532"/>
      <c r="G910" s="532"/>
      <c r="H910" s="83"/>
    </row>
    <row r="911">
      <c r="A911" s="532"/>
      <c r="B911" s="532"/>
      <c r="C911" s="532"/>
      <c r="D911" s="532"/>
      <c r="E911" s="532"/>
      <c r="F911" s="532"/>
      <c r="G911" s="532"/>
      <c r="H911" s="83"/>
    </row>
    <row r="912">
      <c r="A912" s="532"/>
      <c r="B912" s="532"/>
      <c r="C912" s="532"/>
      <c r="D912" s="532"/>
      <c r="E912" s="532"/>
      <c r="F912" s="532"/>
      <c r="G912" s="532"/>
      <c r="H912" s="83"/>
    </row>
    <row r="913">
      <c r="A913" s="532"/>
      <c r="B913" s="532"/>
      <c r="C913" s="532"/>
      <c r="D913" s="532"/>
      <c r="E913" s="532"/>
      <c r="F913" s="532"/>
      <c r="G913" s="532"/>
      <c r="H913" s="83"/>
    </row>
    <row r="914">
      <c r="A914" s="532"/>
      <c r="B914" s="532"/>
      <c r="C914" s="532"/>
      <c r="D914" s="532"/>
      <c r="E914" s="532"/>
      <c r="F914" s="532"/>
      <c r="G914" s="532"/>
      <c r="H914" s="83"/>
    </row>
    <row r="915">
      <c r="A915" s="532"/>
      <c r="B915" s="532"/>
      <c r="C915" s="532"/>
      <c r="D915" s="532"/>
      <c r="E915" s="532"/>
      <c r="F915" s="532"/>
      <c r="G915" s="532"/>
      <c r="H915" s="83"/>
    </row>
    <row r="916">
      <c r="A916" s="532"/>
      <c r="B916" s="532"/>
      <c r="C916" s="532"/>
      <c r="D916" s="532"/>
      <c r="E916" s="532"/>
      <c r="F916" s="532"/>
      <c r="G916" s="532"/>
      <c r="H916" s="83"/>
    </row>
    <row r="917">
      <c r="A917" s="532"/>
      <c r="B917" s="532"/>
      <c r="C917" s="532"/>
      <c r="D917" s="532"/>
      <c r="E917" s="532"/>
      <c r="F917" s="532"/>
      <c r="G917" s="532"/>
      <c r="H917" s="83"/>
    </row>
    <row r="918">
      <c r="A918" s="532"/>
      <c r="B918" s="532"/>
      <c r="C918" s="532"/>
      <c r="D918" s="532"/>
      <c r="E918" s="532"/>
      <c r="F918" s="532"/>
      <c r="G918" s="532"/>
      <c r="H918" s="83"/>
    </row>
    <row r="919">
      <c r="A919" s="532"/>
      <c r="B919" s="532"/>
      <c r="C919" s="532"/>
      <c r="D919" s="532"/>
      <c r="E919" s="532"/>
      <c r="F919" s="532"/>
      <c r="G919" s="532"/>
      <c r="H919" s="83"/>
    </row>
    <row r="920">
      <c r="A920" s="532"/>
      <c r="B920" s="532"/>
      <c r="C920" s="532"/>
      <c r="D920" s="532"/>
      <c r="E920" s="532"/>
      <c r="F920" s="532"/>
      <c r="G920" s="532"/>
      <c r="H920" s="83"/>
    </row>
    <row r="921">
      <c r="A921" s="532"/>
      <c r="B921" s="532"/>
      <c r="C921" s="532"/>
      <c r="D921" s="532"/>
      <c r="E921" s="532"/>
      <c r="F921" s="532"/>
      <c r="G921" s="532"/>
      <c r="H921" s="83"/>
    </row>
    <row r="922">
      <c r="A922" s="532"/>
      <c r="B922" s="532"/>
      <c r="C922" s="532"/>
      <c r="D922" s="532"/>
      <c r="E922" s="532"/>
      <c r="F922" s="532"/>
      <c r="G922" s="532"/>
      <c r="H922" s="83"/>
    </row>
    <row r="923">
      <c r="A923" s="532"/>
      <c r="B923" s="532"/>
      <c r="C923" s="532"/>
      <c r="D923" s="532"/>
      <c r="E923" s="532"/>
      <c r="F923" s="532"/>
      <c r="G923" s="532"/>
      <c r="H923" s="83"/>
    </row>
    <row r="924">
      <c r="A924" s="532"/>
      <c r="B924" s="532"/>
      <c r="C924" s="532"/>
      <c r="D924" s="532"/>
      <c r="E924" s="532"/>
      <c r="F924" s="532"/>
      <c r="G924" s="532"/>
      <c r="H924" s="83"/>
    </row>
    <row r="925">
      <c r="A925" s="532"/>
      <c r="B925" s="532"/>
      <c r="C925" s="532"/>
      <c r="D925" s="532"/>
      <c r="E925" s="532"/>
      <c r="F925" s="532"/>
      <c r="G925" s="532"/>
      <c r="H925" s="83"/>
    </row>
    <row r="926">
      <c r="A926" s="532"/>
      <c r="B926" s="532"/>
      <c r="C926" s="532"/>
      <c r="D926" s="532"/>
      <c r="E926" s="532"/>
      <c r="F926" s="532"/>
      <c r="G926" s="532"/>
      <c r="H926" s="83"/>
    </row>
    <row r="927">
      <c r="A927" s="532"/>
      <c r="B927" s="532"/>
      <c r="C927" s="532"/>
      <c r="D927" s="532"/>
      <c r="E927" s="532"/>
      <c r="F927" s="532"/>
      <c r="G927" s="532"/>
      <c r="H927" s="83"/>
    </row>
    <row r="928">
      <c r="A928" s="532"/>
      <c r="B928" s="532"/>
      <c r="C928" s="532"/>
      <c r="D928" s="532"/>
      <c r="E928" s="532"/>
      <c r="F928" s="532"/>
      <c r="G928" s="532"/>
      <c r="H928" s="83"/>
    </row>
    <row r="929">
      <c r="A929" s="532"/>
      <c r="B929" s="532"/>
      <c r="C929" s="532"/>
      <c r="D929" s="532"/>
      <c r="E929" s="532"/>
      <c r="F929" s="532"/>
      <c r="G929" s="532"/>
      <c r="H929" s="83"/>
    </row>
    <row r="930">
      <c r="A930" s="532"/>
      <c r="B930" s="532"/>
      <c r="C930" s="532"/>
      <c r="D930" s="532"/>
      <c r="E930" s="532"/>
      <c r="F930" s="532"/>
      <c r="G930" s="532"/>
      <c r="H930" s="83"/>
    </row>
    <row r="931">
      <c r="A931" s="532"/>
      <c r="B931" s="532"/>
      <c r="C931" s="532"/>
      <c r="D931" s="532"/>
      <c r="E931" s="532"/>
      <c r="F931" s="532"/>
      <c r="G931" s="532"/>
      <c r="H931" s="83"/>
    </row>
    <row r="932">
      <c r="A932" s="532"/>
      <c r="B932" s="532"/>
      <c r="C932" s="532"/>
      <c r="D932" s="532"/>
      <c r="E932" s="532"/>
      <c r="F932" s="532"/>
      <c r="G932" s="532"/>
      <c r="H932" s="83"/>
    </row>
    <row r="933">
      <c r="A933" s="532"/>
      <c r="B933" s="532"/>
      <c r="C933" s="532"/>
      <c r="D933" s="532"/>
      <c r="E933" s="532"/>
      <c r="F933" s="532"/>
      <c r="G933" s="532"/>
      <c r="H933" s="83"/>
    </row>
    <row r="934">
      <c r="A934" s="532"/>
      <c r="B934" s="532"/>
      <c r="C934" s="532"/>
      <c r="D934" s="532"/>
      <c r="E934" s="532"/>
      <c r="F934" s="532"/>
      <c r="G934" s="532"/>
      <c r="H934" s="83"/>
    </row>
    <row r="935">
      <c r="A935" s="532"/>
      <c r="B935" s="532"/>
      <c r="C935" s="532"/>
      <c r="D935" s="532"/>
      <c r="E935" s="532"/>
      <c r="F935" s="532"/>
      <c r="G935" s="532"/>
      <c r="H935" s="83"/>
    </row>
    <row r="936">
      <c r="A936" s="532"/>
      <c r="B936" s="532"/>
      <c r="C936" s="532"/>
      <c r="D936" s="532"/>
      <c r="E936" s="532"/>
      <c r="F936" s="532"/>
      <c r="G936" s="532"/>
      <c r="H936" s="83"/>
    </row>
    <row r="937">
      <c r="A937" s="532"/>
      <c r="B937" s="532"/>
      <c r="C937" s="532"/>
      <c r="D937" s="532"/>
      <c r="E937" s="532"/>
      <c r="F937" s="532"/>
      <c r="G937" s="532"/>
      <c r="H937" s="83"/>
    </row>
    <row r="938">
      <c r="A938" s="532"/>
      <c r="B938" s="532"/>
      <c r="C938" s="532"/>
      <c r="D938" s="532"/>
      <c r="E938" s="532"/>
      <c r="F938" s="532"/>
      <c r="G938" s="532"/>
      <c r="H938" s="83"/>
    </row>
    <row r="939">
      <c r="A939" s="532"/>
      <c r="B939" s="532"/>
      <c r="C939" s="532"/>
      <c r="D939" s="532"/>
      <c r="E939" s="532"/>
      <c r="F939" s="532"/>
      <c r="G939" s="532"/>
      <c r="H939" s="83"/>
    </row>
    <row r="940">
      <c r="A940" s="532"/>
      <c r="B940" s="532"/>
      <c r="C940" s="532"/>
      <c r="D940" s="532"/>
      <c r="E940" s="532"/>
      <c r="F940" s="532"/>
      <c r="G940" s="532"/>
      <c r="H940" s="83"/>
    </row>
    <row r="941">
      <c r="A941" s="532"/>
      <c r="B941" s="532"/>
      <c r="C941" s="532"/>
      <c r="D941" s="532"/>
      <c r="E941" s="532"/>
      <c r="F941" s="532"/>
      <c r="G941" s="532"/>
      <c r="H941" s="83"/>
    </row>
    <row r="942">
      <c r="A942" s="532"/>
      <c r="B942" s="532"/>
      <c r="C942" s="532"/>
      <c r="D942" s="532"/>
      <c r="E942" s="532"/>
      <c r="F942" s="532"/>
      <c r="G942" s="532"/>
      <c r="H942" s="83"/>
    </row>
    <row r="943">
      <c r="A943" s="532"/>
      <c r="B943" s="532"/>
      <c r="C943" s="532"/>
      <c r="D943" s="532"/>
      <c r="E943" s="532"/>
      <c r="F943" s="532"/>
      <c r="G943" s="532"/>
      <c r="H943" s="83"/>
    </row>
    <row r="944">
      <c r="A944" s="532"/>
      <c r="B944" s="532"/>
      <c r="C944" s="532"/>
      <c r="D944" s="532"/>
      <c r="E944" s="532"/>
      <c r="F944" s="532"/>
      <c r="G944" s="532"/>
      <c r="H944" s="83"/>
    </row>
    <row r="945">
      <c r="A945" s="532"/>
      <c r="B945" s="532"/>
      <c r="C945" s="532"/>
      <c r="D945" s="532"/>
      <c r="E945" s="532"/>
      <c r="F945" s="532"/>
      <c r="G945" s="532"/>
      <c r="H945" s="83"/>
    </row>
    <row r="946">
      <c r="A946" s="532"/>
      <c r="B946" s="532"/>
      <c r="C946" s="532"/>
      <c r="D946" s="532"/>
      <c r="E946" s="532"/>
      <c r="F946" s="532"/>
      <c r="G946" s="532"/>
      <c r="H946" s="83"/>
    </row>
    <row r="947">
      <c r="A947" s="532"/>
      <c r="B947" s="532"/>
      <c r="C947" s="532"/>
      <c r="D947" s="532"/>
      <c r="E947" s="532"/>
      <c r="F947" s="532"/>
      <c r="G947" s="532"/>
      <c r="H947" s="83"/>
    </row>
    <row r="948">
      <c r="A948" s="532"/>
      <c r="B948" s="532"/>
      <c r="C948" s="532"/>
      <c r="D948" s="532"/>
      <c r="E948" s="532"/>
      <c r="F948" s="532"/>
      <c r="G948" s="532"/>
      <c r="H948" s="83"/>
    </row>
    <row r="949">
      <c r="A949" s="532"/>
      <c r="B949" s="532"/>
      <c r="C949" s="532"/>
      <c r="D949" s="532"/>
      <c r="E949" s="532"/>
      <c r="F949" s="532"/>
      <c r="G949" s="532"/>
      <c r="H949" s="83"/>
    </row>
    <row r="950">
      <c r="A950" s="532"/>
      <c r="B950" s="532"/>
      <c r="C950" s="532"/>
      <c r="D950" s="532"/>
      <c r="E950" s="532"/>
      <c r="F950" s="532"/>
      <c r="G950" s="532"/>
      <c r="H950" s="83"/>
    </row>
    <row r="951">
      <c r="A951" s="532"/>
      <c r="B951" s="532"/>
      <c r="C951" s="532"/>
      <c r="D951" s="532"/>
      <c r="E951" s="532"/>
      <c r="F951" s="532"/>
      <c r="G951" s="532"/>
      <c r="H951" s="83"/>
    </row>
    <row r="952">
      <c r="A952" s="532"/>
      <c r="B952" s="532"/>
      <c r="C952" s="532"/>
      <c r="D952" s="532"/>
      <c r="E952" s="532"/>
      <c r="F952" s="532"/>
      <c r="G952" s="532"/>
      <c r="H952" s="83"/>
    </row>
    <row r="953">
      <c r="A953" s="532"/>
      <c r="B953" s="532"/>
      <c r="C953" s="532"/>
      <c r="D953" s="532"/>
      <c r="E953" s="532"/>
      <c r="F953" s="532"/>
      <c r="G953" s="532"/>
      <c r="H953" s="83"/>
    </row>
    <row r="954">
      <c r="A954" s="532"/>
      <c r="B954" s="532"/>
      <c r="C954" s="532"/>
      <c r="D954" s="532"/>
      <c r="E954" s="532"/>
      <c r="F954" s="532"/>
      <c r="G954" s="532"/>
      <c r="H954" s="83"/>
    </row>
    <row r="955">
      <c r="A955" s="532"/>
      <c r="B955" s="532"/>
      <c r="C955" s="532"/>
      <c r="D955" s="532"/>
      <c r="E955" s="532"/>
      <c r="F955" s="532"/>
      <c r="G955" s="532"/>
      <c r="H955" s="83"/>
    </row>
    <row r="956">
      <c r="A956" s="532"/>
      <c r="B956" s="532"/>
      <c r="C956" s="532"/>
      <c r="D956" s="532"/>
      <c r="E956" s="532"/>
      <c r="F956" s="532"/>
      <c r="G956" s="532"/>
      <c r="H956" s="83"/>
    </row>
    <row r="957">
      <c r="A957" s="532"/>
      <c r="B957" s="532"/>
      <c r="C957" s="532"/>
      <c r="D957" s="532"/>
      <c r="E957" s="532"/>
      <c r="F957" s="532"/>
      <c r="G957" s="532"/>
      <c r="H957" s="83"/>
    </row>
    <row r="958">
      <c r="A958" s="532"/>
      <c r="B958" s="532"/>
      <c r="C958" s="532"/>
      <c r="D958" s="532"/>
      <c r="E958" s="532"/>
      <c r="F958" s="532"/>
      <c r="G958" s="532"/>
      <c r="H958" s="83"/>
    </row>
    <row r="959">
      <c r="A959" s="532"/>
      <c r="B959" s="532"/>
      <c r="C959" s="532"/>
      <c r="D959" s="532"/>
      <c r="E959" s="532"/>
      <c r="F959" s="532"/>
      <c r="G959" s="532"/>
      <c r="H959" s="83"/>
    </row>
    <row r="960">
      <c r="A960" s="532"/>
      <c r="B960" s="532"/>
      <c r="C960" s="532"/>
      <c r="D960" s="532"/>
      <c r="E960" s="532"/>
      <c r="F960" s="532"/>
      <c r="G960" s="532"/>
      <c r="H960" s="83"/>
    </row>
    <row r="961">
      <c r="A961" s="532"/>
      <c r="B961" s="532"/>
      <c r="C961" s="532"/>
      <c r="D961" s="532"/>
      <c r="E961" s="532"/>
      <c r="F961" s="532"/>
      <c r="G961" s="532"/>
      <c r="H961" s="83"/>
    </row>
    <row r="962">
      <c r="A962" s="532"/>
      <c r="B962" s="532"/>
      <c r="C962" s="532"/>
      <c r="D962" s="532"/>
      <c r="E962" s="532"/>
      <c r="F962" s="532"/>
      <c r="G962" s="532"/>
      <c r="H962" s="83"/>
    </row>
    <row r="963">
      <c r="A963" s="532"/>
      <c r="B963" s="532"/>
      <c r="C963" s="532"/>
      <c r="D963" s="532"/>
      <c r="E963" s="532"/>
      <c r="F963" s="532"/>
      <c r="G963" s="532"/>
      <c r="H963" s="83"/>
    </row>
    <row r="964">
      <c r="A964" s="532"/>
      <c r="B964" s="532"/>
      <c r="C964" s="532"/>
      <c r="D964" s="532"/>
      <c r="E964" s="532"/>
      <c r="F964" s="532"/>
      <c r="G964" s="532"/>
      <c r="H964" s="83"/>
    </row>
    <row r="965">
      <c r="A965" s="532"/>
      <c r="B965" s="532"/>
      <c r="C965" s="532"/>
      <c r="D965" s="532"/>
      <c r="E965" s="532"/>
      <c r="F965" s="532"/>
      <c r="G965" s="532"/>
      <c r="H965" s="83"/>
    </row>
    <row r="966">
      <c r="A966" s="532"/>
      <c r="B966" s="532"/>
      <c r="C966" s="532"/>
      <c r="D966" s="532"/>
      <c r="E966" s="532"/>
      <c r="F966" s="532"/>
      <c r="G966" s="532"/>
      <c r="H966" s="83"/>
    </row>
    <row r="967">
      <c r="A967" s="532"/>
      <c r="B967" s="532"/>
      <c r="C967" s="532"/>
      <c r="D967" s="532"/>
      <c r="E967" s="532"/>
      <c r="F967" s="532"/>
      <c r="G967" s="532"/>
      <c r="H967" s="83"/>
    </row>
    <row r="968">
      <c r="A968" s="532"/>
      <c r="B968" s="532"/>
      <c r="C968" s="532"/>
      <c r="D968" s="532"/>
      <c r="E968" s="532"/>
      <c r="F968" s="532"/>
      <c r="G968" s="532"/>
      <c r="H968" s="83"/>
    </row>
    <row r="969">
      <c r="A969" s="532"/>
      <c r="B969" s="532"/>
      <c r="C969" s="532"/>
      <c r="D969" s="532"/>
      <c r="E969" s="532"/>
      <c r="F969" s="532"/>
      <c r="G969" s="532"/>
      <c r="H969" s="83"/>
    </row>
    <row r="970">
      <c r="A970" s="532"/>
      <c r="B970" s="532"/>
      <c r="C970" s="532"/>
      <c r="D970" s="532"/>
      <c r="E970" s="532"/>
      <c r="F970" s="532"/>
      <c r="G970" s="532"/>
      <c r="H970" s="83"/>
    </row>
    <row r="971">
      <c r="A971" s="532"/>
      <c r="B971" s="532"/>
      <c r="C971" s="532"/>
      <c r="D971" s="532"/>
      <c r="E971" s="532"/>
      <c r="F971" s="532"/>
      <c r="G971" s="532"/>
      <c r="H971" s="83"/>
    </row>
    <row r="972">
      <c r="A972" s="532"/>
      <c r="B972" s="532"/>
      <c r="C972" s="532"/>
      <c r="D972" s="532"/>
      <c r="E972" s="532"/>
      <c r="F972" s="532"/>
      <c r="G972" s="532"/>
      <c r="H972" s="83"/>
    </row>
    <row r="973">
      <c r="A973" s="532"/>
      <c r="B973" s="532"/>
      <c r="C973" s="532"/>
      <c r="D973" s="532"/>
      <c r="E973" s="532"/>
      <c r="F973" s="532"/>
      <c r="G973" s="532"/>
      <c r="H973" s="83"/>
    </row>
    <row r="974">
      <c r="A974" s="532"/>
      <c r="B974" s="532"/>
      <c r="C974" s="532"/>
      <c r="D974" s="532"/>
      <c r="E974" s="532"/>
      <c r="F974" s="532"/>
      <c r="G974" s="532"/>
      <c r="H974" s="83"/>
    </row>
    <row r="975">
      <c r="A975" s="532"/>
      <c r="B975" s="532"/>
      <c r="C975" s="532"/>
      <c r="D975" s="532"/>
      <c r="E975" s="532"/>
      <c r="F975" s="532"/>
      <c r="G975" s="532"/>
      <c r="H975" s="83"/>
    </row>
    <row r="976">
      <c r="A976" s="532"/>
      <c r="B976" s="532"/>
      <c r="C976" s="532"/>
      <c r="D976" s="532"/>
      <c r="E976" s="532"/>
      <c r="F976" s="532"/>
      <c r="G976" s="532"/>
      <c r="H976" s="83"/>
    </row>
    <row r="977">
      <c r="A977" s="532"/>
      <c r="B977" s="532"/>
      <c r="C977" s="532"/>
      <c r="D977" s="532"/>
      <c r="E977" s="532"/>
      <c r="F977" s="532"/>
      <c r="G977" s="532"/>
      <c r="H977" s="83"/>
    </row>
    <row r="978">
      <c r="A978" s="532"/>
      <c r="B978" s="532"/>
      <c r="C978" s="532"/>
      <c r="D978" s="532"/>
      <c r="E978" s="532"/>
      <c r="F978" s="532"/>
      <c r="G978" s="532"/>
      <c r="H978" s="83"/>
    </row>
    <row r="979">
      <c r="A979" s="532"/>
      <c r="B979" s="532"/>
      <c r="C979" s="532"/>
      <c r="D979" s="532"/>
      <c r="E979" s="532"/>
      <c r="F979" s="532"/>
      <c r="G979" s="532"/>
      <c r="H979" s="83"/>
    </row>
    <row r="980">
      <c r="A980" s="532"/>
      <c r="B980" s="532"/>
      <c r="C980" s="532"/>
      <c r="D980" s="532"/>
      <c r="E980" s="532"/>
      <c r="F980" s="532"/>
      <c r="G980" s="532"/>
      <c r="H980" s="83"/>
    </row>
    <row r="981">
      <c r="A981" s="532"/>
      <c r="B981" s="532"/>
      <c r="C981" s="532"/>
      <c r="D981" s="532"/>
      <c r="E981" s="532"/>
      <c r="F981" s="532"/>
      <c r="G981" s="532"/>
      <c r="H981" s="83"/>
    </row>
    <row r="982">
      <c r="A982" s="532"/>
      <c r="B982" s="532"/>
      <c r="C982" s="532"/>
      <c r="D982" s="532"/>
      <c r="E982" s="532"/>
      <c r="F982" s="532"/>
      <c r="G982" s="532"/>
      <c r="H982" s="83"/>
    </row>
    <row r="983">
      <c r="A983" s="532"/>
      <c r="B983" s="532"/>
      <c r="C983" s="532"/>
      <c r="D983" s="532"/>
      <c r="E983" s="532"/>
      <c r="F983" s="532"/>
      <c r="G983" s="532"/>
      <c r="H983" s="83"/>
    </row>
    <row r="984">
      <c r="A984" s="532"/>
      <c r="B984" s="532"/>
      <c r="C984" s="532"/>
      <c r="D984" s="532"/>
      <c r="E984" s="532"/>
      <c r="F984" s="532"/>
      <c r="G984" s="532"/>
      <c r="H984" s="83"/>
    </row>
    <row r="985">
      <c r="A985" s="532"/>
      <c r="B985" s="532"/>
      <c r="C985" s="532"/>
      <c r="D985" s="532"/>
      <c r="E985" s="532"/>
      <c r="F985" s="532"/>
      <c r="G985" s="532"/>
      <c r="H985" s="83"/>
    </row>
    <row r="986">
      <c r="A986" s="532"/>
      <c r="B986" s="532"/>
      <c r="C986" s="532"/>
      <c r="D986" s="532"/>
      <c r="E986" s="532"/>
      <c r="F986" s="532"/>
      <c r="G986" s="532"/>
      <c r="H986" s="83"/>
    </row>
    <row r="987">
      <c r="A987" s="532"/>
      <c r="B987" s="532"/>
      <c r="C987" s="532"/>
      <c r="D987" s="532"/>
      <c r="E987" s="532"/>
      <c r="F987" s="532"/>
      <c r="G987" s="532"/>
      <c r="H987" s="83"/>
    </row>
    <row r="988">
      <c r="A988" s="532"/>
      <c r="B988" s="532"/>
      <c r="C988" s="532"/>
      <c r="D988" s="532"/>
      <c r="E988" s="532"/>
      <c r="F988" s="532"/>
      <c r="G988" s="532"/>
      <c r="H988" s="83"/>
    </row>
    <row r="989">
      <c r="A989" s="532"/>
      <c r="B989" s="532"/>
      <c r="C989" s="532"/>
      <c r="D989" s="532"/>
      <c r="E989" s="532"/>
      <c r="F989" s="532"/>
      <c r="G989" s="532"/>
      <c r="H989" s="83"/>
    </row>
    <row r="990">
      <c r="A990" s="532"/>
      <c r="B990" s="532"/>
      <c r="C990" s="532"/>
      <c r="D990" s="532"/>
      <c r="E990" s="532"/>
      <c r="F990" s="532"/>
      <c r="G990" s="532"/>
      <c r="H990" s="83"/>
    </row>
    <row r="991">
      <c r="A991" s="532"/>
      <c r="B991" s="532"/>
      <c r="C991" s="532"/>
      <c r="D991" s="532"/>
      <c r="E991" s="532"/>
      <c r="F991" s="532"/>
      <c r="G991" s="532"/>
      <c r="H991" s="83"/>
    </row>
    <row r="992">
      <c r="A992" s="532"/>
      <c r="B992" s="532"/>
      <c r="C992" s="532"/>
      <c r="D992" s="532"/>
      <c r="E992" s="532"/>
      <c r="F992" s="532"/>
      <c r="G992" s="532"/>
      <c r="H992" s="83"/>
    </row>
    <row r="993">
      <c r="A993" s="532"/>
      <c r="B993" s="532"/>
      <c r="C993" s="532"/>
      <c r="D993" s="532"/>
      <c r="E993" s="532"/>
      <c r="F993" s="532"/>
      <c r="G993" s="532"/>
      <c r="H993" s="83"/>
    </row>
    <row r="994">
      <c r="A994" s="532"/>
      <c r="B994" s="532"/>
      <c r="C994" s="532"/>
      <c r="D994" s="532"/>
      <c r="E994" s="532"/>
      <c r="F994" s="532"/>
      <c r="G994" s="532"/>
      <c r="H994" s="83"/>
    </row>
    <row r="995">
      <c r="A995" s="532"/>
      <c r="B995" s="532"/>
      <c r="C995" s="532"/>
      <c r="D995" s="532"/>
      <c r="E995" s="532"/>
      <c r="F995" s="532"/>
      <c r="G995" s="532"/>
      <c r="H995" s="83"/>
    </row>
    <row r="996">
      <c r="A996" s="532"/>
      <c r="B996" s="532"/>
      <c r="C996" s="532"/>
      <c r="D996" s="532"/>
      <c r="E996" s="532"/>
      <c r="F996" s="532"/>
      <c r="G996" s="532"/>
      <c r="H996" s="83"/>
    </row>
    <row r="997">
      <c r="A997" s="532"/>
      <c r="B997" s="532"/>
      <c r="C997" s="532"/>
      <c r="D997" s="532"/>
      <c r="E997" s="532"/>
      <c r="F997" s="532"/>
      <c r="G997" s="532"/>
      <c r="H997" s="83"/>
    </row>
    <row r="998">
      <c r="A998" s="532"/>
      <c r="B998" s="532"/>
      <c r="C998" s="532"/>
      <c r="D998" s="532"/>
      <c r="E998" s="532"/>
      <c r="F998" s="532"/>
      <c r="G998" s="532"/>
      <c r="H998" s="83"/>
    </row>
    <row r="999">
      <c r="A999" s="532"/>
      <c r="B999" s="532"/>
      <c r="C999" s="532"/>
      <c r="D999" s="532"/>
      <c r="E999" s="532"/>
      <c r="F999" s="532"/>
      <c r="G999" s="532"/>
      <c r="H999" s="83"/>
    </row>
    <row r="1000">
      <c r="A1000" s="532"/>
      <c r="B1000" s="532"/>
      <c r="C1000" s="532"/>
      <c r="D1000" s="532"/>
      <c r="E1000" s="532"/>
      <c r="F1000" s="532"/>
      <c r="G1000" s="532"/>
      <c r="H1000" s="83"/>
    </row>
    <row r="1001">
      <c r="A1001" s="532"/>
      <c r="B1001" s="532"/>
      <c r="C1001" s="532"/>
      <c r="D1001" s="532"/>
      <c r="E1001" s="532"/>
      <c r="F1001" s="532"/>
      <c r="G1001" s="532"/>
      <c r="H1001" s="83"/>
    </row>
    <row r="1002">
      <c r="A1002" s="532"/>
      <c r="B1002" s="532"/>
      <c r="C1002" s="532"/>
      <c r="D1002" s="532"/>
      <c r="E1002" s="532"/>
      <c r="F1002" s="532"/>
      <c r="G1002" s="532"/>
      <c r="H1002" s="83"/>
    </row>
    <row r="1003">
      <c r="A1003" s="532"/>
      <c r="B1003" s="532"/>
      <c r="C1003" s="532"/>
      <c r="D1003" s="532"/>
      <c r="E1003" s="532"/>
      <c r="F1003" s="532"/>
      <c r="G1003" s="532"/>
      <c r="H1003" s="83"/>
    </row>
    <row r="1004">
      <c r="A1004" s="532"/>
      <c r="B1004" s="532"/>
      <c r="C1004" s="532"/>
      <c r="D1004" s="532"/>
      <c r="E1004" s="532"/>
      <c r="F1004" s="532"/>
      <c r="G1004" s="532"/>
      <c r="H1004" s="83"/>
    </row>
    <row r="1005">
      <c r="A1005" s="532"/>
      <c r="B1005" s="532"/>
      <c r="C1005" s="532"/>
      <c r="D1005" s="532"/>
      <c r="E1005" s="532"/>
      <c r="F1005" s="532"/>
      <c r="G1005" s="532"/>
      <c r="H1005" s="83"/>
    </row>
    <row r="1006">
      <c r="A1006" s="532"/>
      <c r="B1006" s="532"/>
      <c r="C1006" s="532"/>
      <c r="D1006" s="532"/>
      <c r="E1006" s="532"/>
      <c r="F1006" s="532"/>
      <c r="G1006" s="532"/>
      <c r="H1006" s="83"/>
    </row>
    <row r="1007">
      <c r="A1007" s="532"/>
      <c r="B1007" s="532"/>
      <c r="C1007" s="532"/>
      <c r="D1007" s="532"/>
      <c r="E1007" s="532"/>
      <c r="F1007" s="532"/>
      <c r="G1007" s="532"/>
      <c r="H1007" s="83"/>
    </row>
    <row r="1008">
      <c r="A1008" s="532"/>
      <c r="B1008" s="532"/>
      <c r="C1008" s="532"/>
      <c r="D1008" s="532"/>
      <c r="E1008" s="532"/>
      <c r="F1008" s="532"/>
      <c r="G1008" s="532"/>
      <c r="H1008" s="83"/>
    </row>
    <row r="1009">
      <c r="A1009" s="532"/>
      <c r="B1009" s="532"/>
      <c r="C1009" s="532"/>
      <c r="D1009" s="532"/>
      <c r="E1009" s="532"/>
      <c r="F1009" s="532"/>
      <c r="G1009" s="532"/>
      <c r="H1009" s="83"/>
    </row>
    <row r="1010">
      <c r="A1010" s="532"/>
      <c r="B1010" s="532"/>
      <c r="C1010" s="532"/>
      <c r="D1010" s="532"/>
      <c r="E1010" s="532"/>
      <c r="F1010" s="532"/>
      <c r="G1010" s="532"/>
      <c r="H1010" s="83"/>
    </row>
    <row r="1011">
      <c r="A1011" s="532"/>
      <c r="B1011" s="532"/>
      <c r="C1011" s="532"/>
      <c r="D1011" s="532"/>
      <c r="E1011" s="532"/>
      <c r="F1011" s="532"/>
      <c r="G1011" s="532"/>
      <c r="H1011" s="83"/>
    </row>
    <row r="1012">
      <c r="A1012" s="532"/>
      <c r="B1012" s="532"/>
      <c r="C1012" s="532"/>
      <c r="D1012" s="532"/>
      <c r="E1012" s="532"/>
      <c r="F1012" s="532"/>
      <c r="G1012" s="532"/>
      <c r="H1012" s="83"/>
    </row>
    <row r="1013">
      <c r="A1013" s="532"/>
      <c r="B1013" s="532"/>
      <c r="C1013" s="532"/>
      <c r="D1013" s="532"/>
      <c r="E1013" s="532"/>
      <c r="F1013" s="532"/>
      <c r="G1013" s="532"/>
      <c r="H1013" s="8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4.13"/>
    <col customWidth="1" min="2" max="2" width="17.5"/>
    <col customWidth="1" min="3" max="6" width="12.63"/>
    <col customWidth="1" min="21" max="21" width="12.13"/>
    <col customWidth="1" min="23" max="25" width="13.0"/>
    <col customWidth="1" min="28" max="28" width="14.25"/>
    <col customWidth="1" min="30" max="30" width="14.25"/>
  </cols>
  <sheetData>
    <row r="1" ht="15.75" customHeight="1">
      <c r="A1" s="549" t="s">
        <v>3270</v>
      </c>
      <c r="B1" s="550">
        <v>1444.0</v>
      </c>
      <c r="C1" s="550">
        <v>1500.0</v>
      </c>
      <c r="D1" s="550">
        <v>1510.0</v>
      </c>
      <c r="E1" s="550">
        <v>1540.0</v>
      </c>
      <c r="F1" s="550">
        <v>1550.0</v>
      </c>
      <c r="G1" s="550">
        <v>1570.0</v>
      </c>
      <c r="H1" s="550">
        <v>1575.0</v>
      </c>
      <c r="I1" s="550">
        <v>1600.0</v>
      </c>
      <c r="J1" s="550">
        <v>1610.0</v>
      </c>
      <c r="K1" s="550">
        <v>1620.0</v>
      </c>
      <c r="L1" s="550">
        <v>1635.0</v>
      </c>
      <c r="M1" s="550">
        <v>1650.0</v>
      </c>
      <c r="N1" s="550">
        <v>1660.0</v>
      </c>
      <c r="O1" s="550">
        <v>1670.0</v>
      </c>
      <c r="P1" s="550">
        <v>1680.0</v>
      </c>
      <c r="Q1" s="550">
        <v>1690.0</v>
      </c>
      <c r="R1" s="550">
        <v>1700.0</v>
      </c>
      <c r="S1" s="550">
        <v>1710.0</v>
      </c>
      <c r="T1" s="550">
        <v>1720.0</v>
      </c>
      <c r="U1" s="550">
        <v>1750.0</v>
      </c>
      <c r="V1" s="550">
        <v>1790.0</v>
      </c>
      <c r="W1" s="550">
        <v>1821.0</v>
      </c>
      <c r="X1" s="551" t="s">
        <v>3271</v>
      </c>
      <c r="Y1" s="552"/>
      <c r="Z1" s="33" t="s">
        <v>3272</v>
      </c>
      <c r="AA1" s="553" t="s">
        <v>3273</v>
      </c>
      <c r="AC1" s="552" t="s">
        <v>3274</v>
      </c>
    </row>
    <row r="2" ht="15.75" customHeight="1">
      <c r="A2" s="554" t="s">
        <v>3275</v>
      </c>
      <c r="B2" s="555">
        <v>3.0</v>
      </c>
      <c r="C2" s="555">
        <f t="shared" ref="C2:D2" si="1">INDIRECT(ADDRESS(ROW(),COLUMN()-1))</f>
        <v>3</v>
      </c>
      <c r="D2" s="555">
        <f t="shared" si="1"/>
        <v>3</v>
      </c>
      <c r="E2" s="555">
        <f>INDIRECT(ADDRESS(ROW(),COLUMN()-1))+B2*0.2</f>
        <v>3.6</v>
      </c>
      <c r="F2" s="555">
        <f t="shared" ref="F2:N2" si="2">INDIRECT(ADDRESS(ROW(),COLUMN()-1))</f>
        <v>3.6</v>
      </c>
      <c r="G2" s="555">
        <f t="shared" si="2"/>
        <v>3.6</v>
      </c>
      <c r="H2" s="555">
        <f t="shared" si="2"/>
        <v>3.6</v>
      </c>
      <c r="I2" s="555">
        <f t="shared" si="2"/>
        <v>3.6</v>
      </c>
      <c r="J2" s="555">
        <f t="shared" si="2"/>
        <v>3.6</v>
      </c>
      <c r="K2" s="555">
        <f t="shared" si="2"/>
        <v>3.6</v>
      </c>
      <c r="L2" s="555">
        <f t="shared" si="2"/>
        <v>3.6</v>
      </c>
      <c r="M2" s="555">
        <f t="shared" si="2"/>
        <v>3.6</v>
      </c>
      <c r="N2" s="555">
        <f t="shared" si="2"/>
        <v>3.6</v>
      </c>
      <c r="O2" s="555">
        <f>INDIRECT(ADDRESS(ROW(),COLUMN()-1))+B2*0.15</f>
        <v>4.05</v>
      </c>
      <c r="P2" s="555">
        <f t="shared" ref="P2:W2" si="3">INDIRECT(ADDRESS(ROW(),COLUMN()-1))</f>
        <v>4.05</v>
      </c>
      <c r="Q2" s="555">
        <f t="shared" si="3"/>
        <v>4.05</v>
      </c>
      <c r="R2" s="555">
        <f t="shared" si="3"/>
        <v>4.05</v>
      </c>
      <c r="S2" s="555">
        <f t="shared" si="3"/>
        <v>4.05</v>
      </c>
      <c r="T2" s="555">
        <f t="shared" si="3"/>
        <v>4.05</v>
      </c>
      <c r="U2" s="555">
        <f t="shared" si="3"/>
        <v>4.05</v>
      </c>
      <c r="V2" s="555">
        <f t="shared" si="3"/>
        <v>4.05</v>
      </c>
      <c r="W2" s="555">
        <f t="shared" si="3"/>
        <v>4.05</v>
      </c>
      <c r="X2" s="556">
        <f>((MULTIPLY(B2,C1-B1)+MULTIPLY(C2,D1-C1)+MULTIPLY(D2,E1-D1)+MULTIPLY(E2,F1-E1)+MULTIPLY(F2,G1-F1)+MULTIPLY(G2,H1-G1)+MULTIPLY(H2,I1-H1)+MULTIPLY(I2,J1-I1)+MULTIPLY(J2,K1-J1)+MULTIPLY(K2,L1-K1)+MULTIPLY(L2,M1-L1)+MULTIPLY(M2,N1-M1)+MULTIPLY(N2,O1-N1)+MULTIPLY(O2,P1-O1)+MULTIPLY(P2,Q1-P1)+MULTIPLY(Q2,R1-Q1)+MULTIPLY(R2,S1-R1)+MULTIPLY(S2,T1-S1)+MULTIPLY(T2,U1-T1)+MULTIPLY(U2,V1-U1)+MULTIPLY(V2,W1-V1)))/377</f>
        <v>3.627453581</v>
      </c>
      <c r="Y2" s="557"/>
      <c r="Z2" s="558"/>
      <c r="AA2" s="559">
        <v>12.5</v>
      </c>
      <c r="AB2" s="560" t="s">
        <v>3276</v>
      </c>
      <c r="AC2" s="561">
        <v>10.0</v>
      </c>
      <c r="AD2" s="552" t="s">
        <v>3277</v>
      </c>
    </row>
    <row r="3" ht="15.75" customHeight="1">
      <c r="A3" s="562" t="s">
        <v>3278</v>
      </c>
      <c r="B3" s="555">
        <v>8.0</v>
      </c>
      <c r="C3" s="555">
        <f t="shared" ref="C3:W3" si="4">INDIRECT(ADDRESS(ROW(),COLUMN()-1))</f>
        <v>8</v>
      </c>
      <c r="D3" s="555">
        <f t="shared" si="4"/>
        <v>8</v>
      </c>
      <c r="E3" s="555">
        <f t="shared" si="4"/>
        <v>8</v>
      </c>
      <c r="F3" s="555">
        <f t="shared" si="4"/>
        <v>8</v>
      </c>
      <c r="G3" s="555">
        <f t="shared" si="4"/>
        <v>8</v>
      </c>
      <c r="H3" s="555">
        <f t="shared" si="4"/>
        <v>8</v>
      </c>
      <c r="I3" s="555">
        <f t="shared" si="4"/>
        <v>8</v>
      </c>
      <c r="J3" s="555">
        <f t="shared" si="4"/>
        <v>8</v>
      </c>
      <c r="K3" s="555">
        <f t="shared" si="4"/>
        <v>8</v>
      </c>
      <c r="L3" s="555">
        <f t="shared" si="4"/>
        <v>8</v>
      </c>
      <c r="M3" s="555">
        <f t="shared" si="4"/>
        <v>8</v>
      </c>
      <c r="N3" s="555">
        <f t="shared" si="4"/>
        <v>8</v>
      </c>
      <c r="O3" s="555">
        <f t="shared" si="4"/>
        <v>8</v>
      </c>
      <c r="P3" s="555">
        <f t="shared" si="4"/>
        <v>8</v>
      </c>
      <c r="Q3" s="555">
        <f t="shared" si="4"/>
        <v>8</v>
      </c>
      <c r="R3" s="555">
        <f t="shared" si="4"/>
        <v>8</v>
      </c>
      <c r="S3" s="555">
        <f t="shared" si="4"/>
        <v>8</v>
      </c>
      <c r="T3" s="555">
        <f t="shared" si="4"/>
        <v>8</v>
      </c>
      <c r="U3" s="555">
        <f t="shared" si="4"/>
        <v>8</v>
      </c>
      <c r="V3" s="555">
        <f t="shared" si="4"/>
        <v>8</v>
      </c>
      <c r="W3" s="555">
        <f t="shared" si="4"/>
        <v>8</v>
      </c>
      <c r="X3" s="556">
        <f>((MULTIPLY(B3,C1-B1)+MULTIPLY(C3,D1-C1)+MULTIPLY(D3,E1-D1)+MULTIPLY(E3,F1-E1)+MULTIPLY(F3,G1-F1)+MULTIPLY(G3,H1-G1)+MULTIPLY(H3,I1-H1)+MULTIPLY(I3,J1-I1)+MULTIPLY(J3,K1-J1)+MULTIPLY(K3,L1-K1)+MULTIPLY(L3,M1-L1)+MULTIPLY(M3,N1-M1)+MULTIPLY(N3,O1-N1)+MULTIPLY(O3,P1-O1)+MULTIPLY(P3,Q1-P1)+MULTIPLY(Q3,R1-Q1)+MULTIPLY(R3,S1-R1)+MULTIPLY(S3,T1-S1)+MULTIPLY(T3,U1-T1)+MULTIPLY(U3,V1-U1)+MULTIPLY(V3,W1-V1)))/377</f>
        <v>8</v>
      </c>
      <c r="Y3" s="563"/>
      <c r="Z3" s="564">
        <v>7.0</v>
      </c>
      <c r="AA3" s="561">
        <v>10.0</v>
      </c>
      <c r="AB3" s="552" t="s">
        <v>3277</v>
      </c>
      <c r="AC3" s="561">
        <v>10.0</v>
      </c>
      <c r="AD3" s="552" t="s">
        <v>3279</v>
      </c>
      <c r="AE3" s="83"/>
      <c r="AF3" s="83"/>
    </row>
    <row r="4" ht="15.75" customHeight="1">
      <c r="A4" s="554" t="s">
        <v>3280</v>
      </c>
      <c r="B4" s="555">
        <v>4.0</v>
      </c>
      <c r="C4" s="555">
        <f t="shared" ref="C4:I4" si="5">INDIRECT(ADDRESS(ROW(),COLUMN()-1))</f>
        <v>4</v>
      </c>
      <c r="D4" s="555">
        <f t="shared" si="5"/>
        <v>4</v>
      </c>
      <c r="E4" s="555">
        <f t="shared" si="5"/>
        <v>4</v>
      </c>
      <c r="F4" s="555">
        <f t="shared" si="5"/>
        <v>4</v>
      </c>
      <c r="G4" s="555">
        <f t="shared" si="5"/>
        <v>4</v>
      </c>
      <c r="H4" s="555">
        <f t="shared" si="5"/>
        <v>4</v>
      </c>
      <c r="I4" s="555">
        <f t="shared" si="5"/>
        <v>4</v>
      </c>
      <c r="J4" s="555">
        <f>INDIRECT(ADDRESS(ROW(),COLUMN()-1))+B4*0.35</f>
        <v>5.4</v>
      </c>
      <c r="K4" s="555">
        <f t="shared" ref="K4:W4" si="6">INDIRECT(ADDRESS(ROW(),COLUMN()-1))</f>
        <v>5.4</v>
      </c>
      <c r="L4" s="555">
        <f t="shared" si="6"/>
        <v>5.4</v>
      </c>
      <c r="M4" s="555">
        <f t="shared" si="6"/>
        <v>5.4</v>
      </c>
      <c r="N4" s="555">
        <f t="shared" si="6"/>
        <v>5.4</v>
      </c>
      <c r="O4" s="555">
        <f t="shared" si="6"/>
        <v>5.4</v>
      </c>
      <c r="P4" s="555">
        <f t="shared" si="6"/>
        <v>5.4</v>
      </c>
      <c r="Q4" s="555">
        <f t="shared" si="6"/>
        <v>5.4</v>
      </c>
      <c r="R4" s="555">
        <f t="shared" si="6"/>
        <v>5.4</v>
      </c>
      <c r="S4" s="555">
        <f t="shared" si="6"/>
        <v>5.4</v>
      </c>
      <c r="T4" s="555">
        <f t="shared" si="6"/>
        <v>5.4</v>
      </c>
      <c r="U4" s="555">
        <f t="shared" si="6"/>
        <v>5.4</v>
      </c>
      <c r="V4" s="555">
        <f t="shared" si="6"/>
        <v>5.4</v>
      </c>
      <c r="W4" s="555">
        <f t="shared" si="6"/>
        <v>5.4</v>
      </c>
      <c r="X4" s="556">
        <f>((MULTIPLY(B4,C1-B1)+MULTIPLY(C4,D1-C1)+MULTIPLY(D4,E1-D1)+MULTIPLY(E4,F1-E1)+MULTIPLY(F4,G1-F1)+MULTIPLY(G4,H1-G1)+MULTIPLY(H4,I1-H1)+MULTIPLY(I4,J1-I1)+MULTIPLY(J4,K1-J1)+MULTIPLY(K4,L1-K1)+MULTIPLY(L4,M1-L1)+MULTIPLY(M4,N1-M1)+MULTIPLY(N4,O1-N1)+MULTIPLY(O4,P1-O1)+MULTIPLY(P4,Q1-P1)+MULTIPLY(Q4,R1-Q1)+MULTIPLY(R4,S1-R1)+MULTIPLY(S4,T1-S1)+MULTIPLY(T4,U1-T1)+MULTIPLY(U4,V1-U1)+MULTIPLY(V4,W1-V1)))/377</f>
        <v>4.783554377</v>
      </c>
      <c r="Y4" s="557"/>
      <c r="Z4" s="558"/>
      <c r="AA4" s="561">
        <v>10.0</v>
      </c>
      <c r="AB4" s="552" t="s">
        <v>3279</v>
      </c>
      <c r="AC4" s="565">
        <v>8.0</v>
      </c>
      <c r="AD4" s="566" t="s">
        <v>3278</v>
      </c>
    </row>
    <row r="5" ht="15.75" customHeight="1">
      <c r="A5" s="554" t="s">
        <v>3281</v>
      </c>
      <c r="B5" s="555">
        <v>3.0</v>
      </c>
      <c r="C5" s="555">
        <f t="shared" ref="C5:G5" si="7">INDIRECT(ADDRESS(ROW(),COLUMN()-1))</f>
        <v>3</v>
      </c>
      <c r="D5" s="555">
        <f t="shared" si="7"/>
        <v>3</v>
      </c>
      <c r="E5" s="555">
        <f t="shared" si="7"/>
        <v>3</v>
      </c>
      <c r="F5" s="555">
        <f t="shared" si="7"/>
        <v>3</v>
      </c>
      <c r="G5" s="555">
        <f t="shared" si="7"/>
        <v>3</v>
      </c>
      <c r="H5" s="555">
        <f>INDIRECT(ADDRESS(ROW(),COLUMN()-1))+B5*0.5</f>
        <v>4.5</v>
      </c>
      <c r="I5" s="555">
        <f t="shared" ref="I5:K5" si="8">INDIRECT(ADDRESS(ROW(),COLUMN()-1))</f>
        <v>4.5</v>
      </c>
      <c r="J5" s="555">
        <f t="shared" si="8"/>
        <v>4.5</v>
      </c>
      <c r="K5" s="555">
        <f t="shared" si="8"/>
        <v>4.5</v>
      </c>
      <c r="L5" s="555">
        <f>INDIRECT(ADDRESS(ROW(),COLUMN()-1))</f>
        <v>4.5</v>
      </c>
      <c r="M5" s="555">
        <f>INDIRECT(ADDRESS(ROW(),COLUMN()-1))-B5*0.6</f>
        <v>2.7</v>
      </c>
      <c r="N5" s="555">
        <f t="shared" ref="N5:W5" si="9">INDIRECT(ADDRESS(ROW(),COLUMN()-1))</f>
        <v>2.7</v>
      </c>
      <c r="O5" s="555">
        <f t="shared" si="9"/>
        <v>2.7</v>
      </c>
      <c r="P5" s="555">
        <f t="shared" si="9"/>
        <v>2.7</v>
      </c>
      <c r="Q5" s="555">
        <f t="shared" si="9"/>
        <v>2.7</v>
      </c>
      <c r="R5" s="555">
        <f t="shared" si="9"/>
        <v>2.7</v>
      </c>
      <c r="S5" s="555">
        <f t="shared" si="9"/>
        <v>2.7</v>
      </c>
      <c r="T5" s="555">
        <f t="shared" si="9"/>
        <v>2.7</v>
      </c>
      <c r="U5" s="555">
        <f t="shared" si="9"/>
        <v>2.7</v>
      </c>
      <c r="V5" s="555">
        <f t="shared" si="9"/>
        <v>2.7</v>
      </c>
      <c r="W5" s="555">
        <f t="shared" si="9"/>
        <v>2.7</v>
      </c>
      <c r="X5" s="556">
        <f>((MULTIPLY(B5,C1-B1)+MULTIPLY(C5,D1-C1)+MULTIPLY(D5,E1-D1)+MULTIPLY(E5,F1-E1)+MULTIPLY(F5,G1-F1)+MULTIPLY(G5,H1-G1)+MULTIPLY(H5,I1-H1)+MULTIPLY(I5,J1-I1)+MULTIPLY(J5,K1-J1)+MULTIPLY(K5,L1-K1)+MULTIPLY(L5,M1-L1)+MULTIPLY(M5,N1-M1)+MULTIPLY(N5,O1-N1)+MULTIPLY(O5,P1-O1)+MULTIPLY(P5,Q1-P1)+MULTIPLY(Q5,R1-Q1)+MULTIPLY(R5,S1-R1)+MULTIPLY(S5,T1-S1)+MULTIPLY(T5,U1-T1)+MULTIPLY(U5,V1-U1)+MULTIPLY(V5,W1-V1)))/377</f>
        <v>3.162334218</v>
      </c>
      <c r="Y5" s="557"/>
      <c r="Z5" s="564">
        <v>8.0</v>
      </c>
      <c r="AA5" s="565">
        <v>8.0</v>
      </c>
      <c r="AB5" s="560" t="s">
        <v>3278</v>
      </c>
      <c r="AC5" s="567">
        <v>7.964190981432361</v>
      </c>
      <c r="AD5" s="566" t="s">
        <v>3276</v>
      </c>
    </row>
    <row r="6" ht="15.75" customHeight="1">
      <c r="A6" s="554" t="s">
        <v>3282</v>
      </c>
      <c r="B6" s="555">
        <v>3.0</v>
      </c>
      <c r="C6" s="555">
        <f>INDIRECT(ADDRESS(ROW(),COLUMN()-1))+B6*0.5</f>
        <v>4.5</v>
      </c>
      <c r="D6" s="555">
        <f t="shared" ref="D6:K6" si="10">INDIRECT(ADDRESS(ROW(),COLUMN()-1))</f>
        <v>4.5</v>
      </c>
      <c r="E6" s="555">
        <f t="shared" si="10"/>
        <v>4.5</v>
      </c>
      <c r="F6" s="555">
        <f t="shared" si="10"/>
        <v>4.5</v>
      </c>
      <c r="G6" s="555">
        <f t="shared" si="10"/>
        <v>4.5</v>
      </c>
      <c r="H6" s="555">
        <f t="shared" si="10"/>
        <v>4.5</v>
      </c>
      <c r="I6" s="555">
        <f t="shared" si="10"/>
        <v>4.5</v>
      </c>
      <c r="J6" s="555">
        <f t="shared" si="10"/>
        <v>4.5</v>
      </c>
      <c r="K6" s="555">
        <f t="shared" si="10"/>
        <v>4.5</v>
      </c>
      <c r="L6" s="555">
        <f>INDIRECT(ADDRESS(ROW(),COLUMN()-1))-B6*0.35</f>
        <v>3.45</v>
      </c>
      <c r="M6" s="555">
        <f>INDIRECT(ADDRESS(ROW(),COLUMN()-1))-B6*0.35</f>
        <v>2.4</v>
      </c>
      <c r="N6" s="555">
        <f t="shared" ref="N6:R6" si="11">INDIRECT(ADDRESS(ROW(),COLUMN()-1))</f>
        <v>2.4</v>
      </c>
      <c r="O6" s="555">
        <f t="shared" si="11"/>
        <v>2.4</v>
      </c>
      <c r="P6" s="555">
        <f t="shared" si="11"/>
        <v>2.4</v>
      </c>
      <c r="Q6" s="555">
        <f t="shared" si="11"/>
        <v>2.4</v>
      </c>
      <c r="R6" s="555">
        <f t="shared" si="11"/>
        <v>2.4</v>
      </c>
      <c r="S6" s="555">
        <f>B6*(1+0.5-0.35-0.35+0.2)</f>
        <v>3</v>
      </c>
      <c r="T6" s="555">
        <f t="shared" ref="T6:W6" si="12">INDIRECT(ADDRESS(ROW(),COLUMN()-1))</f>
        <v>3</v>
      </c>
      <c r="U6" s="555">
        <f t="shared" si="12"/>
        <v>3</v>
      </c>
      <c r="V6" s="555">
        <f t="shared" si="12"/>
        <v>3</v>
      </c>
      <c r="W6" s="555">
        <f t="shared" si="12"/>
        <v>3</v>
      </c>
      <c r="X6" s="556">
        <f>((MULTIPLY(B6,C1-B1)+MULTIPLY(C6,D1-C1)+MULTIPLY(D6,E1-D1)+MULTIPLY(E6,F1-E1)+MULTIPLY(F6,G1-F1)+MULTIPLY(G6,H1-G1)+MULTIPLY(H6,I1-H1)+MULTIPLY(I6,J1-I1)+MULTIPLY(J6,K1-J1)+MULTIPLY(K6,L1-K1)+MULTIPLY(L6,M1-L1)+MULTIPLY(M6,N1-M1)+MULTIPLY(N6,O1-N1)+MULTIPLY(O6,P1-O1)+MULTIPLY(P6,Q1-P1)+MULTIPLY(Q6,R1-Q1)+MULTIPLY(R6,S1-R1)+MULTIPLY(S6,T1-S1)+MULTIPLY(T6,U1-T1)+MULTIPLY(U6,V1-U1)+MULTIPLY(V6,W1-V1)))/377</f>
        <v>3.459549072</v>
      </c>
      <c r="Y6" s="557"/>
      <c r="Z6" s="564">
        <v>4.0</v>
      </c>
      <c r="AA6" s="561">
        <v>7.0</v>
      </c>
      <c r="AB6" s="552" t="s">
        <v>3283</v>
      </c>
      <c r="AC6" s="561">
        <v>7.359151193633952</v>
      </c>
      <c r="AD6" s="552" t="s">
        <v>3284</v>
      </c>
    </row>
    <row r="7" ht="15.75" customHeight="1">
      <c r="A7" s="554" t="s">
        <v>3277</v>
      </c>
      <c r="B7" s="555">
        <v>10.0</v>
      </c>
      <c r="C7" s="555">
        <f t="shared" ref="C7:T7" si="13">INDIRECT(ADDRESS(ROW(),COLUMN()-1))</f>
        <v>10</v>
      </c>
      <c r="D7" s="555">
        <f t="shared" si="13"/>
        <v>10</v>
      </c>
      <c r="E7" s="555">
        <f t="shared" si="13"/>
        <v>10</v>
      </c>
      <c r="F7" s="555">
        <f t="shared" si="13"/>
        <v>10</v>
      </c>
      <c r="G7" s="555">
        <f t="shared" si="13"/>
        <v>10</v>
      </c>
      <c r="H7" s="555">
        <f t="shared" si="13"/>
        <v>10</v>
      </c>
      <c r="I7" s="555">
        <f t="shared" si="13"/>
        <v>10</v>
      </c>
      <c r="J7" s="555">
        <f t="shared" si="13"/>
        <v>10</v>
      </c>
      <c r="K7" s="555">
        <f t="shared" si="13"/>
        <v>10</v>
      </c>
      <c r="L7" s="555">
        <f t="shared" si="13"/>
        <v>10</v>
      </c>
      <c r="M7" s="555">
        <f t="shared" si="13"/>
        <v>10</v>
      </c>
      <c r="N7" s="555">
        <f t="shared" si="13"/>
        <v>10</v>
      </c>
      <c r="O7" s="555">
        <f t="shared" si="13"/>
        <v>10</v>
      </c>
      <c r="P7" s="555">
        <f t="shared" si="13"/>
        <v>10</v>
      </c>
      <c r="Q7" s="555">
        <f t="shared" si="13"/>
        <v>10</v>
      </c>
      <c r="R7" s="555">
        <f t="shared" si="13"/>
        <v>10</v>
      </c>
      <c r="S7" s="555">
        <f t="shared" si="13"/>
        <v>10</v>
      </c>
      <c r="T7" s="555">
        <f t="shared" si="13"/>
        <v>10</v>
      </c>
      <c r="U7" s="555">
        <f>INDIRECT(ADDRESS(ROW(),COLUMN()-1))</f>
        <v>10</v>
      </c>
      <c r="V7" s="555">
        <f t="shared" ref="V7:W7" si="14">INDIRECT(ADDRESS(ROW(),COLUMN()-1))</f>
        <v>10</v>
      </c>
      <c r="W7" s="555">
        <f t="shared" si="14"/>
        <v>10</v>
      </c>
      <c r="X7" s="556">
        <f>((MULTIPLY(B7,C1-B1)+MULTIPLY(C7,D1-C1)+MULTIPLY(D7,E1-D1)+MULTIPLY(E7,F1-E1)+MULTIPLY(F7,G1-F1)+MULTIPLY(G7,H1-G1)+MULTIPLY(H7,I1-H1)+MULTIPLY(I7,J1-I1)+MULTIPLY(J7,K1-J1)+MULTIPLY(K7,L1-K1)+MULTIPLY(L7,M1-L1)+MULTIPLY(M7,N1-M1)+MULTIPLY(N7,O1-N1)+MULTIPLY(O7,P1-O1)+MULTIPLY(P7,Q1-P1)+MULTIPLY(Q7,R1-Q1)+MULTIPLY(R7,S1-R1)+MULTIPLY(S7,T1-S1)+MULTIPLY(T7,U1-T1)+MULTIPLY(U7,V1-U1)+MULTIPLY(V7,W1-V1)))/377</f>
        <v>10</v>
      </c>
      <c r="Y7" s="557"/>
      <c r="Z7" s="558"/>
      <c r="AA7" s="561">
        <v>6.4</v>
      </c>
      <c r="AB7" s="552" t="s">
        <v>3284</v>
      </c>
      <c r="AC7" s="561">
        <v>5.519893899204244</v>
      </c>
      <c r="AD7" s="552" t="s">
        <v>3283</v>
      </c>
    </row>
    <row r="8" ht="15.75" customHeight="1">
      <c r="A8" s="554" t="s">
        <v>3285</v>
      </c>
      <c r="B8" s="555">
        <v>3.0</v>
      </c>
      <c r="C8" s="555">
        <f t="shared" ref="C8:S8" si="15">INDIRECT(ADDRESS(ROW(),COLUMN()-1))</f>
        <v>3</v>
      </c>
      <c r="D8" s="555">
        <f t="shared" si="15"/>
        <v>3</v>
      </c>
      <c r="E8" s="555">
        <f t="shared" si="15"/>
        <v>3</v>
      </c>
      <c r="F8" s="555">
        <f t="shared" si="15"/>
        <v>3</v>
      </c>
      <c r="G8" s="555">
        <f t="shared" si="15"/>
        <v>3</v>
      </c>
      <c r="H8" s="555">
        <f t="shared" si="15"/>
        <v>3</v>
      </c>
      <c r="I8" s="555">
        <f t="shared" si="15"/>
        <v>3</v>
      </c>
      <c r="J8" s="555">
        <f t="shared" si="15"/>
        <v>3</v>
      </c>
      <c r="K8" s="555">
        <f t="shared" si="15"/>
        <v>3</v>
      </c>
      <c r="L8" s="555">
        <f t="shared" si="15"/>
        <v>3</v>
      </c>
      <c r="M8" s="555">
        <f t="shared" si="15"/>
        <v>3</v>
      </c>
      <c r="N8" s="555">
        <f t="shared" si="15"/>
        <v>3</v>
      </c>
      <c r="O8" s="555">
        <f t="shared" si="15"/>
        <v>3</v>
      </c>
      <c r="P8" s="555">
        <f t="shared" si="15"/>
        <v>3</v>
      </c>
      <c r="Q8" s="555">
        <f t="shared" si="15"/>
        <v>3</v>
      </c>
      <c r="R8" s="555">
        <f t="shared" si="15"/>
        <v>3</v>
      </c>
      <c r="S8" s="555">
        <f t="shared" si="15"/>
        <v>3</v>
      </c>
      <c r="T8" s="555">
        <f>INDIRECT(ADDRESS(ROW(),COLUMN()-1))</f>
        <v>3</v>
      </c>
      <c r="U8" s="555">
        <f t="shared" ref="U8:W8" si="16">INDIRECT(ADDRESS(ROW(),COLUMN()-1))</f>
        <v>3</v>
      </c>
      <c r="V8" s="555">
        <f t="shared" si="16"/>
        <v>3</v>
      </c>
      <c r="W8" s="555">
        <f t="shared" si="16"/>
        <v>3</v>
      </c>
      <c r="X8" s="556">
        <f>((MULTIPLY(B8,C1-B1)+MULTIPLY(C8,D1-C1)+MULTIPLY(D8,E1-D1)+MULTIPLY(E8,F1-E1)+MULTIPLY(F8,G1-F1)+MULTIPLY(G8,H1-G1)+MULTIPLY(H8,I1-H1)+MULTIPLY(I8,J1-I1)+MULTIPLY(J8,K1-J1)+MULTIPLY(K8,L1-K1)+MULTIPLY(L8,M1-L1)+MULTIPLY(M8,N1-M1)+MULTIPLY(N8,O1-N1)+MULTIPLY(O8,P1-O1)+MULTIPLY(P8,Q1-P1)+MULTIPLY(Q8,R1-Q1)+MULTIPLY(R8,S1-R1)+MULTIPLY(S8,T1-S1)+MULTIPLY(T8,U1-T1)+MULTIPLY(U8,V1-U1)+MULTIPLY(V8,W1-V1)))/377</f>
        <v>3</v>
      </c>
      <c r="Y8" s="557"/>
      <c r="Z8" s="564">
        <v>5.4</v>
      </c>
      <c r="AA8" s="561">
        <v>5.4</v>
      </c>
      <c r="AB8" s="552" t="s">
        <v>3280</v>
      </c>
      <c r="AC8" s="561">
        <v>4.7835543766578255</v>
      </c>
      <c r="AD8" s="552" t="s">
        <v>3280</v>
      </c>
    </row>
    <row r="9" ht="15.75" customHeight="1">
      <c r="A9" s="554" t="s">
        <v>3279</v>
      </c>
      <c r="B9" s="555">
        <v>10.0</v>
      </c>
      <c r="C9" s="555">
        <f t="shared" ref="C9:W9" si="17">INDIRECT(ADDRESS(ROW(),COLUMN()-1))</f>
        <v>10</v>
      </c>
      <c r="D9" s="555">
        <f t="shared" si="17"/>
        <v>10</v>
      </c>
      <c r="E9" s="555">
        <f t="shared" si="17"/>
        <v>10</v>
      </c>
      <c r="F9" s="555">
        <f t="shared" si="17"/>
        <v>10</v>
      </c>
      <c r="G9" s="555">
        <f t="shared" si="17"/>
        <v>10</v>
      </c>
      <c r="H9" s="555">
        <f t="shared" si="17"/>
        <v>10</v>
      </c>
      <c r="I9" s="555">
        <f t="shared" si="17"/>
        <v>10</v>
      </c>
      <c r="J9" s="555">
        <f t="shared" si="17"/>
        <v>10</v>
      </c>
      <c r="K9" s="555">
        <f t="shared" si="17"/>
        <v>10</v>
      </c>
      <c r="L9" s="555">
        <f t="shared" si="17"/>
        <v>10</v>
      </c>
      <c r="M9" s="555">
        <f t="shared" si="17"/>
        <v>10</v>
      </c>
      <c r="N9" s="555">
        <f t="shared" si="17"/>
        <v>10</v>
      </c>
      <c r="O9" s="555">
        <f t="shared" si="17"/>
        <v>10</v>
      </c>
      <c r="P9" s="555">
        <f t="shared" si="17"/>
        <v>10</v>
      </c>
      <c r="Q9" s="555">
        <f t="shared" si="17"/>
        <v>10</v>
      </c>
      <c r="R9" s="555">
        <f t="shared" si="17"/>
        <v>10</v>
      </c>
      <c r="S9" s="555">
        <f t="shared" si="17"/>
        <v>10</v>
      </c>
      <c r="T9" s="555">
        <f t="shared" si="17"/>
        <v>10</v>
      </c>
      <c r="U9" s="555">
        <f t="shared" si="17"/>
        <v>10</v>
      </c>
      <c r="V9" s="555">
        <f t="shared" si="17"/>
        <v>10</v>
      </c>
      <c r="W9" s="555">
        <f t="shared" si="17"/>
        <v>10</v>
      </c>
      <c r="X9" s="556">
        <f>((MULTIPLY(B9,C1-B1)+MULTIPLY(C9,D1-C1)+MULTIPLY(D9,E1-D1)+MULTIPLY(E9,F1-E1)+MULTIPLY(F9,G1-F1)+MULTIPLY(G9,H1-G1)+MULTIPLY(H9,I1-H1)+MULTIPLY(I9,J1-I1)+MULTIPLY(J9,K1-J1)+MULTIPLY(K9,L1-K1)+MULTIPLY(L9,M1-L1)+MULTIPLY(M9,N1-M1)+MULTIPLY(N9,O1-N1)+MULTIPLY(O9,P1-O1)+MULTIPLY(P9,Q1-P1)+MULTIPLY(Q9,R1-Q1)+MULTIPLY(R9,S1-R1)+MULTIPLY(S9,T1-S1)+MULTIPLY(T9,U1-T1)+MULTIPLY(U9,V1-U1)+MULTIPLY(V9,W1-V1)))/377</f>
        <v>10</v>
      </c>
      <c r="Y9" s="557"/>
      <c r="Z9" s="564">
        <v>5.0</v>
      </c>
      <c r="AA9" s="561">
        <v>5.0</v>
      </c>
      <c r="AB9" s="552" t="s">
        <v>3286</v>
      </c>
      <c r="AC9" s="561">
        <v>4.559681697612732</v>
      </c>
      <c r="AD9" s="552" t="s">
        <v>3286</v>
      </c>
    </row>
    <row r="10" ht="15.75" customHeight="1">
      <c r="A10" s="554" t="s">
        <v>3283</v>
      </c>
      <c r="B10" s="555">
        <v>4.0</v>
      </c>
      <c r="C10" s="555">
        <f t="shared" ref="C10:I10" si="18">INDIRECT(ADDRESS(ROW(),COLUMN()-1))</f>
        <v>4</v>
      </c>
      <c r="D10" s="555">
        <f t="shared" si="18"/>
        <v>4</v>
      </c>
      <c r="E10" s="555">
        <f t="shared" si="18"/>
        <v>4</v>
      </c>
      <c r="F10" s="555">
        <f t="shared" si="18"/>
        <v>4</v>
      </c>
      <c r="G10" s="555">
        <f t="shared" si="18"/>
        <v>4</v>
      </c>
      <c r="H10" s="555">
        <f t="shared" si="18"/>
        <v>4</v>
      </c>
      <c r="I10" s="555">
        <f t="shared" si="18"/>
        <v>4</v>
      </c>
      <c r="J10" s="555">
        <f>B10*(1+0.5)</f>
        <v>6</v>
      </c>
      <c r="K10" s="555">
        <f t="shared" ref="K10:N10" si="19">INDIRECT(ADDRESS(ROW(),COLUMN()-1))</f>
        <v>6</v>
      </c>
      <c r="L10" s="555">
        <f t="shared" si="19"/>
        <v>6</v>
      </c>
      <c r="M10" s="555">
        <f t="shared" si="19"/>
        <v>6</v>
      </c>
      <c r="N10" s="555">
        <f t="shared" si="19"/>
        <v>6</v>
      </c>
      <c r="O10" s="555">
        <f>B10*(1+0.5+0.25)</f>
        <v>7</v>
      </c>
      <c r="P10" s="555">
        <f t="shared" ref="P10:W10" si="20">INDIRECT(ADDRESS(ROW(),COLUMN()-1))</f>
        <v>7</v>
      </c>
      <c r="Q10" s="555">
        <f t="shared" si="20"/>
        <v>7</v>
      </c>
      <c r="R10" s="555">
        <f t="shared" si="20"/>
        <v>7</v>
      </c>
      <c r="S10" s="555">
        <f t="shared" si="20"/>
        <v>7</v>
      </c>
      <c r="T10" s="555">
        <f t="shared" si="20"/>
        <v>7</v>
      </c>
      <c r="U10" s="555">
        <f t="shared" si="20"/>
        <v>7</v>
      </c>
      <c r="V10" s="555">
        <f t="shared" si="20"/>
        <v>7</v>
      </c>
      <c r="W10" s="555">
        <f t="shared" si="20"/>
        <v>7</v>
      </c>
      <c r="X10" s="556">
        <f>((MULTIPLY(B10,C1-B1)+MULTIPLY(C10,D1-C1)+MULTIPLY(D10,E1-D1)+MULTIPLY(E10,F1-E1)+MULTIPLY(F10,G1-F1)+MULTIPLY(G10,H1-G1)+MULTIPLY(H10,I1-H1)+MULTIPLY(I10,J1-I1)+MULTIPLY(J10,K1-J1)+MULTIPLY(K10,L1-K1)+MULTIPLY(L10,M1-L1)+MULTIPLY(M10,N1-M1)+MULTIPLY(N10,O1-N1)+MULTIPLY(O10,P1-O1)+MULTIPLY(P10,Q1-P1)+MULTIPLY(Q10,R1-Q1)+MULTIPLY(R10,S1-R1)+MULTIPLY(S10,T1-S1)+MULTIPLY(T10,U1-T1)+MULTIPLY(U10,V1-U1)+MULTIPLY(V10,W1-V1)))/377</f>
        <v>5.519893899</v>
      </c>
      <c r="Y10" s="557"/>
      <c r="Z10" s="564">
        <v>3.45</v>
      </c>
      <c r="AA10" s="561">
        <v>4.800000000000001</v>
      </c>
      <c r="AB10" s="552" t="s">
        <v>3287</v>
      </c>
      <c r="AC10" s="561">
        <v>4.473408488063661</v>
      </c>
      <c r="AD10" s="552" t="s">
        <v>3288</v>
      </c>
    </row>
    <row r="11" ht="15.75" customHeight="1">
      <c r="A11" s="554" t="s">
        <v>3289</v>
      </c>
      <c r="B11" s="555">
        <v>2.5</v>
      </c>
      <c r="C11" s="555">
        <f t="shared" ref="C11:E11" si="21">INDIRECT(ADDRESS(ROW(),COLUMN()-1))</f>
        <v>2.5</v>
      </c>
      <c r="D11" s="555">
        <f t="shared" si="21"/>
        <v>2.5</v>
      </c>
      <c r="E11" s="555">
        <f t="shared" si="21"/>
        <v>2.5</v>
      </c>
      <c r="F11" s="555">
        <f>INDIRECT(ADDRESS(ROW(),COLUMN()-1))</f>
        <v>2.5</v>
      </c>
      <c r="G11" s="555">
        <f>INDIRECT(ADDRESS(ROW(),COLUMN()-1))-B11*0.1</f>
        <v>2.25</v>
      </c>
      <c r="H11" s="555">
        <f t="shared" ref="H11:W11" si="22">INDIRECT(ADDRESS(ROW(),COLUMN()-1))</f>
        <v>2.25</v>
      </c>
      <c r="I11" s="555">
        <f t="shared" si="22"/>
        <v>2.25</v>
      </c>
      <c r="J11" s="555">
        <f t="shared" si="22"/>
        <v>2.25</v>
      </c>
      <c r="K11" s="555">
        <f t="shared" si="22"/>
        <v>2.25</v>
      </c>
      <c r="L11" s="555">
        <f t="shared" si="22"/>
        <v>2.25</v>
      </c>
      <c r="M11" s="555">
        <f t="shared" si="22"/>
        <v>2.25</v>
      </c>
      <c r="N11" s="555">
        <f t="shared" si="22"/>
        <v>2.25</v>
      </c>
      <c r="O11" s="555">
        <f t="shared" si="22"/>
        <v>2.25</v>
      </c>
      <c r="P11" s="555">
        <f t="shared" si="22"/>
        <v>2.25</v>
      </c>
      <c r="Q11" s="555">
        <f t="shared" si="22"/>
        <v>2.25</v>
      </c>
      <c r="R11" s="555">
        <f t="shared" si="22"/>
        <v>2.25</v>
      </c>
      <c r="S11" s="555">
        <f t="shared" si="22"/>
        <v>2.25</v>
      </c>
      <c r="T11" s="555">
        <f t="shared" si="22"/>
        <v>2.25</v>
      </c>
      <c r="U11" s="555">
        <f t="shared" si="22"/>
        <v>2.25</v>
      </c>
      <c r="V11" s="555">
        <f t="shared" si="22"/>
        <v>2.25</v>
      </c>
      <c r="W11" s="555">
        <f t="shared" si="22"/>
        <v>2.25</v>
      </c>
      <c r="X11" s="556">
        <f>((MULTIPLY(B11,C1-B1)+MULTIPLY(C11,D1-C1)+MULTIPLY(D11,E1-D1)+MULTIPLY(E11,F1-E1)+MULTIPLY(F11,G1-F1)+MULTIPLY(G11,H1-G1)+MULTIPLY(H11,I1-H1)+MULTIPLY(I11,J1-I1)+MULTIPLY(J11,K1-J1)+MULTIPLY(K11,L1-K1)+MULTIPLY(L11,M1-L1)+MULTIPLY(M11,N1-M1)+MULTIPLY(N11,O1-N1)+MULTIPLY(O11,P1-O1)+MULTIPLY(P11,Q1-P1)+MULTIPLY(Q11,R1-Q1)+MULTIPLY(R11,S1-R1)+MULTIPLY(S11,T1-S1)+MULTIPLY(T11,U1-T1)+MULTIPLY(U11,V1-U1)+MULTIPLY(V11,W1-V1)))/377</f>
        <v>2.333554377</v>
      </c>
      <c r="Y11" s="557"/>
      <c r="Z11" s="564">
        <v>4.725</v>
      </c>
      <c r="AA11" s="561">
        <v>4.725</v>
      </c>
      <c r="AB11" s="552" t="s">
        <v>3288</v>
      </c>
      <c r="AC11" s="561">
        <v>4.120822281167109</v>
      </c>
      <c r="AD11" s="552" t="s">
        <v>3287</v>
      </c>
    </row>
    <row r="12" ht="15.75" customHeight="1">
      <c r="A12" s="554" t="s">
        <v>3290</v>
      </c>
      <c r="B12" s="555">
        <v>2.5</v>
      </c>
      <c r="C12" s="555">
        <f t="shared" ref="C12:H12" si="23">INDIRECT(ADDRESS(ROW(),COLUMN()-1))</f>
        <v>2.5</v>
      </c>
      <c r="D12" s="555">
        <f t="shared" si="23"/>
        <v>2.5</v>
      </c>
      <c r="E12" s="555">
        <f t="shared" si="23"/>
        <v>2.5</v>
      </c>
      <c r="F12" s="555">
        <f t="shared" si="23"/>
        <v>2.5</v>
      </c>
      <c r="G12" s="555">
        <f t="shared" si="23"/>
        <v>2.5</v>
      </c>
      <c r="H12" s="555">
        <f t="shared" si="23"/>
        <v>2.5</v>
      </c>
      <c r="I12" s="555">
        <f>INDIRECT(ADDRESS(ROW(),COLUMN()-1))</f>
        <v>2.5</v>
      </c>
      <c r="J12" s="555">
        <f t="shared" ref="J12:U12" si="24">INDIRECT(ADDRESS(ROW(),COLUMN()-1))</f>
        <v>2.5</v>
      </c>
      <c r="K12" s="555">
        <f t="shared" si="24"/>
        <v>2.5</v>
      </c>
      <c r="L12" s="555">
        <f t="shared" si="24"/>
        <v>2.5</v>
      </c>
      <c r="M12" s="555">
        <f t="shared" si="24"/>
        <v>2.5</v>
      </c>
      <c r="N12" s="555">
        <f t="shared" si="24"/>
        <v>2.5</v>
      </c>
      <c r="O12" s="555">
        <f t="shared" si="24"/>
        <v>2.5</v>
      </c>
      <c r="P12" s="555">
        <f t="shared" si="24"/>
        <v>2.5</v>
      </c>
      <c r="Q12" s="555">
        <f t="shared" si="24"/>
        <v>2.5</v>
      </c>
      <c r="R12" s="555">
        <f t="shared" si="24"/>
        <v>2.5</v>
      </c>
      <c r="S12" s="555">
        <f t="shared" si="24"/>
        <v>2.5</v>
      </c>
      <c r="T12" s="555">
        <f t="shared" si="24"/>
        <v>2.5</v>
      </c>
      <c r="U12" s="555">
        <f t="shared" si="24"/>
        <v>2.5</v>
      </c>
      <c r="V12" s="555">
        <f>INDIRECT(ADDRESS(ROW(),COLUMN()-1))+B12*0.5</f>
        <v>3.75</v>
      </c>
      <c r="W12" s="555">
        <f>INDIRECT(ADDRESS(ROW(),COLUMN()-1))</f>
        <v>3.75</v>
      </c>
      <c r="X12" s="556">
        <f>((MULTIPLY(B12,C1-B1)+MULTIPLY(C12,D1-C1)+MULTIPLY(D12,E1-D1)+MULTIPLY(E12,F1-E1)+MULTIPLY(F12,G1-F1)+MULTIPLY(G12,H1-G1)+MULTIPLY(H12,I1-H1)+MULTIPLY(I12,J1-I1)+MULTIPLY(J12,K1-J1)+MULTIPLY(K12,L1-K1)+MULTIPLY(L12,M1-L1)+MULTIPLY(M12,N1-M1)+MULTIPLY(N12,O1-N1)+MULTIPLY(O12,P1-O1)+MULTIPLY(P12,Q1-P1)+MULTIPLY(Q12,R1-Q1)+MULTIPLY(R12,S1-R1)+MULTIPLY(S12,T1-S1)+MULTIPLY(T12,U1-T1)+MULTIPLY(U12,V1-U1)+MULTIPLY(V12,W1-V1)))/377</f>
        <v>2.602785146</v>
      </c>
      <c r="Y12" s="557"/>
      <c r="Z12" s="564">
        <v>4.5</v>
      </c>
      <c r="AA12" s="561">
        <v>4.5</v>
      </c>
      <c r="AB12" s="552" t="s">
        <v>3291</v>
      </c>
      <c r="AC12" s="561">
        <v>4.0</v>
      </c>
      <c r="AD12" s="552" t="s">
        <v>3292</v>
      </c>
    </row>
    <row r="13" ht="15.75" customHeight="1">
      <c r="A13" s="554" t="s">
        <v>3293</v>
      </c>
      <c r="B13" s="555">
        <v>2.0</v>
      </c>
      <c r="C13" s="555">
        <f t="shared" ref="C13:F13" si="25">INDIRECT(ADDRESS(ROW(),COLUMN()-1))</f>
        <v>2</v>
      </c>
      <c r="D13" s="555">
        <f t="shared" si="25"/>
        <v>2</v>
      </c>
      <c r="E13" s="555">
        <f t="shared" si="25"/>
        <v>2</v>
      </c>
      <c r="F13" s="555">
        <f t="shared" si="25"/>
        <v>2</v>
      </c>
      <c r="G13" s="555">
        <f>B13*(1+0.5)</f>
        <v>3</v>
      </c>
      <c r="H13" s="555">
        <f>INDIRECT(ADDRESS(ROW(),COLUMN()-1))</f>
        <v>3</v>
      </c>
      <c r="I13" s="555">
        <f>B13*(1+0.5+0.375)</f>
        <v>3.75</v>
      </c>
      <c r="J13" s="555">
        <f t="shared" ref="J13:W13" si="26">INDIRECT(ADDRESS(ROW(),COLUMN()-1))</f>
        <v>3.75</v>
      </c>
      <c r="K13" s="555">
        <f t="shared" si="26"/>
        <v>3.75</v>
      </c>
      <c r="L13" s="555">
        <f t="shared" si="26"/>
        <v>3.75</v>
      </c>
      <c r="M13" s="555">
        <f t="shared" si="26"/>
        <v>3.75</v>
      </c>
      <c r="N13" s="555">
        <f t="shared" si="26"/>
        <v>3.75</v>
      </c>
      <c r="O13" s="555">
        <f t="shared" si="26"/>
        <v>3.75</v>
      </c>
      <c r="P13" s="555">
        <f t="shared" si="26"/>
        <v>3.75</v>
      </c>
      <c r="Q13" s="555">
        <f t="shared" si="26"/>
        <v>3.75</v>
      </c>
      <c r="R13" s="555">
        <f t="shared" si="26"/>
        <v>3.75</v>
      </c>
      <c r="S13" s="555">
        <f t="shared" si="26"/>
        <v>3.75</v>
      </c>
      <c r="T13" s="555">
        <f t="shared" si="26"/>
        <v>3.75</v>
      </c>
      <c r="U13" s="555">
        <f t="shared" si="26"/>
        <v>3.75</v>
      </c>
      <c r="V13" s="555">
        <f t="shared" si="26"/>
        <v>3.75</v>
      </c>
      <c r="W13" s="555">
        <f t="shared" si="26"/>
        <v>3.75</v>
      </c>
      <c r="X13" s="556">
        <f>((MULTIPLY(B13,C1-B1)+MULTIPLY(C13,D1-C1)+MULTIPLY(D13,E1-D1)+MULTIPLY(E13,F1-E1)+MULTIPLY(F13,G1-F1)+MULTIPLY(G13,H1-G1)+MULTIPLY(H13,I1-H1)+MULTIPLY(I13,J1-I1)+MULTIPLY(J13,K1-J1)+MULTIPLY(K13,L1-K1)+MULTIPLY(L13,M1-L1)+MULTIPLY(M13,N1-M1)+MULTIPLY(N13,O1-N1)+MULTIPLY(O13,P1-O1)+MULTIPLY(P13,Q1-P1)+MULTIPLY(Q13,R1-Q1)+MULTIPLY(R13,S1-R1)+MULTIPLY(S13,T1-S1)+MULTIPLY(T13,U1-T1)+MULTIPLY(U13,V1-U1)+MULTIPLY(V13,W1-V1)))/377</f>
        <v>3.105437666</v>
      </c>
      <c r="Y13" s="557"/>
      <c r="Z13" s="564">
        <v>3.125</v>
      </c>
      <c r="AA13" s="561">
        <v>4.125</v>
      </c>
      <c r="AB13" s="568" t="s">
        <v>3294</v>
      </c>
      <c r="AC13" s="561">
        <v>3.9145888594164453</v>
      </c>
      <c r="AD13" s="552" t="s">
        <v>3295</v>
      </c>
    </row>
    <row r="14" ht="15.75" customHeight="1">
      <c r="A14" s="554" t="s">
        <v>3295</v>
      </c>
      <c r="B14" s="555">
        <v>4.0</v>
      </c>
      <c r="C14" s="555">
        <f>INDIRECT(ADDRESS(ROW(),COLUMN()-1))+B14*0.25</f>
        <v>5</v>
      </c>
      <c r="D14" s="555">
        <f t="shared" ref="D14:H14" si="27">INDIRECT(ADDRESS(ROW(),COLUMN()-1))</f>
        <v>5</v>
      </c>
      <c r="E14" s="555">
        <f t="shared" si="27"/>
        <v>5</v>
      </c>
      <c r="F14" s="555">
        <f t="shared" si="27"/>
        <v>5</v>
      </c>
      <c r="G14" s="555">
        <f t="shared" si="27"/>
        <v>5</v>
      </c>
      <c r="H14" s="555">
        <f t="shared" si="27"/>
        <v>5</v>
      </c>
      <c r="I14" s="555">
        <f>INDIRECT(ADDRESS(ROW(),COLUMN()-1))-B14*0.5</f>
        <v>3</v>
      </c>
      <c r="J14" s="555">
        <f t="shared" ref="J14:R14" si="28">INDIRECT(ADDRESS(ROW(),COLUMN()-1))</f>
        <v>3</v>
      </c>
      <c r="K14" s="555">
        <f t="shared" si="28"/>
        <v>3</v>
      </c>
      <c r="L14" s="555">
        <f t="shared" si="28"/>
        <v>3</v>
      </c>
      <c r="M14" s="555">
        <f t="shared" si="28"/>
        <v>3</v>
      </c>
      <c r="N14" s="555">
        <f t="shared" si="28"/>
        <v>3</v>
      </c>
      <c r="O14" s="555">
        <f t="shared" si="28"/>
        <v>3</v>
      </c>
      <c r="P14" s="555">
        <f t="shared" si="28"/>
        <v>3</v>
      </c>
      <c r="Q14" s="555">
        <f t="shared" si="28"/>
        <v>3</v>
      </c>
      <c r="R14" s="555">
        <f t="shared" si="28"/>
        <v>3</v>
      </c>
      <c r="S14" s="555">
        <f t="shared" ref="S14:S15" si="31">INDIRECT(ADDRESS(ROW(),COLUMN()-1))+B14*0.2</f>
        <v>3.8</v>
      </c>
      <c r="T14" s="555">
        <f t="shared" ref="T14:W14" si="29">INDIRECT(ADDRESS(ROW(),COLUMN()-1))</f>
        <v>3.8</v>
      </c>
      <c r="U14" s="555">
        <f t="shared" si="29"/>
        <v>3.8</v>
      </c>
      <c r="V14" s="555">
        <f t="shared" si="29"/>
        <v>3.8</v>
      </c>
      <c r="W14" s="555">
        <f t="shared" si="29"/>
        <v>3.8</v>
      </c>
      <c r="X14" s="556">
        <f>((MULTIPLY(B14,C1-B1)+MULTIPLY(C14,D1-C1)+MULTIPLY(D14,E1-D1)+MULTIPLY(E14,F1-E1)+MULTIPLY(F14,G1-F1)+MULTIPLY(G14,H1-G1)+MULTIPLY(H14,I1-H1)+MULTIPLY(I14,J1-I1)+MULTIPLY(J14,K1-J1)+MULTIPLY(K14,L1-K1)+MULTIPLY(L14,M1-L1)+MULTIPLY(M14,N1-M1)+MULTIPLY(N14,O1-N1)+MULTIPLY(O14,P1-O1)+MULTIPLY(P14,Q1-P1)+MULTIPLY(Q14,R1-Q1)+MULTIPLY(R14,S1-R1)+MULTIPLY(S14,T1-S1)+MULTIPLY(T14,U1-T1)+MULTIPLY(U14,V1-U1)+MULTIPLY(V14,W1-V1)))/377</f>
        <v>3.914588859</v>
      </c>
      <c r="Y14" s="557"/>
      <c r="Z14" s="564">
        <v>4.5</v>
      </c>
      <c r="AA14" s="561">
        <v>4.050000000000001</v>
      </c>
      <c r="AB14" s="552" t="s">
        <v>3296</v>
      </c>
      <c r="AC14" s="561">
        <v>3.839522546419098</v>
      </c>
      <c r="AD14" s="552" t="s">
        <v>3291</v>
      </c>
    </row>
    <row r="15" ht="15.75" customHeight="1">
      <c r="A15" s="554" t="s">
        <v>3287</v>
      </c>
      <c r="B15" s="555">
        <v>3.0</v>
      </c>
      <c r="C15" s="555">
        <f>INDIRECT(ADDRESS(ROW(),COLUMN()-1))+B15*0.35</f>
        <v>4.05</v>
      </c>
      <c r="D15" s="555">
        <f t="shared" ref="D15:K15" si="30">INDIRECT(ADDRESS(ROW(),COLUMN()-1))</f>
        <v>4.05</v>
      </c>
      <c r="E15" s="555">
        <f t="shared" si="30"/>
        <v>4.05</v>
      </c>
      <c r="F15" s="555">
        <f t="shared" si="30"/>
        <v>4.05</v>
      </c>
      <c r="G15" s="555">
        <f t="shared" si="30"/>
        <v>4.05</v>
      </c>
      <c r="H15" s="555">
        <f t="shared" si="30"/>
        <v>4.05</v>
      </c>
      <c r="I15" s="555">
        <f t="shared" si="30"/>
        <v>4.05</v>
      </c>
      <c r="J15" s="555">
        <f t="shared" si="30"/>
        <v>4.05</v>
      </c>
      <c r="K15" s="555">
        <f t="shared" si="30"/>
        <v>4.05</v>
      </c>
      <c r="L15" s="555">
        <f>INDIRECT(ADDRESS(ROW(),COLUMN()-1))+B15*0.25</f>
        <v>4.8</v>
      </c>
      <c r="M15" s="555">
        <f>INDIRECT(ADDRESS(ROW(),COLUMN()-1))-B15*0.5</f>
        <v>3.3</v>
      </c>
      <c r="N15" s="555">
        <f>INDIRECT(ADDRESS(ROW(),COLUMN()-1))+B15*0.15</f>
        <v>3.75</v>
      </c>
      <c r="O15" s="555">
        <f>INDIRECT(ADDRESS(ROW(),COLUMN()-1))</f>
        <v>3.75</v>
      </c>
      <c r="P15" s="555">
        <f>INDIRECT(ADDRESS(ROW(),COLUMN()-1))+B15*0.15</f>
        <v>4.2</v>
      </c>
      <c r="Q15" s="555">
        <f>INDIRECT(ADDRESS(ROW(),COLUMN()-1))</f>
        <v>4.2</v>
      </c>
      <c r="R15" s="555">
        <f>INDIRECT(ADDRESS(ROW(),COLUMN()-1))</f>
        <v>4.2</v>
      </c>
      <c r="S15" s="555">
        <f t="shared" si="31"/>
        <v>4.8</v>
      </c>
      <c r="T15" s="555">
        <f t="shared" ref="T15:W15" si="32">INDIRECT(ADDRESS(ROW(),COLUMN()-1))</f>
        <v>4.8</v>
      </c>
      <c r="U15" s="555">
        <f t="shared" si="32"/>
        <v>4.8</v>
      </c>
      <c r="V15" s="555">
        <f t="shared" si="32"/>
        <v>4.8</v>
      </c>
      <c r="W15" s="555">
        <f t="shared" si="32"/>
        <v>4.8</v>
      </c>
      <c r="X15" s="556">
        <f>((MULTIPLY(B15,C1-B1)+MULTIPLY(C15,D1-C1)+MULTIPLY(D15,E1-D1)+MULTIPLY(E15,F1-E1)+MULTIPLY(F15,G1-F1)+MULTIPLY(G15,H1-G1)+MULTIPLY(H15,I1-H1)+MULTIPLY(I15,J1-I1)+MULTIPLY(J15,K1-J1)+MULTIPLY(K15,L1-K1)+MULTIPLY(L15,M1-L1)+MULTIPLY(M15,N1-M1)+MULTIPLY(N15,O1-N1)+MULTIPLY(O15,P1-O1)+MULTIPLY(P15,Q1-P1)+MULTIPLY(Q15,R1-Q1)+MULTIPLY(R15,S1-R1)+MULTIPLY(S15,T1-S1)+MULTIPLY(T15,U1-T1)+MULTIPLY(U15,V1-U1)+MULTIPLY(V15,W1-V1)))/377</f>
        <v>4.120822281</v>
      </c>
      <c r="Y15" s="557"/>
      <c r="Z15" s="564">
        <v>4.05</v>
      </c>
      <c r="AA15" s="561">
        <v>4.05</v>
      </c>
      <c r="AB15" s="552" t="s">
        <v>3275</v>
      </c>
      <c r="AC15" s="561">
        <v>3.6274535809018564</v>
      </c>
      <c r="AD15" s="552" t="s">
        <v>3275</v>
      </c>
    </row>
    <row r="16" ht="15.75" customHeight="1">
      <c r="A16" s="554" t="s">
        <v>3297</v>
      </c>
      <c r="B16" s="555">
        <v>2.5</v>
      </c>
      <c r="C16" s="555">
        <f t="shared" ref="C16:W16" si="33">INDIRECT(ADDRESS(ROW(),COLUMN()-1))</f>
        <v>2.5</v>
      </c>
      <c r="D16" s="555">
        <f t="shared" si="33"/>
        <v>2.5</v>
      </c>
      <c r="E16" s="555">
        <f t="shared" si="33"/>
        <v>2.5</v>
      </c>
      <c r="F16" s="555">
        <f t="shared" si="33"/>
        <v>2.5</v>
      </c>
      <c r="G16" s="555">
        <f t="shared" si="33"/>
        <v>2.5</v>
      </c>
      <c r="H16" s="555">
        <f t="shared" si="33"/>
        <v>2.5</v>
      </c>
      <c r="I16" s="555">
        <f t="shared" si="33"/>
        <v>2.5</v>
      </c>
      <c r="J16" s="555">
        <f t="shared" si="33"/>
        <v>2.5</v>
      </c>
      <c r="K16" s="555">
        <f t="shared" si="33"/>
        <v>2.5</v>
      </c>
      <c r="L16" s="555">
        <f t="shared" si="33"/>
        <v>2.5</v>
      </c>
      <c r="M16" s="555">
        <f t="shared" si="33"/>
        <v>2.5</v>
      </c>
      <c r="N16" s="555">
        <f t="shared" si="33"/>
        <v>2.5</v>
      </c>
      <c r="O16" s="555">
        <f t="shared" si="33"/>
        <v>2.5</v>
      </c>
      <c r="P16" s="555">
        <f t="shared" si="33"/>
        <v>2.5</v>
      </c>
      <c r="Q16" s="555">
        <f t="shared" si="33"/>
        <v>2.5</v>
      </c>
      <c r="R16" s="555">
        <f t="shared" si="33"/>
        <v>2.5</v>
      </c>
      <c r="S16" s="555">
        <f t="shared" si="33"/>
        <v>2.5</v>
      </c>
      <c r="T16" s="555">
        <f t="shared" si="33"/>
        <v>2.5</v>
      </c>
      <c r="U16" s="555">
        <f t="shared" si="33"/>
        <v>2.5</v>
      </c>
      <c r="V16" s="555">
        <f t="shared" si="33"/>
        <v>2.5</v>
      </c>
      <c r="W16" s="555">
        <f t="shared" si="33"/>
        <v>2.5</v>
      </c>
      <c r="X16" s="556">
        <f>((MULTIPLY(B16,C1-B1)+MULTIPLY(C16,D1-C1)+MULTIPLY(D16,E1-D1)+MULTIPLY(E16,F1-E1)+MULTIPLY(F16,G1-F1)+MULTIPLY(G16,H1-G1)+MULTIPLY(H16,I1-H1)+MULTIPLY(I16,J1-I1)+MULTIPLY(J16,K1-J1)+MULTIPLY(K16,L1-K1)+MULTIPLY(L16,M1-L1)+MULTIPLY(M16,N1-M1)+MULTIPLY(N16,O1-N1)+MULTIPLY(O16,P1-O1)+MULTIPLY(P16,Q1-P1)+MULTIPLY(Q16,R1-Q1)+MULTIPLY(R16,S1-R1)+MULTIPLY(S16,T1-S1)+MULTIPLY(T16,U1-T1)+MULTIPLY(U16,V1-U1)+MULTIPLY(V16,W1-V1)))/377</f>
        <v>2.5</v>
      </c>
      <c r="Y16" s="557"/>
      <c r="Z16" s="564">
        <v>5.0</v>
      </c>
      <c r="AA16" s="561">
        <v>4.0</v>
      </c>
      <c r="AB16" s="552" t="s">
        <v>3292</v>
      </c>
      <c r="AC16" s="561">
        <v>3.4857427055702916</v>
      </c>
      <c r="AD16" s="552" t="s">
        <v>3294</v>
      </c>
    </row>
    <row r="17" ht="15.75" customHeight="1">
      <c r="A17" s="554" t="s">
        <v>3298</v>
      </c>
      <c r="B17" s="555">
        <v>2.5</v>
      </c>
      <c r="C17" s="555">
        <f>INDIRECT(ADDRESS(ROW(),COLUMN()-1))</f>
        <v>2.5</v>
      </c>
      <c r="D17" s="555">
        <f>INDIRECT(ADDRESS(ROW(),COLUMN()-1))+C17*0.2</f>
        <v>3</v>
      </c>
      <c r="E17" s="555">
        <f t="shared" ref="E17:H17" si="34">INDIRECT(ADDRESS(ROW(),COLUMN()-1))</f>
        <v>3</v>
      </c>
      <c r="F17" s="555">
        <f t="shared" si="34"/>
        <v>3</v>
      </c>
      <c r="G17" s="555">
        <f t="shared" si="34"/>
        <v>3</v>
      </c>
      <c r="H17" s="555">
        <f t="shared" si="34"/>
        <v>3</v>
      </c>
      <c r="I17" s="555">
        <f>INDIRECT(ADDRESS(ROW(),COLUMN()-1))+B17*0.2</f>
        <v>3.5</v>
      </c>
      <c r="J17" s="555">
        <f>INDIRECT(ADDRESS(ROW(),COLUMN()-1))+B17*0.5</f>
        <v>4.75</v>
      </c>
      <c r="K17" s="555">
        <f t="shared" ref="K17:R17" si="35">INDIRECT(ADDRESS(ROW(),COLUMN()-1))</f>
        <v>4.75</v>
      </c>
      <c r="L17" s="555">
        <f t="shared" si="35"/>
        <v>4.75</v>
      </c>
      <c r="M17" s="555">
        <f t="shared" si="35"/>
        <v>4.75</v>
      </c>
      <c r="N17" s="555">
        <f t="shared" si="35"/>
        <v>4.75</v>
      </c>
      <c r="O17" s="555">
        <f t="shared" si="35"/>
        <v>4.75</v>
      </c>
      <c r="P17" s="555">
        <f t="shared" si="35"/>
        <v>4.75</v>
      </c>
      <c r="Q17" s="555">
        <f t="shared" si="35"/>
        <v>4.75</v>
      </c>
      <c r="R17" s="555">
        <f t="shared" si="35"/>
        <v>4.75</v>
      </c>
      <c r="S17" s="555">
        <f>INDIRECT(ADDRESS(ROW(),COLUMN()-1))-B17*0.8</f>
        <v>2.75</v>
      </c>
      <c r="T17" s="555">
        <f t="shared" ref="T17:W17" si="36">INDIRECT(ADDRESS(ROW(),COLUMN()-1))</f>
        <v>2.75</v>
      </c>
      <c r="U17" s="555">
        <f t="shared" si="36"/>
        <v>2.75</v>
      </c>
      <c r="V17" s="555">
        <f t="shared" si="36"/>
        <v>2.75</v>
      </c>
      <c r="W17" s="555">
        <f t="shared" si="36"/>
        <v>2.75</v>
      </c>
      <c r="X17" s="556">
        <f>((MULTIPLY(B17,C1-B1)+MULTIPLY(C17,D1-C1)+MULTIPLY(D17,E1-D1)+MULTIPLY(E17,F1-E1)+MULTIPLY(F17,G1-F1)+MULTIPLY(G17,H1-G1)+MULTIPLY(H17,I1-H1)+MULTIPLY(I17,J1-I1)+MULTIPLY(J17,K1-J1)+MULTIPLY(K17,L1-K1)+MULTIPLY(L17,M1-L1)+MULTIPLY(M17,N1-M1)+MULTIPLY(N17,O1-N1)+MULTIPLY(O17,P1-O1)+MULTIPLY(P17,Q1-P1)+MULTIPLY(Q17,R1-Q1)+MULTIPLY(R17,S1-R1)+MULTIPLY(S17,T1-S1)+MULTIPLY(T17,U1-T1)+MULTIPLY(U17,V1-U1)+MULTIPLY(V17,W1-V1)))/377</f>
        <v>3.316312997</v>
      </c>
      <c r="Y17" s="557"/>
      <c r="Z17" s="564">
        <v>3.0</v>
      </c>
      <c r="AA17" s="561">
        <v>3.8</v>
      </c>
      <c r="AB17" s="552" t="s">
        <v>3295</v>
      </c>
      <c r="AC17" s="561">
        <v>3.4595490716180373</v>
      </c>
      <c r="AD17" s="552" t="s">
        <v>3282</v>
      </c>
    </row>
    <row r="18" ht="15.75" customHeight="1">
      <c r="A18" s="554" t="s">
        <v>3296</v>
      </c>
      <c r="B18" s="555">
        <v>3.0</v>
      </c>
      <c r="C18" s="555">
        <f t="shared" ref="C18:K18" si="37">INDIRECT(ADDRESS(ROW(),COLUMN()-1))</f>
        <v>3</v>
      </c>
      <c r="D18" s="555">
        <f t="shared" si="37"/>
        <v>3</v>
      </c>
      <c r="E18" s="555">
        <f t="shared" si="37"/>
        <v>3</v>
      </c>
      <c r="F18" s="555">
        <f t="shared" si="37"/>
        <v>3</v>
      </c>
      <c r="G18" s="555">
        <f t="shared" si="37"/>
        <v>3</v>
      </c>
      <c r="H18" s="555">
        <f t="shared" si="37"/>
        <v>3</v>
      </c>
      <c r="I18" s="555">
        <f t="shared" si="37"/>
        <v>3</v>
      </c>
      <c r="J18" s="555">
        <f t="shared" si="37"/>
        <v>3</v>
      </c>
      <c r="K18" s="555">
        <f t="shared" si="37"/>
        <v>3</v>
      </c>
      <c r="L18" s="555">
        <f>INDIRECT(ADDRESS(ROW(),COLUMN()-1))+B18*0.5</f>
        <v>4.5</v>
      </c>
      <c r="M18" s="555">
        <f>INDIRECT(ADDRESS(ROW(),COLUMN()-1))-B18*0.35</f>
        <v>3.45</v>
      </c>
      <c r="N18" s="555">
        <f t="shared" ref="N18:R18" si="38">INDIRECT(ADDRESS(ROW(),COLUMN()-1))</f>
        <v>3.45</v>
      </c>
      <c r="O18" s="555">
        <f t="shared" si="38"/>
        <v>3.45</v>
      </c>
      <c r="P18" s="555">
        <f t="shared" si="38"/>
        <v>3.45</v>
      </c>
      <c r="Q18" s="555">
        <f t="shared" si="38"/>
        <v>3.45</v>
      </c>
      <c r="R18" s="555">
        <f t="shared" si="38"/>
        <v>3.45</v>
      </c>
      <c r="S18" s="555">
        <f>INDIRECT(ADDRESS(ROW(),COLUMN()-1))+B18*0.2</f>
        <v>4.05</v>
      </c>
      <c r="T18" s="555">
        <f t="shared" ref="T18:W18" si="39">INDIRECT(ADDRESS(ROW(),COLUMN()-1))</f>
        <v>4.05</v>
      </c>
      <c r="U18" s="555">
        <f t="shared" si="39"/>
        <v>4.05</v>
      </c>
      <c r="V18" s="555">
        <f t="shared" si="39"/>
        <v>4.05</v>
      </c>
      <c r="W18" s="555">
        <f t="shared" si="39"/>
        <v>4.05</v>
      </c>
      <c r="X18" s="556">
        <f>((MULTIPLY(B18,C1-B1)+MULTIPLY(C18,D1-C1)+MULTIPLY(D18,E1-D1)+MULTIPLY(E18,F1-E1)+MULTIPLY(F18,G1-F1)+MULTIPLY(G18,H1-G1)+MULTIPLY(H18,I1-H1)+MULTIPLY(I18,J1-I1)+MULTIPLY(J18,K1-J1)+MULTIPLY(K18,L1-K1)+MULTIPLY(L18,M1-L1)+MULTIPLY(M18,N1-M1)+MULTIPLY(N18,O1-N1)+MULTIPLY(O18,P1-O1)+MULTIPLY(P18,Q1-P1)+MULTIPLY(Q18,R1-Q1)+MULTIPLY(R18,S1-R1)+MULTIPLY(S18,T1-S1)+MULTIPLY(T18,U1-T1)+MULTIPLY(U18,V1-U1)+MULTIPLY(V18,W1-V1)))/377</f>
        <v>3.440450928</v>
      </c>
      <c r="Y18" s="557"/>
      <c r="Z18" s="558"/>
      <c r="AA18" s="561">
        <v>3.75</v>
      </c>
      <c r="AB18" s="552" t="s">
        <v>3290</v>
      </c>
      <c r="AC18" s="561">
        <v>3.4404509283819626</v>
      </c>
      <c r="AD18" s="552" t="s">
        <v>3296</v>
      </c>
    </row>
    <row r="19" ht="15.75" customHeight="1">
      <c r="A19" s="554" t="s">
        <v>3286</v>
      </c>
      <c r="B19" s="555">
        <v>4.0</v>
      </c>
      <c r="C19" s="555">
        <f t="shared" ref="C19:I19" si="40">INDIRECT(ADDRESS(ROW(),COLUMN()-1))</f>
        <v>4</v>
      </c>
      <c r="D19" s="555">
        <f t="shared" si="40"/>
        <v>4</v>
      </c>
      <c r="E19" s="555">
        <f t="shared" si="40"/>
        <v>4</v>
      </c>
      <c r="F19" s="555">
        <f t="shared" si="40"/>
        <v>4</v>
      </c>
      <c r="G19" s="555">
        <f t="shared" si="40"/>
        <v>4</v>
      </c>
      <c r="H19" s="555">
        <f t="shared" si="40"/>
        <v>4</v>
      </c>
      <c r="I19" s="555">
        <f t="shared" si="40"/>
        <v>4</v>
      </c>
      <c r="J19" s="555">
        <f>INDIRECT(ADDRESS(ROW(),COLUMN()-1))+B19*0.25</f>
        <v>5</v>
      </c>
      <c r="K19" s="555">
        <f t="shared" ref="K19:W19" si="41">INDIRECT(ADDRESS(ROW(),COLUMN()-1))</f>
        <v>5</v>
      </c>
      <c r="L19" s="555">
        <f t="shared" si="41"/>
        <v>5</v>
      </c>
      <c r="M19" s="555">
        <f t="shared" si="41"/>
        <v>5</v>
      </c>
      <c r="N19" s="555">
        <f t="shared" si="41"/>
        <v>5</v>
      </c>
      <c r="O19" s="555">
        <f t="shared" si="41"/>
        <v>5</v>
      </c>
      <c r="P19" s="555">
        <f t="shared" si="41"/>
        <v>5</v>
      </c>
      <c r="Q19" s="555">
        <f t="shared" si="41"/>
        <v>5</v>
      </c>
      <c r="R19" s="555">
        <f t="shared" si="41"/>
        <v>5</v>
      </c>
      <c r="S19" s="555">
        <f t="shared" si="41"/>
        <v>5</v>
      </c>
      <c r="T19" s="555">
        <f t="shared" si="41"/>
        <v>5</v>
      </c>
      <c r="U19" s="555">
        <f t="shared" si="41"/>
        <v>5</v>
      </c>
      <c r="V19" s="555">
        <f t="shared" si="41"/>
        <v>5</v>
      </c>
      <c r="W19" s="555">
        <f t="shared" si="41"/>
        <v>5</v>
      </c>
      <c r="X19" s="556">
        <f>((MULTIPLY(B19,C1-B1)+MULTIPLY(C19,D1-C1)+MULTIPLY(D19,E1-D1)+MULTIPLY(E19,F1-E1)+MULTIPLY(F19,G1-F1)+MULTIPLY(G19,H1-G1)+MULTIPLY(H19,I1-H1)+MULTIPLY(I19,J1-I1)+MULTIPLY(J19,K1-J1)+MULTIPLY(K19,L1-K1)+MULTIPLY(L19,M1-L1)+MULTIPLY(M19,N1-M1)+MULTIPLY(N19,O1-N1)+MULTIPLY(O19,P1-O1)+MULTIPLY(P19,Q1-P1)+MULTIPLY(Q19,R1-Q1)+MULTIPLY(R19,S1-R1)+MULTIPLY(S19,T1-S1)+MULTIPLY(T19,U1-T1)+MULTIPLY(U19,V1-U1)+MULTIPLY(V19,W1-V1)))/377</f>
        <v>4.559681698</v>
      </c>
      <c r="Y19" s="557"/>
      <c r="Z19" s="564">
        <v>3.5</v>
      </c>
      <c r="AA19" s="561">
        <v>3.75</v>
      </c>
      <c r="AB19" s="552" t="s">
        <v>3293</v>
      </c>
      <c r="AC19" s="561">
        <v>3.3270557029177716</v>
      </c>
      <c r="AD19" s="552" t="s">
        <v>3299</v>
      </c>
    </row>
    <row r="20" ht="15.75" customHeight="1">
      <c r="A20" s="554" t="s">
        <v>3300</v>
      </c>
      <c r="B20" s="555">
        <v>2.0</v>
      </c>
      <c r="C20" s="555">
        <f t="shared" ref="C20:O20" si="42">INDIRECT(ADDRESS(ROW(),COLUMN()-1))</f>
        <v>2</v>
      </c>
      <c r="D20" s="555">
        <f t="shared" si="42"/>
        <v>2</v>
      </c>
      <c r="E20" s="555">
        <f t="shared" si="42"/>
        <v>2</v>
      </c>
      <c r="F20" s="555">
        <f t="shared" si="42"/>
        <v>2</v>
      </c>
      <c r="G20" s="555">
        <f t="shared" si="42"/>
        <v>2</v>
      </c>
      <c r="H20" s="555">
        <f t="shared" si="42"/>
        <v>2</v>
      </c>
      <c r="I20" s="555">
        <f t="shared" si="42"/>
        <v>2</v>
      </c>
      <c r="J20" s="555">
        <f t="shared" si="42"/>
        <v>2</v>
      </c>
      <c r="K20" s="555">
        <f t="shared" si="42"/>
        <v>2</v>
      </c>
      <c r="L20" s="555">
        <f t="shared" si="42"/>
        <v>2</v>
      </c>
      <c r="M20" s="555">
        <f t="shared" si="42"/>
        <v>2</v>
      </c>
      <c r="N20" s="555">
        <f t="shared" si="42"/>
        <v>2</v>
      </c>
      <c r="O20" s="555">
        <f t="shared" si="42"/>
        <v>2</v>
      </c>
      <c r="P20" s="555">
        <f>B20*(1+0.1)</f>
        <v>2.2</v>
      </c>
      <c r="Q20" s="555">
        <f>INDIRECT(ADDRESS(ROW(),COLUMN()-1))+0</f>
        <v>2.2</v>
      </c>
      <c r="R20" s="555">
        <f>INDIRECT(ADDRESS(ROW(),COLUMN()-1))+B20*0.35</f>
        <v>2.9</v>
      </c>
      <c r="S20" s="555">
        <f t="shared" ref="S20:W20" si="43">INDIRECT(ADDRESS(ROW(),COLUMN()-1))</f>
        <v>2.9</v>
      </c>
      <c r="T20" s="555">
        <f t="shared" si="43"/>
        <v>2.9</v>
      </c>
      <c r="U20" s="555">
        <f t="shared" si="43"/>
        <v>2.9</v>
      </c>
      <c r="V20" s="555">
        <f t="shared" si="43"/>
        <v>2.9</v>
      </c>
      <c r="W20" s="555">
        <f t="shared" si="43"/>
        <v>2.9</v>
      </c>
      <c r="X20" s="556">
        <f>((MULTIPLY(B20,C1-B1)+MULTIPLY(C20,D1-C1)+MULTIPLY(D20,E1-D1)+MULTIPLY(E20,F1-E1)+MULTIPLY(F20,G1-F1)+MULTIPLY(G20,H1-G1)+MULTIPLY(H20,I1-H1)+MULTIPLY(I20,J1-I1)+MULTIPLY(J20,K1-J1)+MULTIPLY(K20,L1-K1)+MULTIPLY(L20,M1-L1)+MULTIPLY(M20,N1-M1)+MULTIPLY(N20,O1-N1)+MULTIPLY(O20,P1-O1)+MULTIPLY(P20,Q1-P1)+MULTIPLY(Q20,R1-Q1)+MULTIPLY(R20,S1-R1)+MULTIPLY(S20,T1-S1)+MULTIPLY(T20,U1-T1)+MULTIPLY(U20,V1-U1)+MULTIPLY(V20,W1-V1)))/377</f>
        <v>2.299469496</v>
      </c>
      <c r="Y20" s="557"/>
      <c r="Z20" s="564">
        <v>5.25</v>
      </c>
      <c r="AA20" s="561">
        <v>3.75</v>
      </c>
      <c r="AB20" s="552" t="s">
        <v>3301</v>
      </c>
      <c r="AC20" s="561">
        <v>3.320291777188329</v>
      </c>
      <c r="AD20" s="552" t="s">
        <v>3301</v>
      </c>
    </row>
    <row r="21" ht="15.75" customHeight="1">
      <c r="A21" s="554" t="s">
        <v>3284</v>
      </c>
      <c r="B21" s="555">
        <v>8.0</v>
      </c>
      <c r="C21" s="555">
        <f t="shared" ref="C21:N21" si="44">INDIRECT(ADDRESS(ROW(),COLUMN()-1))</f>
        <v>8</v>
      </c>
      <c r="D21" s="555">
        <f t="shared" si="44"/>
        <v>8</v>
      </c>
      <c r="E21" s="555">
        <f t="shared" si="44"/>
        <v>8</v>
      </c>
      <c r="F21" s="555">
        <f t="shared" si="44"/>
        <v>8</v>
      </c>
      <c r="G21" s="555">
        <f t="shared" si="44"/>
        <v>8</v>
      </c>
      <c r="H21" s="555">
        <f t="shared" si="44"/>
        <v>8</v>
      </c>
      <c r="I21" s="555">
        <f t="shared" si="44"/>
        <v>8</v>
      </c>
      <c r="J21" s="555">
        <f t="shared" si="44"/>
        <v>8</v>
      </c>
      <c r="K21" s="555">
        <f t="shared" si="44"/>
        <v>8</v>
      </c>
      <c r="L21" s="555">
        <f t="shared" si="44"/>
        <v>8</v>
      </c>
      <c r="M21" s="555">
        <f t="shared" si="44"/>
        <v>8</v>
      </c>
      <c r="N21" s="555">
        <f t="shared" si="44"/>
        <v>8</v>
      </c>
      <c r="O21" s="555">
        <f>INDIRECT(ADDRESS(ROW(),COLUMN()-1))-B21*0.2</f>
        <v>6.4</v>
      </c>
      <c r="P21" s="555">
        <f t="shared" ref="P21:W21" si="45">INDIRECT(ADDRESS(ROW(),COLUMN()-1))</f>
        <v>6.4</v>
      </c>
      <c r="Q21" s="555">
        <f t="shared" si="45"/>
        <v>6.4</v>
      </c>
      <c r="R21" s="555">
        <f t="shared" si="45"/>
        <v>6.4</v>
      </c>
      <c r="S21" s="555">
        <f t="shared" si="45"/>
        <v>6.4</v>
      </c>
      <c r="T21" s="555">
        <f t="shared" si="45"/>
        <v>6.4</v>
      </c>
      <c r="U21" s="555">
        <f t="shared" si="45"/>
        <v>6.4</v>
      </c>
      <c r="V21" s="555">
        <f t="shared" si="45"/>
        <v>6.4</v>
      </c>
      <c r="W21" s="555">
        <f t="shared" si="45"/>
        <v>6.4</v>
      </c>
      <c r="X21" s="556">
        <f>((MULTIPLY(B21,C1-B1)+MULTIPLY(C21,D1-C1)+MULTIPLY(D21,E1-D1)+MULTIPLY(E21,F1-E1)+MULTIPLY(F21,G1-F1)+MULTIPLY(G21,H1-G1)+MULTIPLY(H21,I1-H1)+MULTIPLY(I21,J1-I1)+MULTIPLY(J21,K1-J1)+MULTIPLY(K21,L1-K1)+MULTIPLY(L21,M1-L1)+MULTIPLY(M21,N1-M1)+MULTIPLY(N21,O1-N1)+MULTIPLY(O21,P1-O1)+MULTIPLY(P21,Q1-P1)+MULTIPLY(Q21,R1-Q1)+MULTIPLY(R21,S1-R1)+MULTIPLY(S21,T1-S1)+MULTIPLY(T21,U1-T1)+MULTIPLY(U21,V1-U1)+MULTIPLY(V21,W1-V1)))/377</f>
        <v>7.359151194</v>
      </c>
      <c r="Y21" s="557"/>
      <c r="Z21" s="564">
        <v>3.0</v>
      </c>
      <c r="AA21" s="561">
        <v>3.5</v>
      </c>
      <c r="AB21" s="552" t="s">
        <v>3302</v>
      </c>
      <c r="AC21" s="561">
        <v>3.31631299734748</v>
      </c>
      <c r="AD21" s="552" t="s">
        <v>3298</v>
      </c>
    </row>
    <row r="22" ht="15.75" customHeight="1">
      <c r="A22" s="554" t="s">
        <v>3303</v>
      </c>
      <c r="B22" s="555">
        <v>2.0</v>
      </c>
      <c r="C22" s="555">
        <f>INDIRECT(ADDRESS(ROW(),COLUMN()-1))</f>
        <v>2</v>
      </c>
      <c r="D22" s="555">
        <f>INDIRECT(ADDRESS(ROW(),COLUMN()-1))+B22*0.5</f>
        <v>3</v>
      </c>
      <c r="E22" s="555">
        <f t="shared" ref="E22:J22" si="46">INDIRECT(ADDRESS(ROW(),COLUMN()-1))</f>
        <v>3</v>
      </c>
      <c r="F22" s="555">
        <f t="shared" si="46"/>
        <v>3</v>
      </c>
      <c r="G22" s="555">
        <f t="shared" si="46"/>
        <v>3</v>
      </c>
      <c r="H22" s="555">
        <f t="shared" si="46"/>
        <v>3</v>
      </c>
      <c r="I22" s="555">
        <f t="shared" si="46"/>
        <v>3</v>
      </c>
      <c r="J22" s="555">
        <f t="shared" si="46"/>
        <v>3</v>
      </c>
      <c r="K22" s="555">
        <f>INDIRECT(ADDRESS(ROW(),COLUMN()-1))-B22*0.5</f>
        <v>2</v>
      </c>
      <c r="L22" s="555">
        <f t="shared" ref="L22:O22" si="47">INDIRECT(ADDRESS(ROW(),COLUMN()-1))</f>
        <v>2</v>
      </c>
      <c r="M22" s="555">
        <f t="shared" si="47"/>
        <v>2</v>
      </c>
      <c r="N22" s="555">
        <f t="shared" si="47"/>
        <v>2</v>
      </c>
      <c r="O22" s="555">
        <f t="shared" si="47"/>
        <v>2</v>
      </c>
      <c r="P22" s="555">
        <f>INDIRECT(ADDRESS(ROW(),COLUMN()-1))+B22*0.5</f>
        <v>3</v>
      </c>
      <c r="Q22" s="555">
        <f>INDIRECT(ADDRESS(ROW(),COLUMN()-1))</f>
        <v>3</v>
      </c>
      <c r="R22" s="555">
        <f t="shared" ref="R22:W22" si="48">INDIRECT(ADDRESS(ROW(),COLUMN()-1))</f>
        <v>3</v>
      </c>
      <c r="S22" s="555">
        <f t="shared" si="48"/>
        <v>3</v>
      </c>
      <c r="T22" s="555">
        <f t="shared" si="48"/>
        <v>3</v>
      </c>
      <c r="U22" s="555">
        <f t="shared" si="48"/>
        <v>3</v>
      </c>
      <c r="V22" s="555">
        <f t="shared" si="48"/>
        <v>3</v>
      </c>
      <c r="W22" s="555">
        <f t="shared" si="48"/>
        <v>3</v>
      </c>
      <c r="X22" s="556">
        <f>((MULTIPLY(B22,C1-B1)+MULTIPLY(C22,D1-C1)+MULTIPLY(D22,E1-D1)+MULTIPLY(E22,F1-E1)+MULTIPLY(F22,G1-F1)+MULTIPLY(G22,H1-G1)+MULTIPLY(H22,I1-H1)+MULTIPLY(I22,J1-I1)+MULTIPLY(J22,K1-J1)+MULTIPLY(K22,L1-K1)+MULTIPLY(L22,M1-L1)+MULTIPLY(M22,N1-M1)+MULTIPLY(N22,O1-N1)+MULTIPLY(O22,P1-O1)+MULTIPLY(P22,Q1-P1)+MULTIPLY(Q22,R1-Q1)+MULTIPLY(R22,S1-R1)+MULTIPLY(S22,T1-S1)+MULTIPLY(T22,U1-T1)+MULTIPLY(U22,V1-U1)+MULTIPLY(V22,W1-V1)))/377</f>
        <v>2.665782493</v>
      </c>
      <c r="Y22" s="557"/>
      <c r="Z22" s="564">
        <v>2.2</v>
      </c>
      <c r="AA22" s="561">
        <v>3.375</v>
      </c>
      <c r="AB22" s="552" t="s">
        <v>3304</v>
      </c>
      <c r="AC22" s="561">
        <v>3.1623342175066314</v>
      </c>
      <c r="AD22" s="552" t="s">
        <v>3281</v>
      </c>
    </row>
    <row r="23" ht="15.75" customHeight="1">
      <c r="A23" s="554" t="s">
        <v>3288</v>
      </c>
      <c r="B23" s="555">
        <v>3.5</v>
      </c>
      <c r="C23" s="555">
        <f>INDIRECT(ADDRESS(ROW(),COLUMN()-1))+B23*0.25</f>
        <v>4.375</v>
      </c>
      <c r="D23" s="555">
        <f t="shared" ref="D23:E23" si="49">INDIRECT(ADDRESS(ROW(),COLUMN()-1))</f>
        <v>4.375</v>
      </c>
      <c r="E23" s="555">
        <f t="shared" si="49"/>
        <v>4.375</v>
      </c>
      <c r="F23" s="555">
        <f>INDIRECT(ADDRESS(ROW(),COLUMN()-1))+B23*0.25</f>
        <v>5.25</v>
      </c>
      <c r="G23" s="555">
        <f t="shared" ref="G23:L23" si="50">INDIRECT(ADDRESS(ROW(),COLUMN()-1))</f>
        <v>5.25</v>
      </c>
      <c r="H23" s="555">
        <f t="shared" si="50"/>
        <v>5.25</v>
      </c>
      <c r="I23" s="555">
        <f t="shared" si="50"/>
        <v>5.25</v>
      </c>
      <c r="J23" s="555">
        <f t="shared" si="50"/>
        <v>5.25</v>
      </c>
      <c r="K23" s="555">
        <f t="shared" si="50"/>
        <v>5.25</v>
      </c>
      <c r="L23" s="555">
        <f t="shared" si="50"/>
        <v>5.25</v>
      </c>
      <c r="M23" s="555">
        <f>INDIRECT(ADDRESS(ROW(),COLUMN()-1))-B23*0.5</f>
        <v>3.5</v>
      </c>
      <c r="N23" s="555">
        <f t="shared" ref="N23:Q23" si="51">INDIRECT(ADDRESS(ROW(),COLUMN()-1))</f>
        <v>3.5</v>
      </c>
      <c r="O23" s="555">
        <f t="shared" si="51"/>
        <v>3.5</v>
      </c>
      <c r="P23" s="555">
        <f t="shared" si="51"/>
        <v>3.5</v>
      </c>
      <c r="Q23" s="555">
        <f t="shared" si="51"/>
        <v>3.5</v>
      </c>
      <c r="R23" s="555">
        <f>INDIRECT(ADDRESS(ROW(),COLUMN()-1))+B23*0.35</f>
        <v>4.725</v>
      </c>
      <c r="S23" s="555">
        <f t="shared" ref="S23:W23" si="52">INDIRECT(ADDRESS(ROW(),COLUMN()-1))</f>
        <v>4.725</v>
      </c>
      <c r="T23" s="555">
        <f t="shared" si="52"/>
        <v>4.725</v>
      </c>
      <c r="U23" s="555">
        <f t="shared" si="52"/>
        <v>4.725</v>
      </c>
      <c r="V23" s="555">
        <f t="shared" si="52"/>
        <v>4.725</v>
      </c>
      <c r="W23" s="555">
        <f t="shared" si="52"/>
        <v>4.725</v>
      </c>
      <c r="X23" s="556">
        <f>((MULTIPLY(B23,C1-B1)+MULTIPLY(C23,D1-C1)+MULTIPLY(D23,E1-D1)+MULTIPLY(E23,F1-E1)+MULTIPLY(F23,G1-F1)+MULTIPLY(G23,H1-G1)+MULTIPLY(H23,I1-H1)+MULTIPLY(I23,J1-I1)+MULTIPLY(J23,K1-J1)+MULTIPLY(K23,L1-K1)+MULTIPLY(L23,M1-L1)+MULTIPLY(M23,N1-M1)+MULTIPLY(N23,O1-N1)+MULTIPLY(O23,P1-O1)+MULTIPLY(P23,Q1-P1)+MULTIPLY(Q23,R1-Q1)+MULTIPLY(R23,S1-R1)+MULTIPLY(S23,T1-S1)+MULTIPLY(T23,U1-T1)+MULTIPLY(U23,V1-U1)+MULTIPLY(V23,W1-V1)))/377</f>
        <v>4.473408488</v>
      </c>
      <c r="Y23" s="557"/>
      <c r="Z23" s="564">
        <v>3.3</v>
      </c>
      <c r="AA23" s="561">
        <v>3.3</v>
      </c>
      <c r="AB23" s="552" t="s">
        <v>3299</v>
      </c>
      <c r="AC23" s="561">
        <v>3.1054376657824934</v>
      </c>
      <c r="AD23" s="552" t="s">
        <v>3293</v>
      </c>
    </row>
    <row r="24" ht="15.75" customHeight="1">
      <c r="A24" s="569" t="s">
        <v>3305</v>
      </c>
      <c r="B24" s="555">
        <v>3.0</v>
      </c>
      <c r="C24" s="555">
        <f t="shared" ref="C24:G24" si="53">INDIRECT(ADDRESS(ROW(),COLUMN()-1))</f>
        <v>3</v>
      </c>
      <c r="D24" s="555">
        <f t="shared" si="53"/>
        <v>3</v>
      </c>
      <c r="E24" s="555">
        <f t="shared" si="53"/>
        <v>3</v>
      </c>
      <c r="F24" s="555">
        <f t="shared" si="53"/>
        <v>3</v>
      </c>
      <c r="G24" s="555">
        <f t="shared" si="53"/>
        <v>3</v>
      </c>
      <c r="H24" s="555">
        <f>INDIRECT(ADDRESS(ROW(),COLUMN()-1))</f>
        <v>3</v>
      </c>
      <c r="I24" s="555">
        <f t="shared" ref="I24:J24" si="54">INDIRECT(ADDRESS(ROW(),COLUMN()-1))</f>
        <v>3</v>
      </c>
      <c r="J24" s="555">
        <f t="shared" si="54"/>
        <v>3</v>
      </c>
      <c r="K24" s="555">
        <f>INDIRECT(ADDRESS(ROW(),COLUMN()-1))</f>
        <v>3</v>
      </c>
      <c r="L24" s="555">
        <f t="shared" ref="L24:R24" si="55">INDIRECT(ADDRESS(ROW(),COLUMN()-1))</f>
        <v>3</v>
      </c>
      <c r="M24" s="555">
        <f t="shared" si="55"/>
        <v>3</v>
      </c>
      <c r="N24" s="555">
        <f t="shared" si="55"/>
        <v>3</v>
      </c>
      <c r="O24" s="555">
        <f t="shared" si="55"/>
        <v>3</v>
      </c>
      <c r="P24" s="555">
        <f t="shared" si="55"/>
        <v>3</v>
      </c>
      <c r="Q24" s="555">
        <f t="shared" si="55"/>
        <v>3</v>
      </c>
      <c r="R24" s="555">
        <f t="shared" si="55"/>
        <v>3</v>
      </c>
      <c r="S24" s="555">
        <f t="shared" ref="S24:S25" si="60">INDIRECT(ADDRESS(ROW(),COLUMN()-1))</f>
        <v>3</v>
      </c>
      <c r="T24" s="555">
        <f t="shared" ref="T24:W24" si="56">INDIRECT(ADDRESS(ROW(),COLUMN()-1))</f>
        <v>3</v>
      </c>
      <c r="U24" s="555">
        <f t="shared" si="56"/>
        <v>3</v>
      </c>
      <c r="V24" s="555">
        <f t="shared" si="56"/>
        <v>3</v>
      </c>
      <c r="W24" s="555">
        <f t="shared" si="56"/>
        <v>3</v>
      </c>
      <c r="X24" s="556">
        <f>((MULTIPLY(B24,C1-B1)+MULTIPLY(C24,D1-C1)+MULTIPLY(D24,E1-D1)+MULTIPLY(E24,F1-E1)+MULTIPLY(F24,G1-F1)+MULTIPLY(G24,H1-G1)+MULTIPLY(H24,I1-H1)+MULTIPLY(I24,J1-I1)+MULTIPLY(J24,K1-J1)+MULTIPLY(K24,L1-K1)+MULTIPLY(L24,M1-L1)+MULTIPLY(M24,N1-M1)+MULTIPLY(N24,O1-N1)+MULTIPLY(O24,P1-O1)+MULTIPLY(P24,Q1-P1)+MULTIPLY(Q24,R1-Q1)+MULTIPLY(R24,S1-R1)+MULTIPLY(S24,T1-S1)+MULTIPLY(T24,U1-T1)+MULTIPLY(U24,V1-U1)+MULTIPLY(V24,W1-V1)))/377</f>
        <v>3</v>
      </c>
      <c r="Y24" s="552"/>
      <c r="Z24" s="564">
        <v>2.875</v>
      </c>
      <c r="AA24" s="561">
        <v>3.125</v>
      </c>
      <c r="AB24" s="552" t="s">
        <v>3306</v>
      </c>
      <c r="AC24" s="561">
        <v>3.0649867374005306</v>
      </c>
      <c r="AD24" s="552" t="s">
        <v>3302</v>
      </c>
    </row>
    <row r="25" ht="15.75" customHeight="1">
      <c r="A25" s="562" t="s">
        <v>3276</v>
      </c>
      <c r="B25" s="555">
        <v>2.5</v>
      </c>
      <c r="C25" s="555">
        <f>INDIRECT(ADDRESS(ROW(),COLUMN()-1))</f>
        <v>2.5</v>
      </c>
      <c r="D25" s="555">
        <f>B25*(1+1)</f>
        <v>5</v>
      </c>
      <c r="E25" s="555">
        <f t="shared" ref="E25:H25" si="57">INDIRECT(ADDRESS(ROW(),COLUMN()-1))</f>
        <v>5</v>
      </c>
      <c r="F25" s="555">
        <f t="shared" si="57"/>
        <v>5</v>
      </c>
      <c r="G25" s="555">
        <f t="shared" si="57"/>
        <v>5</v>
      </c>
      <c r="H25" s="555">
        <f t="shared" si="57"/>
        <v>5</v>
      </c>
      <c r="I25" s="555">
        <f>B25*(1+1+1)</f>
        <v>7.5</v>
      </c>
      <c r="J25" s="555">
        <f t="shared" ref="J25:L25" si="58">INDIRECT(ADDRESS(ROW(),COLUMN()-1))</f>
        <v>7.5</v>
      </c>
      <c r="K25" s="555">
        <f t="shared" si="58"/>
        <v>7.5</v>
      </c>
      <c r="L25" s="555">
        <f t="shared" si="58"/>
        <v>7.5</v>
      </c>
      <c r="M25" s="555">
        <f>B25*(1+1+1+1)</f>
        <v>10</v>
      </c>
      <c r="N25" s="555">
        <f t="shared" ref="N25:Q25" si="59">INDIRECT(ADDRESS(ROW(),COLUMN()-1))</f>
        <v>10</v>
      </c>
      <c r="O25" s="555">
        <f t="shared" si="59"/>
        <v>10</v>
      </c>
      <c r="P25" s="555">
        <f t="shared" si="59"/>
        <v>10</v>
      </c>
      <c r="Q25" s="555">
        <f t="shared" si="59"/>
        <v>10</v>
      </c>
      <c r="R25" s="555">
        <f>B25*(1+1+1+1+1)</f>
        <v>12.5</v>
      </c>
      <c r="S25" s="555">
        <f t="shared" si="60"/>
        <v>12.5</v>
      </c>
      <c r="T25" s="555">
        <f t="shared" ref="T25:W25" si="61">INDIRECT(ADDRESS(ROW(),COLUMN()-1))</f>
        <v>12.5</v>
      </c>
      <c r="U25" s="555">
        <f t="shared" si="61"/>
        <v>12.5</v>
      </c>
      <c r="V25" s="555">
        <f t="shared" si="61"/>
        <v>12.5</v>
      </c>
      <c r="W25" s="555">
        <f t="shared" si="61"/>
        <v>12.5</v>
      </c>
      <c r="X25" s="556">
        <f>((MULTIPLY(B25,C1-B1)+MULTIPLY(C25,D1-C1)+MULTIPLY(D25,E1-D1)+MULTIPLY(E25,F1-E1)+MULTIPLY(F25,G1-F1)+MULTIPLY(G25,H1-G1)+MULTIPLY(H25,I1-H1)+MULTIPLY(I25,J1-I1)+MULTIPLY(J25,K1-J1)+MULTIPLY(K25,L1-K1)+MULTIPLY(L25,M1-L1)+MULTIPLY(M25,N1-M1)+MULTIPLY(N25,O1-N1)+MULTIPLY(O25,P1-O1)+MULTIPLY(P25,Q1-P1)+MULTIPLY(Q25,R1-Q1)+MULTIPLY(R25,S1-R1)+MULTIPLY(S25,T1-S1)+MULTIPLY(T25,U1-T1)+MULTIPLY(U25,V1-U1)+MULTIPLY(V25,W1-V1)))/377</f>
        <v>7.964190981</v>
      </c>
      <c r="Y25" s="563"/>
      <c r="Z25" s="564">
        <v>3.45</v>
      </c>
      <c r="AA25" s="561">
        <v>3.0</v>
      </c>
      <c r="AB25" s="552" t="s">
        <v>3282</v>
      </c>
      <c r="AC25" s="561">
        <v>3.0</v>
      </c>
      <c r="AD25" s="552" t="s">
        <v>3285</v>
      </c>
      <c r="AE25" s="83"/>
      <c r="AF25" s="83"/>
    </row>
    <row r="26" ht="15.75" customHeight="1">
      <c r="A26" s="554" t="s">
        <v>3299</v>
      </c>
      <c r="B26" s="555">
        <v>3.0</v>
      </c>
      <c r="C26" s="555">
        <f t="shared" ref="C26:C31" si="64">INDIRECT(ADDRESS(ROW(),COLUMN()-1))</f>
        <v>3</v>
      </c>
      <c r="D26" s="555">
        <f>INDIRECT(ADDRESS(ROW(),COLUMN()-1))+B26*0.15</f>
        <v>3.45</v>
      </c>
      <c r="E26" s="555">
        <f>INDIRECT(ADDRESS(ROW(),COLUMN()-1))</f>
        <v>3.45</v>
      </c>
      <c r="F26" s="555">
        <f>INDIRECT(ADDRESS(ROW(),COLUMN()-1))</f>
        <v>3.45</v>
      </c>
      <c r="G26" s="555">
        <f>INDIRECT(ADDRESS(ROW(),COLUMN()-1))</f>
        <v>3.45</v>
      </c>
      <c r="H26" s="555">
        <f>INDIRECT(ADDRESS(ROW(),COLUMN()-1))+B26*0.1</f>
        <v>3.75</v>
      </c>
      <c r="I26" s="555">
        <f t="shared" ref="I26:J26" si="62">INDIRECT(ADDRESS(ROW(),COLUMN()-1))</f>
        <v>3.75</v>
      </c>
      <c r="J26" s="555">
        <f t="shared" si="62"/>
        <v>3.75</v>
      </c>
      <c r="K26" s="555">
        <f>INDIRECT(ADDRESS(ROW(),COLUMN()-1))-B26*0.15</f>
        <v>3.3</v>
      </c>
      <c r="L26" s="555">
        <f t="shared" ref="L26:W26" si="63">INDIRECT(ADDRESS(ROW(),COLUMN()-1))</f>
        <v>3.3</v>
      </c>
      <c r="M26" s="555">
        <f t="shared" si="63"/>
        <v>3.3</v>
      </c>
      <c r="N26" s="555">
        <f t="shared" si="63"/>
        <v>3.3</v>
      </c>
      <c r="O26" s="555">
        <f t="shared" si="63"/>
        <v>3.3</v>
      </c>
      <c r="P26" s="555">
        <f t="shared" si="63"/>
        <v>3.3</v>
      </c>
      <c r="Q26" s="555">
        <f t="shared" si="63"/>
        <v>3.3</v>
      </c>
      <c r="R26" s="555">
        <f t="shared" si="63"/>
        <v>3.3</v>
      </c>
      <c r="S26" s="555">
        <f t="shared" si="63"/>
        <v>3.3</v>
      </c>
      <c r="T26" s="555">
        <f t="shared" si="63"/>
        <v>3.3</v>
      </c>
      <c r="U26" s="555">
        <f t="shared" si="63"/>
        <v>3.3</v>
      </c>
      <c r="V26" s="555">
        <f t="shared" si="63"/>
        <v>3.3</v>
      </c>
      <c r="W26" s="555">
        <f t="shared" si="63"/>
        <v>3.3</v>
      </c>
      <c r="X26" s="556">
        <f>((MULTIPLY(B26,C1-B1)+MULTIPLY(C26,D1-C1)+MULTIPLY(D26,E1-D1)+MULTIPLY(E26,F1-E1)+MULTIPLY(F26,G1-F1)+MULTIPLY(G26,H1-G1)+MULTIPLY(H26,I1-H1)+MULTIPLY(I26,J1-I1)+MULTIPLY(J26,K1-J1)+MULTIPLY(K26,L1-K1)+MULTIPLY(L26,M1-L1)+MULTIPLY(M26,N1-M1)+MULTIPLY(N26,O1-N1)+MULTIPLY(O26,P1-O1)+MULTIPLY(P26,Q1-P1)+MULTIPLY(Q26,R1-Q1)+MULTIPLY(R26,S1-R1)+MULTIPLY(S26,T1-S1)+MULTIPLY(T26,U1-T1)+MULTIPLY(U26,V1-U1)+MULTIPLY(V26,W1-V1)))/377</f>
        <v>3.327055703</v>
      </c>
      <c r="Y26" s="557"/>
      <c r="Z26" s="564">
        <v>4.95</v>
      </c>
      <c r="AA26" s="561">
        <v>3.0</v>
      </c>
      <c r="AB26" s="552" t="s">
        <v>3285</v>
      </c>
      <c r="AC26" s="561">
        <v>3.0</v>
      </c>
      <c r="AD26" s="552" t="s">
        <v>3305</v>
      </c>
    </row>
    <row r="27" ht="15.75" customHeight="1">
      <c r="A27" s="569" t="s">
        <v>3307</v>
      </c>
      <c r="B27" s="555">
        <v>2.5</v>
      </c>
      <c r="C27" s="555">
        <f t="shared" si="64"/>
        <v>2.5</v>
      </c>
      <c r="D27" s="555">
        <f t="shared" ref="D27:P27" si="65">INDIRECT(ADDRESS(ROW(),COLUMN()-1))</f>
        <v>2.5</v>
      </c>
      <c r="E27" s="555">
        <f t="shared" si="65"/>
        <v>2.5</v>
      </c>
      <c r="F27" s="555">
        <f t="shared" si="65"/>
        <v>2.5</v>
      </c>
      <c r="G27" s="555">
        <f t="shared" si="65"/>
        <v>2.5</v>
      </c>
      <c r="H27" s="555">
        <f t="shared" si="65"/>
        <v>2.5</v>
      </c>
      <c r="I27" s="555">
        <f t="shared" si="65"/>
        <v>2.5</v>
      </c>
      <c r="J27" s="555">
        <f t="shared" si="65"/>
        <v>2.5</v>
      </c>
      <c r="K27" s="555">
        <f t="shared" si="65"/>
        <v>2.5</v>
      </c>
      <c r="L27" s="555">
        <f t="shared" si="65"/>
        <v>2.5</v>
      </c>
      <c r="M27" s="555">
        <f t="shared" si="65"/>
        <v>2.5</v>
      </c>
      <c r="N27" s="555">
        <f t="shared" si="65"/>
        <v>2.5</v>
      </c>
      <c r="O27" s="555">
        <f t="shared" si="65"/>
        <v>2.5</v>
      </c>
      <c r="P27" s="555">
        <f t="shared" si="65"/>
        <v>2.5</v>
      </c>
      <c r="Q27" s="555">
        <f>INDIRECT(ADDRESS(ROW(),COLUMN()-1))</f>
        <v>2.5</v>
      </c>
      <c r="R27" s="555">
        <f t="shared" ref="R27:W27" si="66">INDIRECT(ADDRESS(ROW(),COLUMN()-1))</f>
        <v>2.5</v>
      </c>
      <c r="S27" s="555">
        <f t="shared" si="66"/>
        <v>2.5</v>
      </c>
      <c r="T27" s="555">
        <f t="shared" si="66"/>
        <v>2.5</v>
      </c>
      <c r="U27" s="555">
        <f t="shared" si="66"/>
        <v>2.5</v>
      </c>
      <c r="V27" s="555">
        <f t="shared" si="66"/>
        <v>2.5</v>
      </c>
      <c r="W27" s="555">
        <f t="shared" si="66"/>
        <v>2.5</v>
      </c>
      <c r="X27" s="556">
        <f>((MULTIPLY(B27,C1-B1)+MULTIPLY(C27,D1-C1)+MULTIPLY(D27,E1-D1)+MULTIPLY(E27,F1-E1)+MULTIPLY(F27,G1-F1)+MULTIPLY(G27,H1-G1)+MULTIPLY(H27,I1-H1)+MULTIPLY(I27,J1-I1)+MULTIPLY(J27,K1-J1)+MULTIPLY(K27,L1-K1)+MULTIPLY(L27,M1-L1)+MULTIPLY(M27,N1-M1)+MULTIPLY(N27,O1-N1)+MULTIPLY(O27,P1-O1)+MULTIPLY(P27,Q1-P1)+MULTIPLY(Q27,R1-Q1)+MULTIPLY(R27,S1-R1)+MULTIPLY(S27,T1-S1)+MULTIPLY(T27,U1-T1)+MULTIPLY(U27,V1-U1)+MULTIPLY(V27,W1-V1)))/377</f>
        <v>2.5</v>
      </c>
      <c r="Y27" s="557"/>
      <c r="Z27" s="564">
        <v>3.0</v>
      </c>
      <c r="AA27" s="561">
        <v>3.0</v>
      </c>
      <c r="AB27" s="552" t="s">
        <v>3303</v>
      </c>
      <c r="AC27" s="561">
        <v>3.0</v>
      </c>
      <c r="AD27" s="552" t="s">
        <v>3308</v>
      </c>
    </row>
    <row r="28" ht="15.75" customHeight="1">
      <c r="A28" s="554" t="s">
        <v>3292</v>
      </c>
      <c r="B28" s="555">
        <v>4.0</v>
      </c>
      <c r="C28" s="555">
        <f t="shared" si="64"/>
        <v>4</v>
      </c>
      <c r="D28" s="555">
        <f t="shared" ref="D28:K28" si="67">INDIRECT(ADDRESS(ROW(),COLUMN()-1))</f>
        <v>4</v>
      </c>
      <c r="E28" s="555">
        <f t="shared" si="67"/>
        <v>4</v>
      </c>
      <c r="F28" s="555">
        <f t="shared" si="67"/>
        <v>4</v>
      </c>
      <c r="G28" s="555">
        <f t="shared" si="67"/>
        <v>4</v>
      </c>
      <c r="H28" s="555">
        <f t="shared" si="67"/>
        <v>4</v>
      </c>
      <c r="I28" s="555">
        <f t="shared" si="67"/>
        <v>4</v>
      </c>
      <c r="J28" s="555">
        <f t="shared" si="67"/>
        <v>4</v>
      </c>
      <c r="K28" s="555">
        <f t="shared" si="67"/>
        <v>4</v>
      </c>
      <c r="L28" s="555">
        <f>INDIRECT(ADDRESS(ROW(),COLUMN()-1))</f>
        <v>4</v>
      </c>
      <c r="M28" s="555">
        <f t="shared" ref="M28:U28" si="68">INDIRECT(ADDRESS(ROW(),COLUMN()-1))</f>
        <v>4</v>
      </c>
      <c r="N28" s="555">
        <f t="shared" si="68"/>
        <v>4</v>
      </c>
      <c r="O28" s="555">
        <f t="shared" si="68"/>
        <v>4</v>
      </c>
      <c r="P28" s="555">
        <f t="shared" si="68"/>
        <v>4</v>
      </c>
      <c r="Q28" s="555">
        <f t="shared" si="68"/>
        <v>4</v>
      </c>
      <c r="R28" s="555">
        <f t="shared" si="68"/>
        <v>4</v>
      </c>
      <c r="S28" s="555">
        <f t="shared" si="68"/>
        <v>4</v>
      </c>
      <c r="T28" s="555">
        <f t="shared" si="68"/>
        <v>4</v>
      </c>
      <c r="U28" s="555">
        <f t="shared" si="68"/>
        <v>4</v>
      </c>
      <c r="V28" s="555">
        <f>INDIRECT(ADDRESS(ROW(),COLUMN()-1))</f>
        <v>4</v>
      </c>
      <c r="W28" s="555">
        <f>INDIRECT(ADDRESS(ROW(),COLUMN()-1))</f>
        <v>4</v>
      </c>
      <c r="X28" s="556">
        <f>((MULTIPLY(B28,C1-B1)+MULTIPLY(C28,D1-C1)+MULTIPLY(D28,E1-D1)+MULTIPLY(E28,F1-E1)+MULTIPLY(F28,G1-F1)+MULTIPLY(G28,H1-G1)+MULTIPLY(H28,I1-H1)+MULTIPLY(I28,J1-I1)+MULTIPLY(J28,K1-J1)+MULTIPLY(K28,L1-K1)+MULTIPLY(L28,M1-L1)+MULTIPLY(M28,N1-M1)+MULTIPLY(N28,O1-N1)+MULTIPLY(O28,P1-O1)+MULTIPLY(P28,Q1-P1)+MULTIPLY(Q28,R1-Q1)+MULTIPLY(R28,S1-R1)+MULTIPLY(S28,T1-S1)+MULTIPLY(T28,U1-T1)+MULTIPLY(U28,V1-U1)+MULTIPLY(V28,W1-V1)))/377</f>
        <v>4</v>
      </c>
      <c r="Y28" s="557"/>
      <c r="Z28" s="564">
        <v>3.0</v>
      </c>
      <c r="AA28" s="561">
        <v>3.0</v>
      </c>
      <c r="AB28" s="568" t="s">
        <v>3305</v>
      </c>
      <c r="AC28" s="561">
        <v>2.9055039787798407</v>
      </c>
      <c r="AD28" s="552" t="s">
        <v>3304</v>
      </c>
    </row>
    <row r="29" ht="15.75" customHeight="1">
      <c r="A29" s="554" t="s">
        <v>3304</v>
      </c>
      <c r="B29" s="555">
        <v>2.0</v>
      </c>
      <c r="C29" s="555">
        <f t="shared" si="64"/>
        <v>2</v>
      </c>
      <c r="D29" s="555">
        <f t="shared" ref="D29:H29" si="69">INDIRECT(ADDRESS(ROW(),COLUMN()-1))</f>
        <v>2</v>
      </c>
      <c r="E29" s="555">
        <f t="shared" si="69"/>
        <v>2</v>
      </c>
      <c r="F29" s="555">
        <f t="shared" si="69"/>
        <v>2</v>
      </c>
      <c r="G29" s="555">
        <f t="shared" si="69"/>
        <v>2</v>
      </c>
      <c r="H29" s="555">
        <f t="shared" si="69"/>
        <v>2</v>
      </c>
      <c r="I29" s="555">
        <f>B29*(1+0.875)</f>
        <v>3.75</v>
      </c>
      <c r="J29" s="555">
        <f t="shared" ref="J29:Q29" si="70">INDIRECT(ADDRESS(ROW(),COLUMN()-1))</f>
        <v>3.75</v>
      </c>
      <c r="K29" s="555">
        <f t="shared" si="70"/>
        <v>3.75</v>
      </c>
      <c r="L29" s="555">
        <f t="shared" si="70"/>
        <v>3.75</v>
      </c>
      <c r="M29" s="555">
        <f t="shared" si="70"/>
        <v>3.75</v>
      </c>
      <c r="N29" s="555">
        <f t="shared" si="70"/>
        <v>3.75</v>
      </c>
      <c r="O29" s="555">
        <f t="shared" si="70"/>
        <v>3.75</v>
      </c>
      <c r="P29" s="555">
        <f t="shared" si="70"/>
        <v>3.75</v>
      </c>
      <c r="Q29" s="555">
        <f t="shared" si="70"/>
        <v>3.75</v>
      </c>
      <c r="R29" s="555">
        <f>B29+(1+0.875-0.5)</f>
        <v>3.375</v>
      </c>
      <c r="S29" s="555">
        <f t="shared" ref="S29:W29" si="71">INDIRECT(ADDRESS(ROW(),COLUMN()-1))</f>
        <v>3.375</v>
      </c>
      <c r="T29" s="555">
        <f t="shared" si="71"/>
        <v>3.375</v>
      </c>
      <c r="U29" s="555">
        <f t="shared" si="71"/>
        <v>3.375</v>
      </c>
      <c r="V29" s="555">
        <f t="shared" si="71"/>
        <v>3.375</v>
      </c>
      <c r="W29" s="555">
        <f t="shared" si="71"/>
        <v>3.375</v>
      </c>
      <c r="X29" s="556">
        <f>((MULTIPLY(B29,C1-B1)+MULTIPLY(C29,D1-C1)+MULTIPLY(D29,E1-D1)+MULTIPLY(E29,F1-E1)+MULTIPLY(F29,G1-F1)+MULTIPLY(G29,H1-G1)+MULTIPLY(H29,I1-H1)+MULTIPLY(I29,J1-I1)+MULTIPLY(J29,K1-J1)+MULTIPLY(K29,L1-K1)+MULTIPLY(L29,M1-L1)+MULTIPLY(M29,N1-M1)+MULTIPLY(N29,O1-N1)+MULTIPLY(O29,P1-O1)+MULTIPLY(P29,Q1-P1)+MULTIPLY(Q29,R1-Q1)+MULTIPLY(R29,S1-R1)+MULTIPLY(S29,T1-S1)+MULTIPLY(T29,U1-T1)+MULTIPLY(U29,V1-U1)+MULTIPLY(V29,W1-V1)))/377</f>
        <v>2.905503979</v>
      </c>
      <c r="Y29" s="557"/>
      <c r="Z29" s="564">
        <v>3.3</v>
      </c>
      <c r="AA29" s="561">
        <v>3.0</v>
      </c>
      <c r="AB29" s="552" t="s">
        <v>3308</v>
      </c>
      <c r="AC29" s="561">
        <v>2.6657824933687</v>
      </c>
      <c r="AD29" s="552" t="s">
        <v>3303</v>
      </c>
    </row>
    <row r="30" ht="15.75" customHeight="1">
      <c r="A30" s="554" t="s">
        <v>3308</v>
      </c>
      <c r="B30" s="555">
        <v>3.0</v>
      </c>
      <c r="C30" s="555">
        <f t="shared" si="64"/>
        <v>3</v>
      </c>
      <c r="D30" s="555">
        <f t="shared" ref="D30:W30" si="72">INDIRECT(ADDRESS(ROW(),COLUMN()-1))</f>
        <v>3</v>
      </c>
      <c r="E30" s="555">
        <f t="shared" si="72"/>
        <v>3</v>
      </c>
      <c r="F30" s="555">
        <f t="shared" si="72"/>
        <v>3</v>
      </c>
      <c r="G30" s="555">
        <f t="shared" si="72"/>
        <v>3</v>
      </c>
      <c r="H30" s="555">
        <f t="shared" si="72"/>
        <v>3</v>
      </c>
      <c r="I30" s="555">
        <f t="shared" si="72"/>
        <v>3</v>
      </c>
      <c r="J30" s="555">
        <f t="shared" si="72"/>
        <v>3</v>
      </c>
      <c r="K30" s="555">
        <f t="shared" si="72"/>
        <v>3</v>
      </c>
      <c r="L30" s="555">
        <f t="shared" si="72"/>
        <v>3</v>
      </c>
      <c r="M30" s="555">
        <f t="shared" si="72"/>
        <v>3</v>
      </c>
      <c r="N30" s="555">
        <f t="shared" si="72"/>
        <v>3</v>
      </c>
      <c r="O30" s="555">
        <f t="shared" si="72"/>
        <v>3</v>
      </c>
      <c r="P30" s="555">
        <f t="shared" si="72"/>
        <v>3</v>
      </c>
      <c r="Q30" s="555">
        <f t="shared" si="72"/>
        <v>3</v>
      </c>
      <c r="R30" s="555">
        <f t="shared" si="72"/>
        <v>3</v>
      </c>
      <c r="S30" s="555">
        <f t="shared" si="72"/>
        <v>3</v>
      </c>
      <c r="T30" s="555">
        <f t="shared" si="72"/>
        <v>3</v>
      </c>
      <c r="U30" s="555">
        <f t="shared" si="72"/>
        <v>3</v>
      </c>
      <c r="V30" s="555">
        <f t="shared" si="72"/>
        <v>3</v>
      </c>
      <c r="W30" s="555">
        <f t="shared" si="72"/>
        <v>3</v>
      </c>
      <c r="X30" s="556">
        <f>((MULTIPLY(B30,C1-B1)+MULTIPLY(C30,D1-C1)+MULTIPLY(D30,E1-D1)+MULTIPLY(E30,F1-E1)+MULTIPLY(F30,G1-F1)+MULTIPLY(G30,H1-G1)+MULTIPLY(H30,I1-H1)+MULTIPLY(I30,J1-I1)+MULTIPLY(J30,K1-J1)+MULTIPLY(K30,L1-K1)+MULTIPLY(L30,M1-L1)+MULTIPLY(M30,N1-M1)+MULTIPLY(N30,O1-N1)+MULTIPLY(O30,P1-O1)+MULTIPLY(P30,Q1-P1)+MULTIPLY(Q30,R1-Q1)+MULTIPLY(R30,S1-R1)+MULTIPLY(S30,T1-S1)+MULTIPLY(T30,U1-T1)+MULTIPLY(U30,V1-U1)+MULTIPLY(V30,W1-V1)))/377</f>
        <v>3</v>
      </c>
      <c r="Y30" s="557"/>
      <c r="Z30" s="564">
        <v>3.0</v>
      </c>
      <c r="AA30" s="561">
        <v>3.0</v>
      </c>
      <c r="AB30" s="552" t="s">
        <v>3309</v>
      </c>
      <c r="AC30" s="561">
        <v>2.6657824933687</v>
      </c>
      <c r="AD30" s="552" t="s">
        <v>3309</v>
      </c>
    </row>
    <row r="31" ht="15.75" customHeight="1">
      <c r="A31" s="554" t="s">
        <v>3301</v>
      </c>
      <c r="B31" s="555">
        <v>3.0</v>
      </c>
      <c r="C31" s="555">
        <f t="shared" si="64"/>
        <v>3</v>
      </c>
      <c r="D31" s="555">
        <f t="shared" ref="D31:M31" si="73">INDIRECT(ADDRESS(ROW(),COLUMN()-1))</f>
        <v>3</v>
      </c>
      <c r="E31" s="555">
        <f t="shared" si="73"/>
        <v>3</v>
      </c>
      <c r="F31" s="555">
        <f t="shared" si="73"/>
        <v>3</v>
      </c>
      <c r="G31" s="555">
        <f t="shared" si="73"/>
        <v>3</v>
      </c>
      <c r="H31" s="555">
        <f t="shared" si="73"/>
        <v>3</v>
      </c>
      <c r="I31" s="555">
        <f t="shared" si="73"/>
        <v>3</v>
      </c>
      <c r="J31" s="555">
        <f t="shared" si="73"/>
        <v>3</v>
      </c>
      <c r="K31" s="555">
        <f t="shared" si="73"/>
        <v>3</v>
      </c>
      <c r="L31" s="555">
        <f t="shared" si="73"/>
        <v>3</v>
      </c>
      <c r="M31" s="555">
        <f t="shared" si="73"/>
        <v>3</v>
      </c>
      <c r="N31" s="555">
        <f>INDIRECT(ADDRESS(ROW(),COLUMN()-1))+B31*0.25+B31*0.5</f>
        <v>5.25</v>
      </c>
      <c r="O31" s="555">
        <f t="shared" ref="O31:W31" si="74">INDIRECT(ADDRESS(ROW(),COLUMN()-1))</f>
        <v>5.25</v>
      </c>
      <c r="P31" s="555">
        <f t="shared" si="74"/>
        <v>5.25</v>
      </c>
      <c r="Q31" s="555">
        <f t="shared" si="74"/>
        <v>5.25</v>
      </c>
      <c r="R31" s="555">
        <f t="shared" si="74"/>
        <v>5.25</v>
      </c>
      <c r="S31" s="555">
        <f t="shared" si="74"/>
        <v>5.25</v>
      </c>
      <c r="T31" s="555">
        <f t="shared" si="74"/>
        <v>5.25</v>
      </c>
      <c r="U31" s="555">
        <f t="shared" si="74"/>
        <v>5.25</v>
      </c>
      <c r="V31" s="555">
        <f t="shared" si="74"/>
        <v>5.25</v>
      </c>
      <c r="W31" s="555">
        <f t="shared" si="74"/>
        <v>5.25</v>
      </c>
      <c r="X31" s="556">
        <f>((MULTIPLY(B31,C1-B1)+MULTIPLY(C31,D1-C1)+MULTIPLY(D31,E1-D1)+MULTIPLY(E31,F1-E1)+MULTIPLY(F31,G1-F1)+MULTIPLY(G31,H1-G1)+MULTIPLY(H31,I1-H1)+MULTIPLY(I31,J1-I1)+MULTIPLY(J31,K1-J1)+MULTIPLY(K31,L1-K1)+MULTIPLY(L31,M1-L1)+MULTIPLY(M31,N1-M1)+MULTIPLY(N31,O1-N1)+MULTIPLY(O31,P1-O1)+MULTIPLY(P31,Q1-P1)+MULTIPLY(Q31,R1-Q1)+MULTIPLY(R31,S1-R1)+MULTIPLY(S31,T1-S1)+MULTIPLY(T31,U1-T1)+MULTIPLY(U31,V1-U1)+MULTIPLY(V31,W1-V1)))/377</f>
        <v>3.960875332</v>
      </c>
      <c r="Y31" s="557"/>
      <c r="Z31" s="564">
        <v>3.4</v>
      </c>
      <c r="AA31" s="561">
        <v>2.9000000000000004</v>
      </c>
      <c r="AB31" s="552" t="s">
        <v>3300</v>
      </c>
      <c r="AC31" s="561">
        <v>2.602785145888594</v>
      </c>
      <c r="AD31" s="552" t="s">
        <v>3290</v>
      </c>
    </row>
    <row r="32" ht="15.75" customHeight="1">
      <c r="A32" s="554" t="s">
        <v>3302</v>
      </c>
      <c r="B32" s="555">
        <v>2.0</v>
      </c>
      <c r="C32" s="555">
        <f>INDIRECT(ADDRESS(ROW(),COLUMN()-1))+B32*0.5</f>
        <v>3</v>
      </c>
      <c r="D32" s="555">
        <f t="shared" ref="D32:M32" si="75">INDIRECT(ADDRESS(ROW(),COLUMN()-1))</f>
        <v>3</v>
      </c>
      <c r="E32" s="555">
        <f t="shared" si="75"/>
        <v>3</v>
      </c>
      <c r="F32" s="555">
        <f t="shared" si="75"/>
        <v>3</v>
      </c>
      <c r="G32" s="555">
        <f t="shared" si="75"/>
        <v>3</v>
      </c>
      <c r="H32" s="555">
        <f t="shared" si="75"/>
        <v>3</v>
      </c>
      <c r="I32" s="555">
        <f t="shared" si="75"/>
        <v>3</v>
      </c>
      <c r="J32" s="555">
        <f t="shared" si="75"/>
        <v>3</v>
      </c>
      <c r="K32" s="555">
        <f t="shared" si="75"/>
        <v>3</v>
      </c>
      <c r="L32" s="555">
        <f t="shared" si="75"/>
        <v>3</v>
      </c>
      <c r="M32" s="555">
        <f t="shared" si="75"/>
        <v>3</v>
      </c>
      <c r="N32" s="555">
        <f>INDIRECT(ADDRESS(ROW(),COLUMN()-1))+B32*0.25</f>
        <v>3.5</v>
      </c>
      <c r="O32" s="555">
        <f t="shared" ref="O32:W32" si="76">INDIRECT(ADDRESS(ROW(),COLUMN()-1))</f>
        <v>3.5</v>
      </c>
      <c r="P32" s="555">
        <f t="shared" si="76"/>
        <v>3.5</v>
      </c>
      <c r="Q32" s="555">
        <f t="shared" si="76"/>
        <v>3.5</v>
      </c>
      <c r="R32" s="555">
        <f t="shared" si="76"/>
        <v>3.5</v>
      </c>
      <c r="S32" s="555">
        <f t="shared" si="76"/>
        <v>3.5</v>
      </c>
      <c r="T32" s="555">
        <f t="shared" si="76"/>
        <v>3.5</v>
      </c>
      <c r="U32" s="555">
        <f t="shared" si="76"/>
        <v>3.5</v>
      </c>
      <c r="V32" s="555">
        <f t="shared" si="76"/>
        <v>3.5</v>
      </c>
      <c r="W32" s="555">
        <f t="shared" si="76"/>
        <v>3.5</v>
      </c>
      <c r="X32" s="556">
        <f>((MULTIPLY(B32,C1-B1)+MULTIPLY(C32,D1-C1)+MULTIPLY(D32,E1-D1)+MULTIPLY(E32,F1-E1)+MULTIPLY(F32,G1-F1)+MULTIPLY(G32,H1-G1)+MULTIPLY(H32,I1-H1)+MULTIPLY(I32,J1-I1)+MULTIPLY(J32,K1-J1)+MULTIPLY(K32,L1-K1)+MULTIPLY(L32,M1-L1)+MULTIPLY(M32,N1-M1)+MULTIPLY(N32,O1-N1)+MULTIPLY(O32,P1-O1)+MULTIPLY(P32,Q1-P1)+MULTIPLY(Q32,R1-Q1)+MULTIPLY(R32,S1-R1)+MULTIPLY(S32,T1-S1)+MULTIPLY(T32,U1-T1)+MULTIPLY(U32,V1-U1)+MULTIPLY(V32,W1-V1)))/377</f>
        <v>3.064986737</v>
      </c>
      <c r="Y32" s="557"/>
      <c r="Z32" s="564">
        <v>3.0</v>
      </c>
      <c r="AA32" s="561">
        <v>2.75</v>
      </c>
      <c r="AB32" s="552" t="s">
        <v>3298</v>
      </c>
      <c r="AC32" s="561">
        <v>2.508289124668435</v>
      </c>
      <c r="AD32" s="552" t="s">
        <v>3306</v>
      </c>
    </row>
    <row r="33" ht="15.75" customHeight="1">
      <c r="A33" s="554" t="s">
        <v>3291</v>
      </c>
      <c r="B33" s="555">
        <v>3.0</v>
      </c>
      <c r="C33" s="555">
        <f t="shared" ref="C33:I33" si="77">INDIRECT(ADDRESS(ROW(),COLUMN()-1))</f>
        <v>3</v>
      </c>
      <c r="D33" s="555">
        <f t="shared" si="77"/>
        <v>3</v>
      </c>
      <c r="E33" s="555">
        <f t="shared" si="77"/>
        <v>3</v>
      </c>
      <c r="F33" s="555">
        <f t="shared" si="77"/>
        <v>3</v>
      </c>
      <c r="G33" s="555">
        <f t="shared" si="77"/>
        <v>3</v>
      </c>
      <c r="H33" s="555">
        <f t="shared" si="77"/>
        <v>3</v>
      </c>
      <c r="I33" s="555">
        <f t="shared" si="77"/>
        <v>3</v>
      </c>
      <c r="J33" s="555">
        <f>INDIRECT(ADDRESS(ROW(),COLUMN()-1))+B33*0.5</f>
        <v>4.5</v>
      </c>
      <c r="K33" s="555">
        <f t="shared" ref="K33:W33" si="78">INDIRECT(ADDRESS(ROW(),COLUMN()-1))</f>
        <v>4.5</v>
      </c>
      <c r="L33" s="555">
        <f t="shared" si="78"/>
        <v>4.5</v>
      </c>
      <c r="M33" s="555">
        <f t="shared" si="78"/>
        <v>4.5</v>
      </c>
      <c r="N33" s="555">
        <f t="shared" si="78"/>
        <v>4.5</v>
      </c>
      <c r="O33" s="555">
        <f t="shared" si="78"/>
        <v>4.5</v>
      </c>
      <c r="P33" s="555">
        <f t="shared" si="78"/>
        <v>4.5</v>
      </c>
      <c r="Q33" s="555">
        <f t="shared" si="78"/>
        <v>4.5</v>
      </c>
      <c r="R33" s="555">
        <f t="shared" si="78"/>
        <v>4.5</v>
      </c>
      <c r="S33" s="555">
        <f t="shared" si="78"/>
        <v>4.5</v>
      </c>
      <c r="T33" s="555">
        <f t="shared" si="78"/>
        <v>4.5</v>
      </c>
      <c r="U33" s="555">
        <f t="shared" si="78"/>
        <v>4.5</v>
      </c>
      <c r="V33" s="555">
        <f t="shared" si="78"/>
        <v>4.5</v>
      </c>
      <c r="W33" s="555">
        <f t="shared" si="78"/>
        <v>4.5</v>
      </c>
      <c r="X33" s="556">
        <f>((MULTIPLY(B33,C1-B1)+MULTIPLY(C33,D1-C1)+MULTIPLY(D33,E1-D1)+MULTIPLY(E33,F1-E1)+MULTIPLY(F33,G1-F1)+MULTIPLY(G33,H1-G1)+MULTIPLY(H33,I1-H1)+MULTIPLY(I33,J1-I1)+MULTIPLY(J33,K1-J1)+MULTIPLY(K33,L1-K1)+MULTIPLY(L33,M1-L1)+MULTIPLY(M33,N1-M1)+MULTIPLY(N33,O1-N1)+MULTIPLY(O33,P1-O1)+MULTIPLY(P33,Q1-P1)+MULTIPLY(Q33,R1-Q1)+MULTIPLY(R33,S1-R1)+MULTIPLY(S33,T1-S1)+MULTIPLY(T33,U1-T1)+MULTIPLY(U33,V1-U1)+MULTIPLY(V33,W1-V1)))/377</f>
        <v>3.839522546</v>
      </c>
      <c r="Y33" s="557"/>
      <c r="Z33" s="564">
        <v>3.3</v>
      </c>
      <c r="AA33" s="561">
        <v>2.7</v>
      </c>
      <c r="AB33" s="552" t="s">
        <v>3281</v>
      </c>
      <c r="AC33" s="561">
        <v>2.5</v>
      </c>
      <c r="AD33" s="552" t="s">
        <v>3297</v>
      </c>
    </row>
    <row r="34" ht="15.75" customHeight="1">
      <c r="A34" s="554" t="s">
        <v>3309</v>
      </c>
      <c r="B34" s="555">
        <v>2.0</v>
      </c>
      <c r="C34" s="555">
        <f t="shared" ref="C34:F34" si="79">INDIRECT(ADDRESS(ROW(),COLUMN()-1))</f>
        <v>2</v>
      </c>
      <c r="D34" s="555">
        <f t="shared" si="79"/>
        <v>2</v>
      </c>
      <c r="E34" s="555">
        <f t="shared" si="79"/>
        <v>2</v>
      </c>
      <c r="F34" s="555">
        <f t="shared" si="79"/>
        <v>2</v>
      </c>
      <c r="G34" s="555">
        <f>B34*(1+0.5)</f>
        <v>3</v>
      </c>
      <c r="H34" s="555">
        <f t="shared" ref="H34:W34" si="80">INDIRECT(ADDRESS(ROW(),COLUMN()-1))</f>
        <v>3</v>
      </c>
      <c r="I34" s="555">
        <f t="shared" si="80"/>
        <v>3</v>
      </c>
      <c r="J34" s="555">
        <f t="shared" si="80"/>
        <v>3</v>
      </c>
      <c r="K34" s="555">
        <f t="shared" si="80"/>
        <v>3</v>
      </c>
      <c r="L34" s="555">
        <f t="shared" si="80"/>
        <v>3</v>
      </c>
      <c r="M34" s="555">
        <f t="shared" si="80"/>
        <v>3</v>
      </c>
      <c r="N34" s="555">
        <f t="shared" si="80"/>
        <v>3</v>
      </c>
      <c r="O34" s="555">
        <f t="shared" si="80"/>
        <v>3</v>
      </c>
      <c r="P34" s="555">
        <f t="shared" si="80"/>
        <v>3</v>
      </c>
      <c r="Q34" s="555">
        <f t="shared" si="80"/>
        <v>3</v>
      </c>
      <c r="R34" s="555">
        <f t="shared" si="80"/>
        <v>3</v>
      </c>
      <c r="S34" s="555">
        <f t="shared" si="80"/>
        <v>3</v>
      </c>
      <c r="T34" s="555">
        <f t="shared" si="80"/>
        <v>3</v>
      </c>
      <c r="U34" s="555">
        <f t="shared" si="80"/>
        <v>3</v>
      </c>
      <c r="V34" s="555">
        <f t="shared" si="80"/>
        <v>3</v>
      </c>
      <c r="W34" s="555">
        <f t="shared" si="80"/>
        <v>3</v>
      </c>
      <c r="X34" s="556">
        <f>((MULTIPLY(B34,C1-B1)+MULTIPLY(C34,D1-C1)+MULTIPLY(D34,E1-D1)+MULTIPLY(E34,F1-E1)+MULTIPLY(F34,G1-F1)+MULTIPLY(G34,H1-G1)+MULTIPLY(H34,I1-H1)+MULTIPLY(I34,J1-I1)+MULTIPLY(J34,K1-J1)+MULTIPLY(K34,L1-K1)+MULTIPLY(L34,M1-L1)+MULTIPLY(M34,N1-M1)+MULTIPLY(N34,O1-N1)+MULTIPLY(O34,P1-O1)+MULTIPLY(P34,Q1-P1)+MULTIPLY(Q34,R1-Q1)+MULTIPLY(R34,S1-R1)+MULTIPLY(S34,T1-S1)+MULTIPLY(T34,U1-T1)+MULTIPLY(U34,V1-U1)+MULTIPLY(V34,W1-V1)))/377</f>
        <v>2.665782493</v>
      </c>
      <c r="Y34" s="557"/>
      <c r="Z34" s="564">
        <v>2.0</v>
      </c>
      <c r="AA34" s="561">
        <v>2.5</v>
      </c>
      <c r="AB34" s="552" t="s">
        <v>3297</v>
      </c>
      <c r="AC34" s="561">
        <v>2.5</v>
      </c>
      <c r="AD34" s="552" t="s">
        <v>3307</v>
      </c>
    </row>
    <row r="35" ht="15.75" customHeight="1">
      <c r="A35" s="569" t="s">
        <v>3294</v>
      </c>
      <c r="B35" s="555">
        <v>2.5</v>
      </c>
      <c r="C35" s="555">
        <f t="shared" ref="C35:E35" si="81">INDIRECT(ADDRESS(ROW(),COLUMN()-1))</f>
        <v>2.5</v>
      </c>
      <c r="D35" s="555">
        <f t="shared" si="81"/>
        <v>2.5</v>
      </c>
      <c r="E35" s="555">
        <f t="shared" si="81"/>
        <v>2.5</v>
      </c>
      <c r="F35" s="555">
        <f>INDIRECT(ADDRESS(ROW(),COLUMN()-1))+B35*0.4</f>
        <v>3.5</v>
      </c>
      <c r="G35" s="555">
        <f t="shared" ref="G35:M35" si="82">INDIRECT(ADDRESS(ROW(),COLUMN()-1))</f>
        <v>3.5</v>
      </c>
      <c r="H35" s="555">
        <f t="shared" si="82"/>
        <v>3.5</v>
      </c>
      <c r="I35" s="555">
        <f t="shared" si="82"/>
        <v>3.5</v>
      </c>
      <c r="J35" s="555">
        <f t="shared" si="82"/>
        <v>3.5</v>
      </c>
      <c r="K35" s="555">
        <f t="shared" si="82"/>
        <v>3.5</v>
      </c>
      <c r="L35" s="555">
        <f t="shared" si="82"/>
        <v>3.5</v>
      </c>
      <c r="M35" s="555">
        <f t="shared" si="82"/>
        <v>3.5</v>
      </c>
      <c r="N35" s="555">
        <f>INDIRECT(ADDRESS(ROW(),COLUMN()-1))+B35*0.25</f>
        <v>4.125</v>
      </c>
      <c r="O35" s="555">
        <f t="shared" ref="O35:W35" si="83">INDIRECT(ADDRESS(ROW(),COLUMN()-1))</f>
        <v>4.125</v>
      </c>
      <c r="P35" s="555">
        <f t="shared" si="83"/>
        <v>4.125</v>
      </c>
      <c r="Q35" s="555">
        <f t="shared" si="83"/>
        <v>4.125</v>
      </c>
      <c r="R35" s="555">
        <f t="shared" si="83"/>
        <v>4.125</v>
      </c>
      <c r="S35" s="555">
        <f t="shared" si="83"/>
        <v>4.125</v>
      </c>
      <c r="T35" s="555">
        <f t="shared" si="83"/>
        <v>4.125</v>
      </c>
      <c r="U35" s="555">
        <f t="shared" si="83"/>
        <v>4.125</v>
      </c>
      <c r="V35" s="555">
        <f t="shared" si="83"/>
        <v>4.125</v>
      </c>
      <c r="W35" s="555">
        <f t="shared" si="83"/>
        <v>4.125</v>
      </c>
      <c r="X35" s="556">
        <f>((MULTIPLY(B35,C1-B1)+MULTIPLY(C35,D1-C1)+MULTIPLY(D35,E1-D1)+MULTIPLY(E35,F1-E1)+MULTIPLY(F35,G1-F1)+MULTIPLY(G35,H1-G1)+MULTIPLY(H35,I1-H1)+MULTIPLY(I35,J1-I1)+MULTIPLY(J35,K1-J1)+MULTIPLY(K35,L1-K1)+MULTIPLY(L35,M1-L1)+MULTIPLY(M35,N1-M1)+MULTIPLY(N35,O1-N1)+MULTIPLY(O35,P1-O1)+MULTIPLY(P35,Q1-P1)+MULTIPLY(Q35,R1-Q1)+MULTIPLY(R35,S1-R1)+MULTIPLY(S35,T1-S1)+MULTIPLY(T35,U1-T1)+MULTIPLY(U35,V1-U1)+MULTIPLY(V35,W1-V1)))/377</f>
        <v>3.485742706</v>
      </c>
      <c r="Y35" s="557"/>
      <c r="Z35" s="558"/>
      <c r="AA35" s="561">
        <v>2.5</v>
      </c>
      <c r="AB35" s="568" t="s">
        <v>3307</v>
      </c>
      <c r="AC35" s="561">
        <v>2.333554376657825</v>
      </c>
      <c r="AD35" s="552" t="s">
        <v>3289</v>
      </c>
    </row>
    <row r="36" ht="15.75" customHeight="1">
      <c r="A36" s="554" t="s">
        <v>3306</v>
      </c>
      <c r="B36" s="555">
        <v>2.5</v>
      </c>
      <c r="C36" s="555">
        <f t="shared" ref="C36:D36" si="84">INDIRECT(ADDRESS(ROW(),COLUMN()-1))</f>
        <v>2.5</v>
      </c>
      <c r="D36" s="555">
        <f t="shared" si="84"/>
        <v>2.5</v>
      </c>
      <c r="E36" s="555">
        <f>INDIRECT(ADDRESS(ROW(),COLUMN()-1))-B36*0.2</f>
        <v>2</v>
      </c>
      <c r="F36" s="555">
        <f t="shared" ref="F36:N36" si="85">INDIRECT(ADDRESS(ROW(),COLUMN()-1))</f>
        <v>2</v>
      </c>
      <c r="G36" s="555">
        <f t="shared" si="85"/>
        <v>2</v>
      </c>
      <c r="H36" s="555">
        <f t="shared" si="85"/>
        <v>2</v>
      </c>
      <c r="I36" s="555">
        <f t="shared" si="85"/>
        <v>2</v>
      </c>
      <c r="J36" s="555">
        <f t="shared" si="85"/>
        <v>2</v>
      </c>
      <c r="K36" s="555">
        <f t="shared" si="85"/>
        <v>2</v>
      </c>
      <c r="L36" s="555">
        <f t="shared" si="85"/>
        <v>2</v>
      </c>
      <c r="M36" s="555">
        <f t="shared" si="85"/>
        <v>2</v>
      </c>
      <c r="N36" s="555">
        <f t="shared" si="85"/>
        <v>2</v>
      </c>
      <c r="O36" s="555">
        <f>B36*(1-0.2+0.1)</f>
        <v>2.25</v>
      </c>
      <c r="P36" s="555">
        <f t="shared" ref="P36:Q36" si="86">INDIRECT(ADDRESS(ROW(),COLUMN()-1))</f>
        <v>2.25</v>
      </c>
      <c r="Q36" s="555">
        <f t="shared" si="86"/>
        <v>2.25</v>
      </c>
      <c r="R36" s="555">
        <f>INDIRECT(ADDRESS(ROW(),COLUMN()-1))+B36*0.35</f>
        <v>3.125</v>
      </c>
      <c r="S36" s="555">
        <f>INDIRECT(ADDRESS(ROW(),COLUMN()-1))</f>
        <v>3.125</v>
      </c>
      <c r="T36" s="555">
        <f>INDIRECT(ADDRESS(ROW(),COLUMN()-1))</f>
        <v>3.125</v>
      </c>
      <c r="U36" s="555">
        <f t="shared" ref="U36:W36" si="87">INDIRECT(ADDRESS(ROW(),COLUMN()-1))</f>
        <v>3.125</v>
      </c>
      <c r="V36" s="555">
        <f t="shared" si="87"/>
        <v>3.125</v>
      </c>
      <c r="W36" s="555">
        <f t="shared" si="87"/>
        <v>3.125</v>
      </c>
      <c r="X36" s="556">
        <f>((MULTIPLY(B36,C1-B1)+MULTIPLY(C36,D1-C1)+MULTIPLY(D36,E1-D1)+MULTIPLY(E36,F1-E1)+MULTIPLY(F36,G1-F1)+MULTIPLY(G36,H1-G1)+MULTIPLY(H36,I1-H1)+MULTIPLY(I36,J1-I1)+MULTIPLY(J36,K1-J1)+MULTIPLY(K36,L1-K1)+MULTIPLY(L36,M1-L1)+MULTIPLY(M36,N1-M1)+MULTIPLY(N36,O1-N1)+MULTIPLY(O36,P1-O1)+MULTIPLY(P36,Q1-P1)+MULTIPLY(Q36,R1-Q1)+MULTIPLY(R36,S1-R1)+MULTIPLY(S36,T1-S1)+MULTIPLY(T36,U1-T1)+MULTIPLY(U36,V1-U1)+MULTIPLY(V36,W1-V1)))/377</f>
        <v>2.508289125</v>
      </c>
      <c r="Y36" s="557"/>
      <c r="Z36" s="564">
        <v>2.0</v>
      </c>
      <c r="AA36" s="561">
        <v>2.25</v>
      </c>
      <c r="AB36" s="552" t="s">
        <v>3289</v>
      </c>
      <c r="AC36" s="561">
        <v>2.2994694960212203</v>
      </c>
      <c r="AD36" s="552" t="s">
        <v>3300</v>
      </c>
    </row>
    <row r="37" ht="15.75" customHeight="1">
      <c r="A37" s="570" t="s">
        <v>3310</v>
      </c>
      <c r="B37" s="571">
        <f t="shared" ref="B37:X37" si="88">SUM(B2:B36)</f>
        <v>124.5</v>
      </c>
      <c r="C37" s="571">
        <f t="shared" si="88"/>
        <v>129.925</v>
      </c>
      <c r="D37" s="571">
        <f t="shared" si="88"/>
        <v>134.375</v>
      </c>
      <c r="E37" s="571">
        <f t="shared" si="88"/>
        <v>134.475</v>
      </c>
      <c r="F37" s="571">
        <f t="shared" si="88"/>
        <v>136.35</v>
      </c>
      <c r="G37" s="571">
        <f t="shared" si="88"/>
        <v>138.1</v>
      </c>
      <c r="H37" s="571">
        <f t="shared" si="88"/>
        <v>139.9</v>
      </c>
      <c r="I37" s="571">
        <f t="shared" si="88"/>
        <v>143.4</v>
      </c>
      <c r="J37" s="571">
        <f t="shared" si="88"/>
        <v>150.55</v>
      </c>
      <c r="K37" s="571">
        <f t="shared" si="88"/>
        <v>149.1</v>
      </c>
      <c r="L37" s="571">
        <f t="shared" si="88"/>
        <v>150.3</v>
      </c>
      <c r="M37" s="571">
        <f t="shared" si="88"/>
        <v>145.65</v>
      </c>
      <c r="N37" s="571">
        <f t="shared" si="88"/>
        <v>149.475</v>
      </c>
      <c r="O37" s="571">
        <f t="shared" si="88"/>
        <v>149.575</v>
      </c>
      <c r="P37" s="571">
        <f t="shared" si="88"/>
        <v>151.225</v>
      </c>
      <c r="Q37" s="571">
        <f t="shared" si="88"/>
        <v>151.225</v>
      </c>
      <c r="R37" s="571">
        <f t="shared" si="88"/>
        <v>156.15</v>
      </c>
      <c r="S37" s="571">
        <f t="shared" si="88"/>
        <v>156.75</v>
      </c>
      <c r="T37" s="571">
        <f t="shared" si="88"/>
        <v>156.75</v>
      </c>
      <c r="U37" s="571">
        <f t="shared" si="88"/>
        <v>156.75</v>
      </c>
      <c r="V37" s="571">
        <f t="shared" si="88"/>
        <v>158</v>
      </c>
      <c r="W37" s="571">
        <f t="shared" si="88"/>
        <v>158</v>
      </c>
      <c r="X37" s="572">
        <f t="shared" si="88"/>
        <v>144.4661804</v>
      </c>
      <c r="Y37" s="573"/>
    </row>
    <row r="38" ht="15.75" customHeight="1">
      <c r="B38" s="33" t="s">
        <v>3311</v>
      </c>
    </row>
    <row r="39" ht="15.75" customHeight="1">
      <c r="A39" s="574"/>
      <c r="B39" s="574"/>
      <c r="C39" s="574"/>
      <c r="D39" s="574"/>
      <c r="E39" s="574"/>
      <c r="F39" s="574"/>
      <c r="G39" s="574"/>
      <c r="H39" s="574"/>
      <c r="I39" s="574"/>
      <c r="J39" s="574"/>
      <c r="K39" s="574"/>
      <c r="L39" s="574"/>
      <c r="M39" s="574"/>
      <c r="N39" s="574"/>
      <c r="O39" s="574"/>
      <c r="P39" s="574"/>
      <c r="Q39" s="574"/>
      <c r="R39" s="574"/>
      <c r="S39" s="574"/>
      <c r="T39" s="574"/>
      <c r="U39" s="574"/>
      <c r="V39" s="574"/>
    </row>
    <row r="40" ht="15.75" customHeight="1">
      <c r="A40" s="574"/>
      <c r="B40" s="575"/>
      <c r="C40" s="576"/>
      <c r="D40" s="576"/>
      <c r="E40" s="576"/>
      <c r="F40" s="576"/>
      <c r="G40" s="576"/>
      <c r="H40" s="576"/>
      <c r="I40" s="577"/>
      <c r="J40" s="576"/>
      <c r="K40" s="576"/>
      <c r="L40" s="576"/>
      <c r="M40" s="576"/>
      <c r="N40" s="576"/>
      <c r="O40" s="576"/>
      <c r="P40" s="577"/>
      <c r="Q40" s="576"/>
      <c r="R40" s="576"/>
      <c r="S40" s="576"/>
      <c r="T40" s="578"/>
      <c r="U40" s="578"/>
      <c r="V40" s="578"/>
    </row>
    <row r="41" ht="15.75" customHeight="1">
      <c r="A41" s="579" t="s">
        <v>3312</v>
      </c>
      <c r="B41" s="580" t="s">
        <v>3313</v>
      </c>
      <c r="C41" s="580" t="s">
        <v>3314</v>
      </c>
      <c r="D41" s="580" t="s">
        <v>3315</v>
      </c>
      <c r="E41" s="580" t="s">
        <v>3316</v>
      </c>
      <c r="F41" s="576"/>
      <c r="G41" s="576"/>
      <c r="H41" s="576"/>
      <c r="I41" s="576"/>
      <c r="J41" s="576"/>
      <c r="K41" s="576"/>
      <c r="L41" s="576"/>
      <c r="M41" s="577"/>
      <c r="N41" s="576"/>
      <c r="O41" s="576"/>
      <c r="P41" s="576"/>
      <c r="Q41" s="576"/>
      <c r="R41" s="576"/>
      <c r="S41" s="576"/>
      <c r="T41" s="578"/>
      <c r="U41" s="578"/>
      <c r="V41" s="578"/>
    </row>
    <row r="42" ht="15.75" customHeight="1">
      <c r="A42" s="581" t="s">
        <v>3317</v>
      </c>
      <c r="B42" s="581" t="s">
        <v>3318</v>
      </c>
      <c r="C42" s="581">
        <v>1520.0</v>
      </c>
      <c r="D42" s="582" t="s">
        <v>3319</v>
      </c>
      <c r="E42" s="583" t="s">
        <v>3320</v>
      </c>
      <c r="F42" s="576"/>
      <c r="G42" s="576"/>
      <c r="H42" s="576"/>
      <c r="I42" s="577"/>
      <c r="J42" s="576"/>
      <c r="K42" s="576"/>
      <c r="L42" s="576"/>
      <c r="M42" s="576"/>
      <c r="N42" s="576"/>
      <c r="O42" s="576"/>
      <c r="P42" s="576"/>
      <c r="Q42" s="576"/>
      <c r="R42" s="576"/>
      <c r="S42" s="576"/>
      <c r="T42" s="578"/>
      <c r="U42" s="578"/>
      <c r="V42" s="578"/>
    </row>
    <row r="43" ht="15.75" customHeight="1">
      <c r="A43" s="581" t="s">
        <v>3321</v>
      </c>
      <c r="B43" s="581" t="s">
        <v>3322</v>
      </c>
      <c r="C43" s="581">
        <v>1610.0</v>
      </c>
      <c r="D43" s="582" t="s">
        <v>3319</v>
      </c>
      <c r="E43" s="583" t="s">
        <v>3323</v>
      </c>
      <c r="F43" s="576"/>
      <c r="G43" s="576"/>
      <c r="H43" s="577"/>
      <c r="I43" s="576"/>
      <c r="J43" s="576"/>
      <c r="K43" s="576"/>
      <c r="L43" s="577"/>
      <c r="M43" s="576"/>
      <c r="N43" s="576"/>
      <c r="O43" s="576"/>
      <c r="P43" s="576"/>
      <c r="Q43" s="576"/>
      <c r="R43" s="576"/>
      <c r="S43" s="576"/>
      <c r="T43" s="578"/>
      <c r="U43" s="578"/>
      <c r="V43" s="578"/>
    </row>
    <row r="44" ht="15.75" customHeight="1">
      <c r="A44" s="581" t="s">
        <v>3324</v>
      </c>
      <c r="B44" s="581" t="s">
        <v>3325</v>
      </c>
      <c r="C44" s="581">
        <v>1710.0</v>
      </c>
      <c r="D44" s="582" t="s">
        <v>3319</v>
      </c>
      <c r="E44" s="583" t="s">
        <v>3326</v>
      </c>
      <c r="F44" s="576"/>
      <c r="G44" s="576"/>
      <c r="H44" s="576"/>
      <c r="I44" s="576"/>
      <c r="J44" s="577"/>
      <c r="K44" s="576"/>
      <c r="L44" s="576"/>
      <c r="M44" s="576"/>
      <c r="N44" s="576"/>
      <c r="O44" s="576"/>
      <c r="P44" s="576"/>
      <c r="Q44" s="576"/>
      <c r="R44" s="576"/>
      <c r="S44" s="576"/>
      <c r="T44" s="578"/>
      <c r="U44" s="578"/>
      <c r="V44" s="578"/>
    </row>
    <row r="45" ht="15.75" customHeight="1">
      <c r="A45" s="581" t="s">
        <v>3327</v>
      </c>
      <c r="B45" s="581" t="s">
        <v>3328</v>
      </c>
      <c r="C45" s="581">
        <v>1600.0</v>
      </c>
      <c r="D45" s="582" t="s">
        <v>3319</v>
      </c>
      <c r="E45" s="583" t="s">
        <v>3329</v>
      </c>
      <c r="F45" s="576"/>
      <c r="G45" s="576"/>
      <c r="H45" s="576"/>
      <c r="I45" s="576"/>
      <c r="J45" s="576"/>
      <c r="K45" s="576"/>
      <c r="L45" s="576"/>
      <c r="M45" s="576"/>
      <c r="N45" s="577"/>
      <c r="O45" s="576"/>
      <c r="P45" s="576"/>
      <c r="Q45" s="576"/>
      <c r="R45" s="576"/>
      <c r="S45" s="576"/>
      <c r="T45" s="578"/>
      <c r="U45" s="578"/>
      <c r="V45" s="578"/>
    </row>
    <row r="46" ht="15.75" customHeight="1">
      <c r="A46" s="581" t="s">
        <v>3330</v>
      </c>
      <c r="B46" s="581" t="s">
        <v>3331</v>
      </c>
      <c r="C46" s="581">
        <v>1610.0</v>
      </c>
      <c r="D46" s="582" t="s">
        <v>3319</v>
      </c>
      <c r="E46" s="583" t="s">
        <v>3332</v>
      </c>
      <c r="F46" s="576"/>
      <c r="G46" s="576"/>
      <c r="H46" s="576"/>
      <c r="I46" s="576"/>
      <c r="J46" s="576"/>
      <c r="K46" s="576"/>
      <c r="L46" s="576"/>
      <c r="M46" s="577"/>
      <c r="N46" s="576"/>
      <c r="O46" s="576"/>
      <c r="P46" s="576"/>
      <c r="Q46" s="576"/>
      <c r="R46" s="576"/>
      <c r="S46" s="576"/>
      <c r="T46" s="578"/>
      <c r="U46" s="578"/>
      <c r="V46" s="578"/>
    </row>
    <row r="47" ht="15.75" customHeight="1">
      <c r="A47" s="581" t="s">
        <v>3333</v>
      </c>
      <c r="B47" s="581" t="s">
        <v>3334</v>
      </c>
      <c r="C47" s="581">
        <v>1610.0</v>
      </c>
      <c r="D47" s="582" t="s">
        <v>3319</v>
      </c>
      <c r="E47" s="583" t="s">
        <v>3335</v>
      </c>
      <c r="F47" s="576"/>
      <c r="G47" s="576"/>
      <c r="H47" s="576"/>
      <c r="I47" s="576"/>
      <c r="J47" s="576"/>
      <c r="K47" s="576"/>
      <c r="L47" s="576"/>
      <c r="M47" s="576"/>
      <c r="N47" s="576"/>
      <c r="O47" s="576"/>
      <c r="P47" s="576"/>
      <c r="Q47" s="576"/>
      <c r="R47" s="576"/>
      <c r="S47" s="576"/>
      <c r="T47" s="578"/>
      <c r="U47" s="578"/>
      <c r="V47" s="578"/>
    </row>
    <row r="48" ht="15.75" customHeight="1">
      <c r="A48" s="581" t="s">
        <v>3336</v>
      </c>
      <c r="B48" s="581" t="s">
        <v>3337</v>
      </c>
      <c r="C48" s="584">
        <v>1550.0</v>
      </c>
      <c r="D48" s="582" t="s">
        <v>3319</v>
      </c>
      <c r="E48" s="585" t="s">
        <v>3338</v>
      </c>
      <c r="F48" s="576"/>
      <c r="G48" s="577"/>
      <c r="H48" s="576"/>
      <c r="I48" s="576"/>
      <c r="J48" s="576"/>
      <c r="K48" s="576"/>
      <c r="L48" s="576"/>
      <c r="M48" s="576"/>
      <c r="N48" s="576"/>
      <c r="O48" s="576"/>
      <c r="P48" s="576"/>
      <c r="Q48" s="576"/>
      <c r="R48" s="576"/>
      <c r="S48" s="576"/>
      <c r="T48" s="578"/>
      <c r="U48" s="578"/>
      <c r="V48" s="578"/>
    </row>
    <row r="49" ht="15.75" customHeight="1">
      <c r="A49" s="581" t="s">
        <v>3339</v>
      </c>
      <c r="B49" s="581" t="s">
        <v>3340</v>
      </c>
      <c r="C49" s="581">
        <v>1544.0</v>
      </c>
      <c r="D49" s="582" t="s">
        <v>3319</v>
      </c>
      <c r="E49" s="583" t="s">
        <v>3341</v>
      </c>
      <c r="F49" s="576"/>
      <c r="G49" s="576"/>
      <c r="H49" s="576"/>
      <c r="I49" s="576"/>
      <c r="J49" s="576"/>
      <c r="K49" s="576"/>
      <c r="L49" s="576"/>
      <c r="M49" s="576"/>
      <c r="N49" s="576"/>
      <c r="O49" s="576"/>
      <c r="P49" s="576"/>
      <c r="Q49" s="576"/>
      <c r="R49" s="576"/>
      <c r="S49" s="576"/>
      <c r="T49" s="578"/>
      <c r="U49" s="578"/>
      <c r="V49" s="578"/>
    </row>
    <row r="50" ht="15.75" customHeight="1">
      <c r="A50" s="581" t="s">
        <v>3342</v>
      </c>
      <c r="B50" s="581" t="s">
        <v>3343</v>
      </c>
      <c r="C50" s="581">
        <v>1674.0</v>
      </c>
      <c r="D50" s="582" t="s">
        <v>3319</v>
      </c>
      <c r="E50" s="583" t="s">
        <v>3344</v>
      </c>
      <c r="F50" s="576"/>
      <c r="G50" s="576"/>
      <c r="H50" s="576"/>
      <c r="I50" s="576"/>
      <c r="J50" s="577"/>
      <c r="K50" s="577"/>
      <c r="L50" s="577"/>
      <c r="M50" s="576"/>
      <c r="N50" s="577"/>
      <c r="O50" s="576"/>
      <c r="P50" s="576"/>
      <c r="Q50" s="576"/>
      <c r="R50" s="576"/>
      <c r="S50" s="576"/>
      <c r="T50" s="578"/>
      <c r="U50" s="578"/>
      <c r="V50" s="578"/>
    </row>
    <row r="51" ht="15.75" customHeight="1">
      <c r="A51" s="581" t="s">
        <v>3345</v>
      </c>
      <c r="B51" s="581" t="s">
        <v>3346</v>
      </c>
      <c r="C51" s="581">
        <v>1570.0</v>
      </c>
      <c r="D51" s="582" t="s">
        <v>3319</v>
      </c>
      <c r="E51" s="583" t="s">
        <v>3347</v>
      </c>
      <c r="F51" s="576"/>
      <c r="G51" s="576"/>
      <c r="H51" s="576"/>
      <c r="I51" s="576"/>
      <c r="J51" s="576"/>
      <c r="K51" s="576"/>
      <c r="L51" s="576"/>
      <c r="M51" s="576"/>
      <c r="N51" s="576"/>
      <c r="O51" s="576"/>
      <c r="P51" s="576"/>
      <c r="Q51" s="576"/>
      <c r="R51" s="576"/>
      <c r="S51" s="576"/>
      <c r="T51" s="578"/>
      <c r="U51" s="578"/>
      <c r="V51" s="578"/>
    </row>
    <row r="52" ht="15.75" customHeight="1">
      <c r="A52" s="581" t="s">
        <v>3348</v>
      </c>
      <c r="B52" s="581" t="s">
        <v>3349</v>
      </c>
      <c r="C52" s="581">
        <v>1590.0</v>
      </c>
      <c r="D52" s="582" t="s">
        <v>3319</v>
      </c>
      <c r="E52" s="583" t="s">
        <v>3350</v>
      </c>
      <c r="F52" s="576"/>
      <c r="G52" s="576"/>
      <c r="H52" s="576"/>
      <c r="I52" s="576"/>
      <c r="J52" s="577"/>
      <c r="K52" s="576"/>
      <c r="L52" s="576"/>
      <c r="M52" s="576"/>
      <c r="N52" s="576"/>
      <c r="O52" s="576"/>
      <c r="P52" s="576"/>
      <c r="Q52" s="576"/>
      <c r="R52" s="576"/>
      <c r="S52" s="576"/>
      <c r="T52" s="578"/>
      <c r="U52" s="578"/>
      <c r="V52" s="578"/>
    </row>
    <row r="53" ht="15.75" customHeight="1">
      <c r="A53" s="581" t="s">
        <v>3351</v>
      </c>
      <c r="B53" s="581" t="s">
        <v>3352</v>
      </c>
      <c r="C53" s="581">
        <v>1687.0</v>
      </c>
      <c r="D53" s="582" t="s">
        <v>3319</v>
      </c>
      <c r="E53" s="583" t="s">
        <v>3353</v>
      </c>
      <c r="F53" s="576"/>
      <c r="G53" s="576"/>
      <c r="H53" s="576"/>
      <c r="I53" s="576"/>
      <c r="J53" s="576"/>
      <c r="K53" s="576"/>
      <c r="L53" s="576"/>
      <c r="M53" s="576"/>
      <c r="N53" s="576"/>
      <c r="O53" s="576"/>
      <c r="P53" s="576"/>
      <c r="Q53" s="586"/>
      <c r="R53" s="576"/>
      <c r="S53" s="576"/>
      <c r="T53" s="578"/>
      <c r="U53" s="578"/>
      <c r="V53" s="578"/>
    </row>
    <row r="54" ht="15.75" customHeight="1">
      <c r="A54" s="581" t="s">
        <v>3354</v>
      </c>
      <c r="B54" s="581" t="s">
        <v>3355</v>
      </c>
      <c r="C54" s="581">
        <v>1492.0</v>
      </c>
      <c r="D54" s="582" t="s">
        <v>3319</v>
      </c>
      <c r="E54" s="583" t="s">
        <v>3356</v>
      </c>
      <c r="F54" s="576"/>
      <c r="G54" s="576"/>
      <c r="H54" s="576"/>
      <c r="I54" s="577"/>
      <c r="J54" s="576"/>
      <c r="K54" s="576"/>
      <c r="L54" s="576"/>
      <c r="M54" s="576"/>
      <c r="N54" s="576"/>
      <c r="O54" s="576"/>
      <c r="P54" s="576"/>
      <c r="Q54" s="576"/>
      <c r="R54" s="576"/>
      <c r="S54" s="576"/>
      <c r="T54" s="578"/>
      <c r="U54" s="578"/>
      <c r="V54" s="578"/>
    </row>
    <row r="55" ht="15.75" customHeight="1">
      <c r="A55" s="581" t="s">
        <v>3357</v>
      </c>
      <c r="B55" s="581" t="s">
        <v>3358</v>
      </c>
      <c r="C55" s="584">
        <v>1661.0</v>
      </c>
      <c r="D55" s="582" t="s">
        <v>3319</v>
      </c>
      <c r="E55" s="583" t="s">
        <v>3359</v>
      </c>
      <c r="F55" s="576"/>
      <c r="G55" s="576"/>
      <c r="H55" s="576"/>
      <c r="I55" s="576"/>
      <c r="J55" s="576"/>
      <c r="K55" s="576"/>
      <c r="L55" s="576"/>
      <c r="M55" s="576"/>
      <c r="N55" s="577"/>
      <c r="O55" s="577"/>
      <c r="P55" s="576"/>
      <c r="Q55" s="576"/>
      <c r="R55" s="576"/>
      <c r="S55" s="576"/>
      <c r="T55" s="578"/>
      <c r="U55" s="578"/>
      <c r="V55" s="578"/>
    </row>
    <row r="56" ht="15.75" customHeight="1">
      <c r="A56" s="581" t="s">
        <v>3360</v>
      </c>
      <c r="B56" s="581" t="s">
        <v>3361</v>
      </c>
      <c r="C56" s="584" t="s">
        <v>3362</v>
      </c>
      <c r="D56" s="582" t="s">
        <v>3319</v>
      </c>
      <c r="E56" s="585" t="s">
        <v>3363</v>
      </c>
      <c r="F56" s="576"/>
      <c r="G56" s="576"/>
      <c r="H56" s="576"/>
      <c r="I56" s="576"/>
      <c r="J56" s="576"/>
      <c r="K56" s="576"/>
      <c r="L56" s="576"/>
      <c r="M56" s="576"/>
      <c r="N56" s="576"/>
      <c r="O56" s="577"/>
      <c r="P56" s="576"/>
      <c r="Q56" s="576"/>
      <c r="R56" s="576"/>
      <c r="S56" s="576"/>
      <c r="T56" s="578"/>
      <c r="U56" s="578"/>
      <c r="V56" s="578"/>
    </row>
    <row r="57" ht="15.75" customHeight="1">
      <c r="A57" s="581" t="s">
        <v>3364</v>
      </c>
      <c r="B57" s="581" t="s">
        <v>3365</v>
      </c>
      <c r="C57" s="581">
        <v>1570.0</v>
      </c>
      <c r="D57" s="582" t="s">
        <v>3319</v>
      </c>
      <c r="E57" s="583" t="s">
        <v>3366</v>
      </c>
      <c r="F57" s="577"/>
      <c r="G57" s="576"/>
      <c r="H57" s="576"/>
      <c r="I57" s="576"/>
      <c r="J57" s="576"/>
      <c r="K57" s="577"/>
      <c r="L57" s="576"/>
      <c r="M57" s="576"/>
      <c r="N57" s="576"/>
      <c r="O57" s="577"/>
      <c r="P57" s="576"/>
      <c r="Q57" s="576"/>
      <c r="R57" s="576"/>
      <c r="S57" s="576"/>
      <c r="T57" s="578"/>
      <c r="U57" s="578"/>
      <c r="V57" s="578"/>
    </row>
    <row r="58" ht="15.75" customHeight="1">
      <c r="A58" s="581" t="s">
        <v>3367</v>
      </c>
      <c r="B58" s="581" t="s">
        <v>3368</v>
      </c>
      <c r="C58" s="581">
        <v>1635.0</v>
      </c>
      <c r="D58" s="582" t="s">
        <v>3319</v>
      </c>
      <c r="E58" s="585" t="s">
        <v>3369</v>
      </c>
      <c r="F58" s="576"/>
      <c r="G58" s="576"/>
      <c r="H58" s="576"/>
      <c r="I58" s="576"/>
      <c r="J58" s="576"/>
      <c r="K58" s="576"/>
      <c r="L58" s="576"/>
      <c r="M58" s="576"/>
      <c r="N58" s="576"/>
      <c r="O58" s="576"/>
      <c r="P58" s="576"/>
      <c r="Q58" s="576"/>
      <c r="R58" s="576"/>
      <c r="S58" s="576"/>
      <c r="T58" s="578"/>
      <c r="U58" s="578"/>
      <c r="V58" s="578"/>
    </row>
    <row r="59" ht="15.75" customHeight="1">
      <c r="A59" s="581" t="s">
        <v>3370</v>
      </c>
      <c r="B59" s="581" t="s">
        <v>3371</v>
      </c>
      <c r="C59" s="584">
        <v>1610.0</v>
      </c>
      <c r="D59" s="582" t="s">
        <v>3319</v>
      </c>
      <c r="E59" s="583" t="s">
        <v>3372</v>
      </c>
      <c r="F59" s="576"/>
      <c r="G59" s="576"/>
      <c r="H59" s="576"/>
      <c r="I59" s="577"/>
      <c r="J59" s="576"/>
      <c r="K59" s="576"/>
      <c r="L59" s="576"/>
      <c r="M59" s="576"/>
      <c r="N59" s="576"/>
      <c r="O59" s="576"/>
      <c r="P59" s="576"/>
      <c r="Q59" s="576"/>
      <c r="R59" s="576"/>
      <c r="S59" s="576"/>
      <c r="T59" s="578"/>
      <c r="U59" s="578"/>
      <c r="V59" s="578"/>
    </row>
    <row r="60" ht="15.75" customHeight="1">
      <c r="A60" s="581" t="s">
        <v>3373</v>
      </c>
      <c r="B60" s="581" t="s">
        <v>3374</v>
      </c>
      <c r="C60" s="584">
        <v>1610.0</v>
      </c>
      <c r="D60" s="582" t="s">
        <v>3319</v>
      </c>
      <c r="E60" s="583" t="s">
        <v>3375</v>
      </c>
      <c r="F60" s="576"/>
      <c r="G60" s="576"/>
      <c r="H60" s="576"/>
      <c r="I60" s="576"/>
      <c r="J60" s="576"/>
      <c r="K60" s="576"/>
      <c r="L60" s="576"/>
      <c r="M60" s="576"/>
      <c r="N60" s="576"/>
      <c r="O60" s="576"/>
      <c r="P60" s="577"/>
      <c r="Q60" s="576"/>
      <c r="R60" s="576"/>
      <c r="S60" s="576"/>
      <c r="T60" s="578"/>
      <c r="U60" s="578"/>
      <c r="V60" s="578"/>
    </row>
    <row r="61" ht="15.75" customHeight="1">
      <c r="A61" s="581" t="s">
        <v>3376</v>
      </c>
      <c r="B61" s="581" t="s">
        <v>3377</v>
      </c>
      <c r="C61" s="581">
        <v>1550.0</v>
      </c>
      <c r="D61" s="582" t="s">
        <v>3319</v>
      </c>
      <c r="E61" s="583" t="s">
        <v>3378</v>
      </c>
      <c r="F61" s="576"/>
      <c r="G61" s="576"/>
      <c r="H61" s="576"/>
      <c r="I61" s="577"/>
      <c r="J61" s="576"/>
      <c r="K61" s="576"/>
      <c r="L61" s="576"/>
      <c r="M61" s="576"/>
      <c r="N61" s="576"/>
      <c r="O61" s="576"/>
      <c r="P61" s="576"/>
      <c r="Q61" s="576"/>
      <c r="R61" s="576"/>
      <c r="S61" s="576"/>
      <c r="T61" s="578"/>
      <c r="U61" s="578"/>
      <c r="V61" s="578"/>
    </row>
    <row r="62" ht="15.75" customHeight="1">
      <c r="A62" s="581" t="s">
        <v>3379</v>
      </c>
      <c r="B62" s="581" t="s">
        <v>3380</v>
      </c>
      <c r="C62" s="581">
        <v>1650.0</v>
      </c>
      <c r="D62" s="582" t="s">
        <v>3319</v>
      </c>
      <c r="E62" s="583" t="s">
        <v>3381</v>
      </c>
      <c r="F62" s="576"/>
      <c r="G62" s="576"/>
      <c r="H62" s="576"/>
      <c r="I62" s="577"/>
      <c r="J62" s="576"/>
      <c r="K62" s="576"/>
      <c r="L62" s="577"/>
      <c r="M62" s="576"/>
      <c r="N62" s="576"/>
      <c r="O62" s="576"/>
      <c r="P62" s="576"/>
      <c r="Q62" s="576"/>
      <c r="R62" s="576"/>
      <c r="S62" s="576"/>
      <c r="T62" s="578"/>
      <c r="U62" s="578"/>
      <c r="V62" s="578"/>
    </row>
    <row r="63" ht="15.75" customHeight="1">
      <c r="A63" s="581" t="s">
        <v>3382</v>
      </c>
      <c r="B63" s="581" t="s">
        <v>3383</v>
      </c>
      <c r="C63" s="581">
        <v>1479.0</v>
      </c>
      <c r="D63" s="582" t="s">
        <v>3319</v>
      </c>
      <c r="E63" s="583" t="s">
        <v>3378</v>
      </c>
      <c r="F63" s="576"/>
      <c r="G63" s="576"/>
      <c r="H63" s="576"/>
      <c r="I63" s="577"/>
      <c r="J63" s="576"/>
      <c r="K63" s="576"/>
      <c r="L63" s="576"/>
      <c r="M63" s="576"/>
      <c r="N63" s="576"/>
      <c r="O63" s="576"/>
      <c r="P63" s="576"/>
      <c r="Q63" s="576"/>
      <c r="R63" s="576"/>
      <c r="S63" s="576"/>
      <c r="T63" s="578"/>
      <c r="U63" s="578"/>
      <c r="V63" s="578"/>
    </row>
    <row r="64" ht="15.75" customHeight="1">
      <c r="A64" s="581" t="s">
        <v>3384</v>
      </c>
      <c r="B64" s="581" t="s">
        <v>3385</v>
      </c>
      <c r="C64" s="581">
        <v>1700.0</v>
      </c>
      <c r="D64" s="582" t="s">
        <v>3319</v>
      </c>
      <c r="E64" s="583" t="s">
        <v>3386</v>
      </c>
      <c r="F64" s="576"/>
      <c r="G64" s="576"/>
      <c r="H64" s="576"/>
      <c r="I64" s="577"/>
      <c r="J64" s="576"/>
      <c r="K64" s="576"/>
      <c r="L64" s="576"/>
      <c r="M64" s="576"/>
      <c r="N64" s="576"/>
      <c r="O64" s="576"/>
      <c r="P64" s="576"/>
      <c r="Q64" s="576"/>
      <c r="R64" s="576"/>
      <c r="S64" s="576"/>
      <c r="T64" s="578"/>
      <c r="U64" s="578"/>
      <c r="V64" s="578"/>
    </row>
    <row r="65" ht="15.75" customHeight="1">
      <c r="A65" s="581" t="s">
        <v>3387</v>
      </c>
      <c r="B65" s="581" t="s">
        <v>3388</v>
      </c>
      <c r="C65" s="581">
        <v>1465.0</v>
      </c>
      <c r="D65" s="582" t="s">
        <v>3319</v>
      </c>
      <c r="E65" s="583" t="s">
        <v>3389</v>
      </c>
      <c r="F65" s="577"/>
      <c r="G65" s="576"/>
      <c r="H65" s="576"/>
      <c r="I65" s="576"/>
      <c r="J65" s="576"/>
      <c r="K65" s="576"/>
      <c r="L65" s="576"/>
      <c r="M65" s="576"/>
      <c r="N65" s="576"/>
      <c r="O65" s="576"/>
      <c r="P65" s="576"/>
      <c r="Q65" s="576"/>
      <c r="R65" s="576"/>
      <c r="S65" s="576"/>
      <c r="T65" s="578"/>
      <c r="U65" s="578"/>
      <c r="V65" s="578"/>
    </row>
    <row r="66" ht="15.75" customHeight="1">
      <c r="A66" s="581" t="s">
        <v>3390</v>
      </c>
      <c r="B66" s="581" t="s">
        <v>3391</v>
      </c>
      <c r="C66" s="581">
        <v>1600.0</v>
      </c>
      <c r="D66" s="582" t="s">
        <v>3319</v>
      </c>
      <c r="E66" s="583" t="s">
        <v>3392</v>
      </c>
      <c r="F66" s="576"/>
      <c r="G66" s="576"/>
      <c r="H66" s="576"/>
      <c r="I66" s="576"/>
      <c r="J66" s="576"/>
      <c r="K66" s="576"/>
      <c r="L66" s="577"/>
      <c r="M66" s="576"/>
      <c r="N66" s="576"/>
      <c r="O66" s="576"/>
      <c r="P66" s="576"/>
      <c r="Q66" s="576"/>
      <c r="R66" s="576"/>
      <c r="S66" s="576"/>
      <c r="T66" s="578"/>
      <c r="U66" s="578"/>
      <c r="V66" s="578"/>
    </row>
    <row r="67" ht="15.75" customHeight="1">
      <c r="A67" s="581" t="s">
        <v>3393</v>
      </c>
      <c r="B67" s="581" t="s">
        <v>3394</v>
      </c>
      <c r="C67" s="581">
        <v>1600.0</v>
      </c>
      <c r="D67" s="582" t="s">
        <v>3319</v>
      </c>
      <c r="E67" s="583" t="s">
        <v>3320</v>
      </c>
      <c r="F67" s="576"/>
      <c r="G67" s="576"/>
      <c r="H67" s="576"/>
      <c r="I67" s="576"/>
      <c r="J67" s="576"/>
      <c r="K67" s="576"/>
      <c r="L67" s="576"/>
      <c r="M67" s="577"/>
      <c r="N67" s="576"/>
      <c r="O67" s="577"/>
      <c r="P67" s="576"/>
      <c r="Q67" s="576"/>
      <c r="R67" s="576"/>
      <c r="S67" s="576"/>
      <c r="T67" s="578"/>
      <c r="U67" s="578"/>
      <c r="V67" s="578"/>
    </row>
    <row r="68" ht="15.75" customHeight="1">
      <c r="A68" s="581" t="s">
        <v>3395</v>
      </c>
      <c r="B68" s="581" t="s">
        <v>3396</v>
      </c>
      <c r="C68" s="581">
        <v>1700.0</v>
      </c>
      <c r="D68" s="582" t="s">
        <v>3319</v>
      </c>
      <c r="E68" s="583" t="s">
        <v>3397</v>
      </c>
      <c r="F68" s="576"/>
      <c r="G68" s="576"/>
      <c r="H68" s="576"/>
      <c r="I68" s="576"/>
      <c r="J68" s="576"/>
      <c r="K68" s="576"/>
      <c r="L68" s="576"/>
      <c r="M68" s="576"/>
      <c r="N68" s="576"/>
      <c r="O68" s="576"/>
      <c r="P68" s="576"/>
      <c r="Q68" s="577"/>
      <c r="R68" s="576"/>
      <c r="S68" s="576"/>
      <c r="T68" s="578"/>
      <c r="U68" s="578"/>
      <c r="V68" s="578"/>
    </row>
    <row r="69" ht="15.75" customHeight="1">
      <c r="A69" s="581" t="s">
        <v>3398</v>
      </c>
      <c r="B69" s="581" t="s">
        <v>3399</v>
      </c>
      <c r="C69" s="581">
        <v>1635.0</v>
      </c>
      <c r="D69" s="582" t="s">
        <v>3319</v>
      </c>
      <c r="E69" s="585" t="s">
        <v>3400</v>
      </c>
    </row>
    <row r="70" ht="15.75" customHeight="1">
      <c r="A70" s="581" t="s">
        <v>3401</v>
      </c>
      <c r="B70" s="581" t="s">
        <v>3402</v>
      </c>
      <c r="C70" s="581">
        <v>1650.0</v>
      </c>
      <c r="D70" s="582" t="s">
        <v>3319</v>
      </c>
      <c r="E70" s="583" t="s">
        <v>3403</v>
      </c>
    </row>
    <row r="71" ht="15.75" customHeight="1">
      <c r="A71" s="581" t="s">
        <v>3404</v>
      </c>
      <c r="B71" s="581" t="s">
        <v>3405</v>
      </c>
      <c r="C71" s="584" t="s">
        <v>3406</v>
      </c>
      <c r="D71" s="582" t="s">
        <v>3319</v>
      </c>
      <c r="E71" s="583" t="s">
        <v>3407</v>
      </c>
    </row>
    <row r="72" ht="15.75" customHeight="1">
      <c r="A72" s="581" t="s">
        <v>3408</v>
      </c>
      <c r="B72" s="581" t="s">
        <v>3409</v>
      </c>
      <c r="C72" s="581">
        <v>1580.0</v>
      </c>
      <c r="D72" s="582" t="s">
        <v>3319</v>
      </c>
      <c r="E72" s="583" t="s">
        <v>3410</v>
      </c>
    </row>
    <row r="73" ht="15.75" customHeight="1">
      <c r="A73" s="581" t="s">
        <v>3411</v>
      </c>
      <c r="B73" s="581" t="s">
        <v>3412</v>
      </c>
      <c r="C73" s="584">
        <v>1650.0</v>
      </c>
      <c r="D73" s="582" t="s">
        <v>3319</v>
      </c>
      <c r="E73" s="583" t="s">
        <v>3413</v>
      </c>
    </row>
    <row r="74" ht="15.75" customHeight="1">
      <c r="A74" s="581" t="s">
        <v>3414</v>
      </c>
      <c r="B74" s="581" t="s">
        <v>3415</v>
      </c>
      <c r="C74" s="584" t="s">
        <v>3416</v>
      </c>
      <c r="D74" s="582" t="s">
        <v>3319</v>
      </c>
      <c r="E74" s="583" t="s">
        <v>3417</v>
      </c>
    </row>
    <row r="75" ht="15.75" customHeight="1">
      <c r="A75" s="581" t="s">
        <v>3418</v>
      </c>
      <c r="B75" s="581" t="s">
        <v>3419</v>
      </c>
      <c r="C75" s="581">
        <v>1661.0</v>
      </c>
      <c r="D75" s="582" t="s">
        <v>3319</v>
      </c>
      <c r="E75" s="583" t="s">
        <v>3420</v>
      </c>
    </row>
    <row r="76" ht="15.75" customHeight="1">
      <c r="A76" s="581" t="s">
        <v>3421</v>
      </c>
      <c r="B76" s="581" t="s">
        <v>3422</v>
      </c>
      <c r="C76" s="581">
        <v>1650.0</v>
      </c>
      <c r="D76" s="582" t="s">
        <v>3319</v>
      </c>
      <c r="E76" s="583" t="s">
        <v>3423</v>
      </c>
    </row>
    <row r="77" ht="15.75" customHeight="1">
      <c r="A77" s="581" t="s">
        <v>3424</v>
      </c>
      <c r="B77" s="581" t="s">
        <v>3425</v>
      </c>
      <c r="C77" s="581">
        <v>1710.0</v>
      </c>
      <c r="D77" s="582" t="s">
        <v>3319</v>
      </c>
      <c r="E77" s="583" t="s">
        <v>3426</v>
      </c>
    </row>
    <row r="78" ht="15.75" customHeight="1">
      <c r="A78" s="581" t="s">
        <v>3427</v>
      </c>
      <c r="B78" s="581" t="s">
        <v>3428</v>
      </c>
      <c r="C78" s="584" t="s">
        <v>3429</v>
      </c>
      <c r="D78" s="582" t="s">
        <v>3319</v>
      </c>
      <c r="E78" s="583" t="s">
        <v>3430</v>
      </c>
    </row>
    <row r="79" ht="15.75" customHeight="1">
      <c r="A79" s="581" t="s">
        <v>3431</v>
      </c>
      <c r="B79" s="581" t="s">
        <v>3432</v>
      </c>
      <c r="C79" s="584" t="s">
        <v>3433</v>
      </c>
      <c r="D79" s="582" t="s">
        <v>3319</v>
      </c>
      <c r="E79" s="583" t="s">
        <v>3434</v>
      </c>
    </row>
    <row r="80" ht="15.75" customHeight="1">
      <c r="A80" s="581" t="s">
        <v>3435</v>
      </c>
      <c r="B80" s="581" t="s">
        <v>3436</v>
      </c>
      <c r="C80" s="584" t="s">
        <v>3437</v>
      </c>
      <c r="D80" s="582" t="s">
        <v>3319</v>
      </c>
      <c r="E80" s="583" t="s">
        <v>3438</v>
      </c>
    </row>
    <row r="81" ht="15.75" customHeight="1">
      <c r="A81" s="581" t="s">
        <v>3439</v>
      </c>
      <c r="B81" s="581" t="s">
        <v>3440</v>
      </c>
      <c r="C81" s="584" t="s">
        <v>3441</v>
      </c>
      <c r="D81" s="582" t="s">
        <v>3319</v>
      </c>
      <c r="E81" s="583" t="s">
        <v>3442</v>
      </c>
    </row>
    <row r="82" ht="15.75" customHeight="1">
      <c r="A82" s="581" t="s">
        <v>3443</v>
      </c>
      <c r="B82" s="581" t="s">
        <v>3444</v>
      </c>
      <c r="C82" s="581">
        <v>1790.0</v>
      </c>
      <c r="D82" s="582" t="s">
        <v>3319</v>
      </c>
      <c r="E82" s="585" t="s">
        <v>3445</v>
      </c>
    </row>
    <row r="83" ht="15.75" customHeight="1">
      <c r="A83" s="581" t="s">
        <v>3446</v>
      </c>
      <c r="B83" s="581" t="s">
        <v>3447</v>
      </c>
      <c r="C83" s="581">
        <v>1670.0</v>
      </c>
      <c r="D83" s="582" t="s">
        <v>3319</v>
      </c>
      <c r="E83" s="583" t="s">
        <v>3448</v>
      </c>
    </row>
    <row r="84" ht="15.75" customHeight="1">
      <c r="A84" s="581" t="s">
        <v>3449</v>
      </c>
      <c r="B84" s="581" t="s">
        <v>3450</v>
      </c>
      <c r="C84" s="584" t="s">
        <v>3451</v>
      </c>
      <c r="D84" s="582" t="s">
        <v>3319</v>
      </c>
      <c r="E84" s="583" t="s">
        <v>3452</v>
      </c>
    </row>
    <row r="85" ht="15.75" customHeight="1">
      <c r="A85" s="581" t="s">
        <v>3453</v>
      </c>
      <c r="B85" s="581" t="s">
        <v>3454</v>
      </c>
      <c r="C85" s="584" t="s">
        <v>3455</v>
      </c>
      <c r="D85" s="582" t="s">
        <v>3456</v>
      </c>
      <c r="E85" s="585" t="s">
        <v>3457</v>
      </c>
    </row>
    <row r="86" ht="15.75" customHeight="1">
      <c r="A86" s="581" t="s">
        <v>3458</v>
      </c>
      <c r="B86" s="581" t="s">
        <v>3459</v>
      </c>
      <c r="C86" s="581">
        <v>1700.0</v>
      </c>
      <c r="D86" s="582" t="s">
        <v>3319</v>
      </c>
      <c r="E86" s="583" t="s">
        <v>3460</v>
      </c>
      <c r="F86" s="575"/>
      <c r="G86" s="575"/>
      <c r="H86" s="575"/>
      <c r="I86" s="575"/>
      <c r="J86" s="575"/>
      <c r="K86" s="575"/>
      <c r="L86" s="575"/>
      <c r="M86" s="575"/>
      <c r="N86" s="575"/>
      <c r="O86" s="575"/>
      <c r="P86" s="575"/>
      <c r="Q86" s="575"/>
      <c r="R86" s="575"/>
      <c r="S86" s="575"/>
      <c r="T86" s="575"/>
    </row>
    <row r="87" ht="15.75" customHeight="1">
      <c r="A87" s="581" t="s">
        <v>3461</v>
      </c>
      <c r="B87" s="581" t="s">
        <v>3462</v>
      </c>
      <c r="C87" s="581">
        <v>1470.0</v>
      </c>
      <c r="D87" s="582" t="s">
        <v>3319</v>
      </c>
      <c r="E87" s="583" t="s">
        <v>3463</v>
      </c>
      <c r="F87" s="575"/>
      <c r="G87" s="575"/>
      <c r="H87" s="575"/>
      <c r="I87" s="575"/>
      <c r="J87" s="575"/>
      <c r="K87" s="575"/>
      <c r="L87" s="575"/>
      <c r="M87" s="575"/>
      <c r="N87" s="575"/>
      <c r="O87" s="575"/>
      <c r="P87" s="575"/>
      <c r="Q87" s="575"/>
      <c r="R87" s="575"/>
      <c r="S87" s="575"/>
      <c r="T87" s="575"/>
    </row>
    <row r="88" ht="15.75" customHeight="1">
      <c r="A88" s="581" t="s">
        <v>3464</v>
      </c>
      <c r="B88" s="581" t="s">
        <v>3465</v>
      </c>
      <c r="C88" s="581">
        <v>1661.0</v>
      </c>
      <c r="D88" s="582" t="s">
        <v>3319</v>
      </c>
      <c r="E88" s="583" t="s">
        <v>3466</v>
      </c>
      <c r="F88" s="575"/>
      <c r="G88" s="575"/>
      <c r="H88" s="575"/>
      <c r="I88" s="575"/>
      <c r="J88" s="575"/>
      <c r="K88" s="575"/>
      <c r="L88" s="575"/>
      <c r="M88" s="575"/>
      <c r="N88" s="575"/>
      <c r="O88" s="575"/>
      <c r="P88" s="575"/>
      <c r="Q88" s="575"/>
      <c r="R88" s="575"/>
      <c r="S88" s="575"/>
      <c r="T88" s="575"/>
    </row>
    <row r="89" ht="15.75" customHeight="1">
      <c r="A89" s="581" t="s">
        <v>3467</v>
      </c>
      <c r="B89" s="581" t="s">
        <v>3468</v>
      </c>
      <c r="C89" s="581">
        <v>1450.0</v>
      </c>
      <c r="D89" s="582" t="s">
        <v>3319</v>
      </c>
      <c r="E89" s="583" t="s">
        <v>3469</v>
      </c>
      <c r="F89" s="575"/>
      <c r="G89" s="575"/>
      <c r="H89" s="575"/>
      <c r="I89" s="575"/>
      <c r="J89" s="575"/>
      <c r="K89" s="575"/>
      <c r="L89" s="575"/>
      <c r="M89" s="575"/>
      <c r="N89" s="575"/>
      <c r="O89" s="575"/>
      <c r="P89" s="575"/>
      <c r="Q89" s="575"/>
      <c r="R89" s="575"/>
      <c r="S89" s="575"/>
      <c r="T89" s="575"/>
    </row>
    <row r="90" ht="15.75" customHeight="1">
      <c r="A90" s="581" t="s">
        <v>3470</v>
      </c>
      <c r="B90" s="581" t="s">
        <v>3471</v>
      </c>
      <c r="C90" s="581">
        <v>1600.0</v>
      </c>
      <c r="D90" s="582" t="s">
        <v>3472</v>
      </c>
      <c r="E90" s="583" t="s">
        <v>3473</v>
      </c>
      <c r="F90" s="575"/>
      <c r="G90" s="575"/>
      <c r="H90" s="575"/>
      <c r="I90" s="575"/>
      <c r="J90" s="575"/>
      <c r="K90" s="575"/>
      <c r="L90" s="575"/>
      <c r="M90" s="575"/>
      <c r="N90" s="575"/>
      <c r="O90" s="575"/>
      <c r="P90" s="575"/>
      <c r="Q90" s="575"/>
      <c r="R90" s="575"/>
      <c r="S90" s="575"/>
      <c r="T90" s="575"/>
    </row>
    <row r="91" ht="15.75" customHeight="1">
      <c r="A91" s="584" t="s">
        <v>3474</v>
      </c>
      <c r="B91" s="584" t="s">
        <v>3475</v>
      </c>
      <c r="C91" s="584">
        <v>1570.0</v>
      </c>
      <c r="D91" s="582" t="s">
        <v>3319</v>
      </c>
      <c r="E91" s="585" t="s">
        <v>3476</v>
      </c>
      <c r="F91" s="575"/>
      <c r="G91" s="575"/>
      <c r="H91" s="575"/>
      <c r="I91" s="575"/>
      <c r="J91" s="575"/>
      <c r="K91" s="575"/>
      <c r="L91" s="575"/>
      <c r="M91" s="575"/>
      <c r="N91" s="575"/>
      <c r="O91" s="575"/>
      <c r="P91" s="575"/>
      <c r="Q91" s="575"/>
      <c r="R91" s="575"/>
      <c r="S91" s="575"/>
      <c r="T91" s="575"/>
    </row>
    <row r="92" ht="15.75" customHeight="1">
      <c r="A92" s="584" t="s">
        <v>3477</v>
      </c>
      <c r="B92" s="584" t="s">
        <v>3478</v>
      </c>
      <c r="C92" s="584">
        <v>1610.0</v>
      </c>
      <c r="D92" s="582" t="s">
        <v>3319</v>
      </c>
      <c r="E92" s="585" t="s">
        <v>3479</v>
      </c>
      <c r="F92" s="575"/>
      <c r="G92" s="575"/>
      <c r="H92" s="575"/>
      <c r="I92" s="575"/>
      <c r="J92" s="575"/>
      <c r="K92" s="575"/>
      <c r="L92" s="575"/>
      <c r="M92" s="575"/>
      <c r="N92" s="575"/>
      <c r="O92" s="575"/>
      <c r="P92" s="575"/>
      <c r="Q92" s="575"/>
      <c r="R92" s="575"/>
      <c r="S92" s="575"/>
      <c r="T92" s="575"/>
    </row>
    <row r="93" ht="15.75" customHeight="1">
      <c r="A93" s="584" t="s">
        <v>3480</v>
      </c>
      <c r="B93" s="584" t="s">
        <v>3481</v>
      </c>
      <c r="C93" s="584" t="s">
        <v>3482</v>
      </c>
      <c r="D93" s="582" t="s">
        <v>3319</v>
      </c>
      <c r="E93" s="585" t="s">
        <v>3483</v>
      </c>
      <c r="F93" s="575"/>
      <c r="G93" s="575"/>
      <c r="H93" s="575"/>
      <c r="I93" s="575"/>
      <c r="J93" s="575"/>
      <c r="K93" s="575"/>
      <c r="L93" s="575"/>
      <c r="M93" s="575"/>
      <c r="N93" s="575"/>
      <c r="O93" s="575"/>
      <c r="P93" s="575"/>
      <c r="Q93" s="575"/>
      <c r="R93" s="575"/>
      <c r="S93" s="575"/>
      <c r="T93" s="575"/>
    </row>
    <row r="94" ht="15.75" customHeight="1">
      <c r="A94" s="584" t="s">
        <v>3484</v>
      </c>
      <c r="B94" s="584" t="s">
        <v>3485</v>
      </c>
      <c r="C94" s="584">
        <v>1510.0</v>
      </c>
      <c r="D94" s="587" t="s">
        <v>3486</v>
      </c>
      <c r="E94" s="585" t="s">
        <v>3487</v>
      </c>
      <c r="F94" s="575"/>
      <c r="G94" s="575"/>
      <c r="H94" s="575"/>
      <c r="I94" s="575"/>
      <c r="J94" s="575"/>
      <c r="K94" s="575"/>
      <c r="L94" s="575"/>
      <c r="M94" s="575"/>
      <c r="N94" s="575"/>
      <c r="O94" s="575"/>
      <c r="P94" s="575"/>
      <c r="Q94" s="575"/>
      <c r="R94" s="575"/>
      <c r="S94" s="575"/>
      <c r="T94" s="575"/>
    </row>
    <row r="95" ht="15.75" customHeight="1">
      <c r="A95" s="584" t="s">
        <v>3488</v>
      </c>
      <c r="B95" s="584" t="s">
        <v>3489</v>
      </c>
      <c r="C95" s="584" t="s">
        <v>3490</v>
      </c>
      <c r="D95" s="582" t="s">
        <v>3319</v>
      </c>
      <c r="E95" s="585" t="s">
        <v>3491</v>
      </c>
      <c r="F95" s="588"/>
      <c r="G95" s="576"/>
      <c r="H95" s="576"/>
      <c r="I95" s="576"/>
      <c r="J95" s="576"/>
      <c r="K95" s="576"/>
      <c r="L95" s="576"/>
      <c r="M95" s="576"/>
      <c r="N95" s="576"/>
      <c r="O95" s="576"/>
      <c r="P95" s="576"/>
      <c r="Q95" s="576"/>
      <c r="R95" s="576"/>
      <c r="S95" s="576"/>
      <c r="T95" s="576"/>
    </row>
    <row r="96" ht="15.75" customHeight="1">
      <c r="A96" s="584" t="s">
        <v>3492</v>
      </c>
      <c r="B96" s="584" t="s">
        <v>3489</v>
      </c>
      <c r="C96" s="584" t="s">
        <v>3493</v>
      </c>
      <c r="D96" s="582" t="s">
        <v>3319</v>
      </c>
      <c r="E96" s="585" t="s">
        <v>3491</v>
      </c>
      <c r="F96" s="588"/>
      <c r="G96" s="576"/>
      <c r="H96" s="576"/>
      <c r="I96" s="576"/>
      <c r="J96" s="576"/>
      <c r="K96" s="576"/>
      <c r="L96" s="576"/>
      <c r="M96" s="576"/>
      <c r="N96" s="576"/>
      <c r="O96" s="576"/>
      <c r="P96" s="576"/>
      <c r="Q96" s="576"/>
      <c r="R96" s="576"/>
      <c r="S96" s="576"/>
      <c r="T96" s="576"/>
    </row>
    <row r="97" ht="15.75" customHeight="1">
      <c r="A97" s="584" t="s">
        <v>3494</v>
      </c>
      <c r="B97" s="584" t="s">
        <v>3495</v>
      </c>
      <c r="C97" s="584" t="s">
        <v>3496</v>
      </c>
      <c r="D97" s="582" t="s">
        <v>3319</v>
      </c>
      <c r="E97" s="585" t="s">
        <v>3491</v>
      </c>
      <c r="F97" s="588"/>
      <c r="G97" s="575"/>
      <c r="H97" s="575"/>
      <c r="I97" s="575"/>
      <c r="J97" s="575"/>
      <c r="K97" s="575"/>
      <c r="L97" s="575"/>
      <c r="M97" s="575"/>
      <c r="N97" s="575"/>
      <c r="O97" s="575"/>
      <c r="P97" s="575"/>
      <c r="Q97" s="575"/>
      <c r="R97" s="575"/>
      <c r="S97" s="575"/>
      <c r="T97" s="575"/>
    </row>
    <row r="98" ht="15.75" customHeight="1">
      <c r="A98" s="584" t="s">
        <v>3497</v>
      </c>
      <c r="B98" s="584" t="s">
        <v>3276</v>
      </c>
      <c r="C98" s="584">
        <v>1520.0</v>
      </c>
      <c r="D98" s="582" t="s">
        <v>3319</v>
      </c>
      <c r="E98" s="585" t="s">
        <v>3491</v>
      </c>
      <c r="F98" s="575"/>
      <c r="G98" s="575"/>
      <c r="H98" s="575"/>
      <c r="I98" s="575"/>
      <c r="J98" s="575"/>
      <c r="K98" s="575"/>
      <c r="L98" s="575"/>
      <c r="M98" s="575"/>
      <c r="N98" s="575"/>
      <c r="O98" s="575"/>
      <c r="P98" s="575"/>
      <c r="Q98" s="575"/>
      <c r="R98" s="575"/>
      <c r="S98" s="575"/>
      <c r="T98" s="575"/>
    </row>
    <row r="99" ht="15.75" customHeight="1">
      <c r="B99" s="589"/>
      <c r="C99" s="575"/>
      <c r="D99" s="575"/>
      <c r="E99" s="575"/>
      <c r="F99" s="575"/>
      <c r="G99" s="575"/>
      <c r="H99" s="575"/>
      <c r="I99" s="575"/>
      <c r="J99" s="575"/>
      <c r="K99" s="575"/>
      <c r="L99" s="575"/>
      <c r="M99" s="575"/>
      <c r="N99" s="575"/>
      <c r="O99" s="575"/>
      <c r="P99" s="575"/>
      <c r="Q99" s="575"/>
      <c r="R99" s="575"/>
      <c r="S99" s="575"/>
      <c r="T99" s="575"/>
    </row>
    <row r="100" ht="15.75" customHeight="1">
      <c r="B100" s="589"/>
      <c r="C100" s="575"/>
      <c r="D100" s="576"/>
      <c r="E100" s="576"/>
      <c r="F100" s="576"/>
      <c r="G100" s="576"/>
      <c r="H100" s="576"/>
      <c r="I100" s="576"/>
      <c r="J100" s="576"/>
      <c r="K100" s="576"/>
      <c r="L100" s="576"/>
      <c r="M100" s="576"/>
      <c r="N100" s="576"/>
      <c r="O100" s="576"/>
      <c r="P100" s="576"/>
      <c r="Q100" s="576"/>
      <c r="R100" s="576"/>
      <c r="S100" s="576"/>
      <c r="T100" s="576"/>
    </row>
    <row r="101" ht="15.75" customHeight="1">
      <c r="B101" s="589"/>
      <c r="C101" s="575"/>
      <c r="D101" s="576"/>
      <c r="E101" s="576"/>
      <c r="F101" s="576"/>
      <c r="G101" s="576"/>
      <c r="H101" s="576"/>
      <c r="I101" s="576"/>
      <c r="J101" s="576"/>
      <c r="K101" s="576"/>
      <c r="L101" s="576"/>
      <c r="M101" s="576"/>
      <c r="N101" s="576"/>
      <c r="O101" s="576"/>
      <c r="P101" s="576"/>
      <c r="Q101" s="576"/>
      <c r="R101" s="576"/>
      <c r="S101" s="576"/>
      <c r="T101" s="576"/>
    </row>
    <row r="102" ht="15.75" customHeight="1">
      <c r="B102" s="589"/>
      <c r="C102" s="575"/>
      <c r="D102" s="575"/>
      <c r="E102" s="575"/>
      <c r="F102" s="575"/>
      <c r="G102" s="575"/>
      <c r="H102" s="575"/>
      <c r="I102" s="575"/>
      <c r="J102" s="575"/>
      <c r="K102" s="575"/>
      <c r="L102" s="575"/>
      <c r="M102" s="575"/>
      <c r="N102" s="575"/>
      <c r="O102" s="575"/>
      <c r="P102" s="575"/>
      <c r="Q102" s="575"/>
      <c r="R102" s="575"/>
      <c r="S102" s="575"/>
      <c r="T102" s="575"/>
    </row>
    <row r="103" ht="15.75" customHeight="1">
      <c r="B103" s="589"/>
      <c r="C103" s="575"/>
      <c r="D103" s="576"/>
      <c r="E103" s="576"/>
      <c r="F103" s="576"/>
      <c r="G103" s="576"/>
      <c r="H103" s="576"/>
      <c r="I103" s="576"/>
      <c r="J103" s="576"/>
      <c r="K103" s="576"/>
      <c r="L103" s="576"/>
      <c r="M103" s="576"/>
      <c r="N103" s="576"/>
      <c r="O103" s="576"/>
      <c r="P103" s="576"/>
      <c r="Q103" s="576"/>
      <c r="R103" s="576"/>
      <c r="S103" s="576"/>
      <c r="T103" s="576"/>
    </row>
    <row r="104" ht="15.75" customHeight="1">
      <c r="B104" s="589"/>
      <c r="C104" s="575"/>
      <c r="D104" s="575"/>
      <c r="E104" s="575"/>
      <c r="F104" s="575"/>
      <c r="G104" s="575"/>
      <c r="H104" s="575"/>
      <c r="I104" s="575"/>
      <c r="J104" s="575"/>
      <c r="K104" s="575"/>
      <c r="L104" s="575"/>
      <c r="M104" s="575"/>
      <c r="N104" s="575"/>
      <c r="O104" s="575"/>
      <c r="P104" s="575"/>
      <c r="Q104" s="575"/>
      <c r="R104" s="575"/>
      <c r="S104" s="575"/>
      <c r="T104" s="575"/>
    </row>
    <row r="105" ht="15.75" customHeight="1">
      <c r="B105" s="589"/>
      <c r="C105" s="575"/>
      <c r="D105" s="575"/>
      <c r="E105" s="575"/>
      <c r="F105" s="575"/>
      <c r="G105" s="575"/>
      <c r="H105" s="575"/>
      <c r="I105" s="575"/>
      <c r="J105" s="575"/>
      <c r="K105" s="575"/>
      <c r="L105" s="575"/>
      <c r="M105" s="575"/>
      <c r="N105" s="575"/>
      <c r="O105" s="575"/>
      <c r="P105" s="575"/>
      <c r="Q105" s="575"/>
      <c r="R105" s="575"/>
      <c r="S105" s="575"/>
      <c r="T105" s="575"/>
    </row>
    <row r="106" ht="15.75" customHeight="1">
      <c r="B106" s="589"/>
      <c r="C106" s="575"/>
      <c r="D106" s="575"/>
      <c r="E106" s="575"/>
      <c r="F106" s="575"/>
      <c r="G106" s="575"/>
      <c r="H106" s="575"/>
      <c r="I106" s="575"/>
      <c r="J106" s="575"/>
      <c r="K106" s="575"/>
      <c r="L106" s="575"/>
      <c r="M106" s="575"/>
      <c r="N106" s="575"/>
      <c r="O106" s="575"/>
      <c r="P106" s="575"/>
      <c r="Q106" s="575"/>
      <c r="R106" s="575"/>
      <c r="S106" s="575"/>
      <c r="T106" s="575"/>
    </row>
    <row r="107" ht="15.75" customHeight="1">
      <c r="B107" s="589"/>
      <c r="C107" s="575"/>
      <c r="D107" s="575"/>
      <c r="E107" s="575"/>
      <c r="F107" s="575"/>
      <c r="G107" s="575"/>
      <c r="H107" s="575"/>
      <c r="I107" s="575"/>
      <c r="J107" s="575"/>
      <c r="K107" s="575"/>
      <c r="L107" s="575"/>
      <c r="M107" s="575"/>
      <c r="N107" s="575"/>
      <c r="O107" s="575"/>
      <c r="P107" s="575"/>
      <c r="Q107" s="575"/>
      <c r="R107" s="575"/>
      <c r="S107" s="575"/>
      <c r="T107" s="575"/>
    </row>
    <row r="108" ht="15.75" customHeight="1">
      <c r="B108" s="589"/>
      <c r="C108" s="575"/>
      <c r="D108" s="575"/>
      <c r="E108" s="575"/>
      <c r="F108" s="575"/>
      <c r="G108" s="575"/>
      <c r="H108" s="575"/>
      <c r="I108" s="575"/>
      <c r="J108" s="575"/>
      <c r="K108" s="575"/>
      <c r="L108" s="575"/>
      <c r="M108" s="575"/>
      <c r="N108" s="575"/>
      <c r="O108" s="575"/>
      <c r="P108" s="575"/>
      <c r="Q108" s="575"/>
      <c r="R108" s="575"/>
      <c r="S108" s="575"/>
      <c r="T108" s="575"/>
    </row>
    <row r="109" ht="15.75" customHeight="1">
      <c r="B109" s="589"/>
      <c r="C109" s="575"/>
      <c r="D109" s="575"/>
      <c r="E109" s="575"/>
      <c r="F109" s="575"/>
      <c r="G109" s="575"/>
      <c r="H109" s="575"/>
      <c r="I109" s="575"/>
      <c r="J109" s="575"/>
      <c r="K109" s="575"/>
      <c r="L109" s="575"/>
      <c r="M109" s="575"/>
      <c r="N109" s="575"/>
      <c r="O109" s="575"/>
      <c r="P109" s="575"/>
      <c r="Q109" s="575"/>
      <c r="R109" s="575"/>
      <c r="S109" s="575"/>
      <c r="T109" s="575"/>
    </row>
    <row r="110" ht="15.75" customHeight="1">
      <c r="B110" s="589"/>
      <c r="C110" s="575"/>
      <c r="D110" s="575"/>
      <c r="E110" s="575"/>
      <c r="F110" s="575"/>
      <c r="G110" s="575"/>
      <c r="H110" s="575"/>
      <c r="I110" s="575"/>
      <c r="J110" s="575"/>
      <c r="K110" s="575"/>
      <c r="L110" s="575"/>
      <c r="M110" s="575"/>
      <c r="N110" s="575"/>
      <c r="O110" s="575"/>
      <c r="P110" s="575"/>
      <c r="Q110" s="575"/>
      <c r="R110" s="575"/>
      <c r="S110" s="575"/>
      <c r="T110" s="575"/>
    </row>
    <row r="111" ht="15.75" customHeight="1">
      <c r="B111" s="589"/>
      <c r="C111" s="575"/>
      <c r="D111" s="575"/>
      <c r="E111" s="575"/>
      <c r="F111" s="575"/>
      <c r="G111" s="575"/>
      <c r="H111" s="575"/>
      <c r="I111" s="575"/>
      <c r="J111" s="575"/>
      <c r="K111" s="575"/>
      <c r="L111" s="575"/>
      <c r="M111" s="575"/>
      <c r="N111" s="575"/>
      <c r="O111" s="575"/>
      <c r="P111" s="575"/>
      <c r="Q111" s="575"/>
      <c r="R111" s="575"/>
      <c r="S111" s="575"/>
      <c r="T111" s="575"/>
    </row>
    <row r="112" ht="15.75" customHeight="1">
      <c r="B112" s="589"/>
      <c r="C112" s="575"/>
      <c r="D112" s="575"/>
      <c r="E112" s="575"/>
      <c r="F112" s="575"/>
      <c r="G112" s="575"/>
      <c r="H112" s="575"/>
      <c r="I112" s="575"/>
      <c r="J112" s="575"/>
      <c r="K112" s="575"/>
      <c r="L112" s="575"/>
      <c r="M112" s="575"/>
      <c r="N112" s="575"/>
      <c r="O112" s="575"/>
      <c r="P112" s="575"/>
      <c r="Q112" s="575"/>
      <c r="R112" s="575"/>
      <c r="S112" s="575"/>
      <c r="T112" s="575"/>
    </row>
    <row r="113" ht="15.75" customHeight="1">
      <c r="B113" s="589"/>
      <c r="C113" s="575"/>
      <c r="D113" s="575"/>
      <c r="E113" s="575"/>
      <c r="F113" s="575"/>
      <c r="G113" s="575"/>
      <c r="H113" s="575"/>
      <c r="I113" s="575"/>
      <c r="J113" s="575"/>
      <c r="K113" s="575"/>
      <c r="L113" s="575"/>
      <c r="M113" s="575"/>
      <c r="N113" s="575"/>
      <c r="O113" s="575"/>
      <c r="P113" s="575"/>
      <c r="Q113" s="575"/>
      <c r="R113" s="575"/>
      <c r="S113" s="575"/>
      <c r="T113" s="575"/>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conditionalFormatting sqref="B37:X37">
    <cfRule type="colorScale" priority="1">
      <colorScale>
        <cfvo type="min"/>
        <cfvo type="max"/>
        <color rgb="FFB6D7A8"/>
        <color rgb="FF6AA84F"/>
      </colorScale>
    </cfRule>
  </conditionalFormatting>
  <conditionalFormatting sqref="AA2:AA36 AC2:AC36">
    <cfRule type="colorScale" priority="2">
      <colorScale>
        <cfvo type="percent" val="2"/>
        <cfvo type="percent" val="10"/>
        <cfvo type="percent" val="30"/>
        <color rgb="FFE06666"/>
        <color rgb="FFFFD966"/>
        <color rgb="FF6AA84F"/>
      </colorScale>
    </cfRule>
  </conditionalFormatting>
  <conditionalFormatting sqref="B2:X36">
    <cfRule type="colorScale" priority="3">
      <colorScale>
        <cfvo type="percent" val="0"/>
        <cfvo type="percent" val="15"/>
        <cfvo type="percent" val="50"/>
        <color rgb="FFE06666"/>
        <color rgb="FFFFD966"/>
        <color rgb="FF6AA84F"/>
      </colorScale>
    </cfRule>
  </conditionalFormatting>
  <conditionalFormatting sqref="B42:B86 C42:C98">
    <cfRule type="colorScale" priority="4">
      <colorScale>
        <cfvo type="min"/>
        <cfvo type="percent" val="30"/>
        <cfvo type="max"/>
        <color rgb="FFA4C2F4"/>
        <color rgb="FF6FA8DC"/>
        <color rgb="FF8E7CC3"/>
      </colorScale>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5" width="34.13"/>
  </cols>
  <sheetData>
    <row r="1" ht="54.75" customHeight="1">
      <c r="A1" s="590" t="s">
        <v>3498</v>
      </c>
      <c r="B1" s="591" t="s">
        <v>3499</v>
      </c>
      <c r="C1" s="592" t="s">
        <v>3500</v>
      </c>
      <c r="D1" s="593" t="s">
        <v>3501</v>
      </c>
      <c r="E1" s="594" t="s">
        <v>3502</v>
      </c>
    </row>
    <row r="2" ht="112.5" customHeight="1">
      <c r="A2" s="595" t="s">
        <v>3503</v>
      </c>
      <c r="B2" s="596" t="s">
        <v>3504</v>
      </c>
      <c r="C2" s="597" t="s">
        <v>3505</v>
      </c>
      <c r="D2" s="598" t="s">
        <v>3506</v>
      </c>
      <c r="E2" s="599" t="s">
        <v>3507</v>
      </c>
    </row>
    <row r="3" ht="112.5" customHeight="1">
      <c r="A3" s="595" t="s">
        <v>3508</v>
      </c>
      <c r="B3" s="596" t="s">
        <v>3509</v>
      </c>
      <c r="C3" s="597" t="s">
        <v>3510</v>
      </c>
      <c r="D3" s="598" t="s">
        <v>3511</v>
      </c>
      <c r="E3" s="599" t="s">
        <v>3512</v>
      </c>
    </row>
    <row r="4" ht="112.5" customHeight="1">
      <c r="A4" s="595" t="s">
        <v>3513</v>
      </c>
      <c r="B4" s="596" t="s">
        <v>3514</v>
      </c>
      <c r="C4" s="597" t="s">
        <v>3515</v>
      </c>
      <c r="D4" s="598" t="s">
        <v>3516</v>
      </c>
      <c r="E4" s="599" t="s">
        <v>3517</v>
      </c>
    </row>
    <row r="5">
      <c r="A5" s="595" t="s">
        <v>3518</v>
      </c>
      <c r="B5" s="596" t="s">
        <v>3519</v>
      </c>
      <c r="C5" s="597" t="s">
        <v>3520</v>
      </c>
      <c r="D5" s="598" t="s">
        <v>3521</v>
      </c>
      <c r="E5" s="599" t="s">
        <v>3522</v>
      </c>
    </row>
    <row r="6" ht="112.5" customHeight="1">
      <c r="A6" s="595" t="s">
        <v>3523</v>
      </c>
      <c r="B6" s="596" t="s">
        <v>3524</v>
      </c>
      <c r="C6" s="597" t="s">
        <v>3525</v>
      </c>
      <c r="D6" s="598" t="s">
        <v>3526</v>
      </c>
      <c r="E6" s="599" t="s">
        <v>3527</v>
      </c>
    </row>
    <row r="7" ht="112.5" customHeight="1">
      <c r="A7" s="595" t="s">
        <v>3528</v>
      </c>
      <c r="B7" s="596" t="s">
        <v>3529</v>
      </c>
      <c r="C7" s="597" t="s">
        <v>3530</v>
      </c>
      <c r="D7" s="598" t="s">
        <v>3531</v>
      </c>
      <c r="E7" s="599" t="s">
        <v>3532</v>
      </c>
    </row>
    <row r="8" ht="112.5" customHeight="1">
      <c r="A8" s="595" t="s">
        <v>3533</v>
      </c>
      <c r="B8" s="600" t="s">
        <v>1142</v>
      </c>
      <c r="C8" s="601" t="s">
        <v>1142</v>
      </c>
      <c r="D8" s="602" t="s">
        <v>1142</v>
      </c>
      <c r="E8" s="603" t="s">
        <v>1142</v>
      </c>
    </row>
    <row r="9" ht="112.5" customHeight="1">
      <c r="A9" s="595" t="s">
        <v>3534</v>
      </c>
      <c r="B9" s="596" t="s">
        <v>3535</v>
      </c>
      <c r="C9" s="597" t="s">
        <v>3536</v>
      </c>
      <c r="D9" s="598" t="s">
        <v>3537</v>
      </c>
      <c r="E9" s="599" t="s">
        <v>3538</v>
      </c>
    </row>
    <row r="10" ht="112.5" customHeight="1">
      <c r="A10" s="595" t="s">
        <v>3539</v>
      </c>
      <c r="B10" s="596" t="s">
        <v>3540</v>
      </c>
      <c r="C10" s="601" t="s">
        <v>3541</v>
      </c>
      <c r="D10" s="598" t="s">
        <v>3542</v>
      </c>
      <c r="E10" s="599" t="s">
        <v>3543</v>
      </c>
    </row>
    <row r="11" ht="112.5" customHeight="1">
      <c r="A11" s="595" t="s">
        <v>2692</v>
      </c>
      <c r="B11" s="596" t="s">
        <v>3544</v>
      </c>
      <c r="C11" s="597" t="s">
        <v>3545</v>
      </c>
      <c r="D11" s="598" t="s">
        <v>3546</v>
      </c>
      <c r="E11" s="599" t="s">
        <v>3547</v>
      </c>
    </row>
    <row r="12" ht="112.5" customHeight="1">
      <c r="A12" s="595" t="s">
        <v>3548</v>
      </c>
      <c r="B12" s="596" t="s">
        <v>3549</v>
      </c>
      <c r="C12" s="597" t="s">
        <v>3550</v>
      </c>
      <c r="D12" s="598" t="s">
        <v>3551</v>
      </c>
      <c r="E12" s="599" t="s">
        <v>3552</v>
      </c>
    </row>
    <row r="13" ht="112.5" customHeight="1">
      <c r="A13" s="595" t="s">
        <v>3553</v>
      </c>
      <c r="B13" s="596" t="s">
        <v>3554</v>
      </c>
      <c r="C13" s="597" t="s">
        <v>3555</v>
      </c>
      <c r="D13" s="598" t="s">
        <v>3556</v>
      </c>
      <c r="E13" s="603" t="s">
        <v>3557</v>
      </c>
    </row>
    <row r="14" ht="112.5" customHeight="1">
      <c r="A14" s="595" t="s">
        <v>3558</v>
      </c>
      <c r="B14" s="596" t="s">
        <v>3559</v>
      </c>
      <c r="C14" s="601" t="s">
        <v>1142</v>
      </c>
      <c r="D14" s="602" t="s">
        <v>3560</v>
      </c>
      <c r="E14" s="603" t="s">
        <v>1142</v>
      </c>
    </row>
    <row r="15" ht="112.5" customHeight="1">
      <c r="A15" s="595" t="s">
        <v>3561</v>
      </c>
      <c r="B15" s="596" t="s">
        <v>3562</v>
      </c>
      <c r="C15" s="597" t="s">
        <v>3563</v>
      </c>
      <c r="D15" s="598" t="s">
        <v>3564</v>
      </c>
      <c r="E15" s="599" t="s">
        <v>3565</v>
      </c>
    </row>
    <row r="16" ht="112.5" customHeight="1">
      <c r="A16" s="604" t="s">
        <v>2857</v>
      </c>
      <c r="B16" s="596" t="s">
        <v>3566</v>
      </c>
      <c r="C16" s="597" t="s">
        <v>3567</v>
      </c>
      <c r="D16" s="598" t="s">
        <v>3568</v>
      </c>
      <c r="E16" s="599" t="s">
        <v>3569</v>
      </c>
    </row>
    <row r="17" ht="112.5" customHeight="1">
      <c r="A17" s="595" t="s">
        <v>3570</v>
      </c>
      <c r="B17" s="596" t="s">
        <v>3571</v>
      </c>
      <c r="C17" s="597" t="s">
        <v>3572</v>
      </c>
      <c r="D17" s="598" t="s">
        <v>3573</v>
      </c>
      <c r="E17" s="599" t="s">
        <v>3574</v>
      </c>
    </row>
    <row r="18">
      <c r="A18" s="595" t="s">
        <v>3575</v>
      </c>
      <c r="B18" s="596" t="s">
        <v>3576</v>
      </c>
      <c r="C18" s="597" t="s">
        <v>3577</v>
      </c>
      <c r="D18" s="598" t="s">
        <v>3578</v>
      </c>
      <c r="E18" s="603" t="s">
        <v>3579</v>
      </c>
    </row>
    <row r="19" ht="112.5" customHeight="1">
      <c r="A19" s="595" t="s">
        <v>1629</v>
      </c>
      <c r="B19" s="596" t="s">
        <v>3580</v>
      </c>
      <c r="C19" s="597" t="s">
        <v>3581</v>
      </c>
      <c r="D19" s="598" t="s">
        <v>3582</v>
      </c>
      <c r="E19" s="599" t="s">
        <v>3583</v>
      </c>
    </row>
    <row r="20" ht="112.5" customHeight="1">
      <c r="A20" s="595" t="s">
        <v>3584</v>
      </c>
      <c r="B20" s="596" t="s">
        <v>3585</v>
      </c>
      <c r="C20" s="597" t="s">
        <v>3586</v>
      </c>
      <c r="D20" s="598" t="s">
        <v>3587</v>
      </c>
      <c r="E20" s="599" t="s">
        <v>3588</v>
      </c>
    </row>
    <row r="21">
      <c r="A21" s="595" t="s">
        <v>2800</v>
      </c>
      <c r="B21" s="605" t="s">
        <v>1142</v>
      </c>
      <c r="C21" s="606" t="s">
        <v>1142</v>
      </c>
      <c r="D21" s="607" t="s">
        <v>3589</v>
      </c>
      <c r="E21" s="608" t="s">
        <v>3590</v>
      </c>
    </row>
    <row r="22">
      <c r="A22" s="604" t="s">
        <v>3591</v>
      </c>
      <c r="B22" s="605" t="s">
        <v>1142</v>
      </c>
      <c r="C22" s="606" t="s">
        <v>1142</v>
      </c>
      <c r="D22" s="607" t="s">
        <v>3592</v>
      </c>
      <c r="E22" s="608" t="s">
        <v>3593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23.38"/>
  </cols>
  <sheetData>
    <row r="1">
      <c r="A1" s="609" t="s">
        <v>3594</v>
      </c>
      <c r="B1" s="609" t="s">
        <v>3595</v>
      </c>
      <c r="C1" s="609" t="s">
        <v>3596</v>
      </c>
      <c r="D1" s="609" t="s">
        <v>3597</v>
      </c>
      <c r="E1" s="609" t="s">
        <v>3598</v>
      </c>
      <c r="F1" s="33" t="s">
        <v>3599</v>
      </c>
    </row>
    <row r="2">
      <c r="A2" s="610" t="s">
        <v>3600</v>
      </c>
      <c r="B2" s="611" t="s">
        <v>3601</v>
      </c>
      <c r="C2" s="611" t="s">
        <v>3602</v>
      </c>
      <c r="D2" s="611" t="s">
        <v>3603</v>
      </c>
      <c r="E2" s="611" t="s">
        <v>3604</v>
      </c>
    </row>
    <row r="3" ht="64.5" customHeight="1">
      <c r="A3" s="610" t="s">
        <v>3605</v>
      </c>
      <c r="B3" s="611" t="s">
        <v>3606</v>
      </c>
      <c r="C3" s="611" t="s">
        <v>3607</v>
      </c>
      <c r="D3" s="611" t="s">
        <v>3608</v>
      </c>
      <c r="E3" s="611" t="s">
        <v>3609</v>
      </c>
    </row>
    <row r="4">
      <c r="A4" s="610" t="s">
        <v>3610</v>
      </c>
      <c r="B4" s="611" t="s">
        <v>3611</v>
      </c>
      <c r="C4" s="611" t="s">
        <v>3612</v>
      </c>
      <c r="D4" s="611" t="s">
        <v>3613</v>
      </c>
      <c r="E4" s="611" t="s">
        <v>3614</v>
      </c>
    </row>
    <row r="5">
      <c r="A5" s="610" t="s">
        <v>3615</v>
      </c>
      <c r="B5" s="611" t="s">
        <v>3616</v>
      </c>
      <c r="C5" s="611" t="s">
        <v>3617</v>
      </c>
      <c r="D5" s="611" t="s">
        <v>3618</v>
      </c>
      <c r="E5" s="611" t="s">
        <v>3619</v>
      </c>
    </row>
    <row r="6">
      <c r="A6" s="610" t="s">
        <v>59</v>
      </c>
      <c r="B6" s="611" t="s">
        <v>3620</v>
      </c>
      <c r="C6" s="611" t="s">
        <v>3621</v>
      </c>
      <c r="D6" s="611" t="s">
        <v>3622</v>
      </c>
      <c r="E6" s="611" t="s">
        <v>3623</v>
      </c>
    </row>
  </sheetData>
  <mergeCells count="1">
    <mergeCell ref="F1:G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14.5"/>
    <col customWidth="1" min="3" max="3" width="41.0"/>
    <col customWidth="1" min="8" max="8" width="9.25"/>
  </cols>
  <sheetData>
    <row r="1">
      <c r="A1" s="612" t="s">
        <v>3624</v>
      </c>
      <c r="B1" s="613" t="s">
        <v>3625</v>
      </c>
      <c r="C1" s="613" t="s">
        <v>3626</v>
      </c>
      <c r="D1" s="613" t="s">
        <v>3627</v>
      </c>
      <c r="E1" s="613" t="s">
        <v>3628</v>
      </c>
      <c r="F1" s="613" t="s">
        <v>3629</v>
      </c>
      <c r="G1" s="613" t="s">
        <v>3630</v>
      </c>
      <c r="H1" s="614" t="s">
        <v>1569</v>
      </c>
      <c r="I1" s="613" t="s">
        <v>3631</v>
      </c>
      <c r="J1" s="613" t="s">
        <v>3312</v>
      </c>
    </row>
    <row r="2">
      <c r="A2" s="615" t="s">
        <v>3632</v>
      </c>
      <c r="B2" s="616" t="s">
        <v>3633</v>
      </c>
      <c r="C2" s="616" t="s">
        <v>3634</v>
      </c>
      <c r="D2" s="616">
        <v>1500.0</v>
      </c>
      <c r="E2" s="616" t="s">
        <v>3635</v>
      </c>
      <c r="F2" s="616" t="s">
        <v>3636</v>
      </c>
      <c r="G2" s="617" t="s">
        <v>2129</v>
      </c>
      <c r="H2" s="618" t="s">
        <v>1141</v>
      </c>
      <c r="I2" s="616" t="s">
        <v>3637</v>
      </c>
      <c r="J2" s="616" t="s">
        <v>3638</v>
      </c>
    </row>
    <row r="3">
      <c r="A3" s="615" t="s">
        <v>3639</v>
      </c>
      <c r="B3" s="616" t="s">
        <v>3633</v>
      </c>
      <c r="C3" s="616" t="s">
        <v>3640</v>
      </c>
      <c r="D3" s="616">
        <v>1500.0</v>
      </c>
      <c r="E3" s="616" t="s">
        <v>3641</v>
      </c>
      <c r="F3" s="616" t="s">
        <v>3642</v>
      </c>
      <c r="G3" s="617" t="s">
        <v>2129</v>
      </c>
      <c r="H3" s="618" t="s">
        <v>1141</v>
      </c>
      <c r="I3" s="616" t="s">
        <v>3637</v>
      </c>
      <c r="J3" s="616" t="s">
        <v>3643</v>
      </c>
    </row>
    <row r="4">
      <c r="A4" s="615" t="s">
        <v>3644</v>
      </c>
      <c r="B4" s="616" t="s">
        <v>3633</v>
      </c>
      <c r="C4" s="616" t="s">
        <v>3645</v>
      </c>
      <c r="D4" s="616" t="s">
        <v>3646</v>
      </c>
      <c r="E4" s="616" t="s">
        <v>3647</v>
      </c>
      <c r="F4" s="616" t="s">
        <v>3648</v>
      </c>
      <c r="G4" s="617" t="s">
        <v>2129</v>
      </c>
      <c r="H4" s="618" t="s">
        <v>1141</v>
      </c>
      <c r="I4" s="616" t="s">
        <v>3637</v>
      </c>
      <c r="J4" s="616" t="s">
        <v>3649</v>
      </c>
    </row>
    <row r="5">
      <c r="A5" s="615" t="s">
        <v>3650</v>
      </c>
      <c r="B5" s="616" t="s">
        <v>3633</v>
      </c>
      <c r="C5" s="616" t="s">
        <v>3651</v>
      </c>
      <c r="D5" s="616" t="s">
        <v>3646</v>
      </c>
      <c r="E5" s="616" t="s">
        <v>3652</v>
      </c>
      <c r="F5" s="616" t="s">
        <v>3653</v>
      </c>
      <c r="G5" s="617" t="s">
        <v>2129</v>
      </c>
      <c r="H5" s="618" t="s">
        <v>1141</v>
      </c>
      <c r="I5" s="616" t="s">
        <v>3654</v>
      </c>
      <c r="J5" s="616" t="s">
        <v>3655</v>
      </c>
    </row>
    <row r="6">
      <c r="A6" s="615" t="s">
        <v>3656</v>
      </c>
      <c r="B6" s="616" t="s">
        <v>3633</v>
      </c>
      <c r="C6" s="616" t="s">
        <v>3657</v>
      </c>
      <c r="D6" s="616" t="s">
        <v>3646</v>
      </c>
      <c r="E6" s="616" t="s">
        <v>3658</v>
      </c>
      <c r="F6" s="616" t="s">
        <v>3659</v>
      </c>
      <c r="G6" s="617" t="s">
        <v>2129</v>
      </c>
      <c r="H6" s="618" t="s">
        <v>1141</v>
      </c>
      <c r="I6" s="616" t="s">
        <v>3637</v>
      </c>
      <c r="J6" s="616" t="s">
        <v>3660</v>
      </c>
    </row>
    <row r="7">
      <c r="A7" s="615" t="s">
        <v>3661</v>
      </c>
      <c r="B7" s="616" t="s">
        <v>3662</v>
      </c>
      <c r="C7" s="616" t="s">
        <v>3663</v>
      </c>
      <c r="D7" s="616">
        <v>1520.0</v>
      </c>
      <c r="E7" s="616" t="s">
        <v>1142</v>
      </c>
      <c r="F7" s="616" t="s">
        <v>1142</v>
      </c>
      <c r="G7" s="619" t="s">
        <v>3664</v>
      </c>
      <c r="H7" s="618" t="s">
        <v>1141</v>
      </c>
      <c r="I7" s="616" t="s">
        <v>3665</v>
      </c>
      <c r="J7" s="616" t="s">
        <v>3666</v>
      </c>
    </row>
    <row r="8">
      <c r="A8" s="615" t="s">
        <v>3667</v>
      </c>
      <c r="B8" s="616" t="s">
        <v>3633</v>
      </c>
      <c r="C8" s="616" t="s">
        <v>3657</v>
      </c>
      <c r="D8" s="616" t="s">
        <v>3646</v>
      </c>
      <c r="E8" s="616" t="s">
        <v>3668</v>
      </c>
      <c r="F8" s="616" t="s">
        <v>3669</v>
      </c>
      <c r="G8" s="620" t="s">
        <v>2568</v>
      </c>
      <c r="H8" s="618" t="s">
        <v>1141</v>
      </c>
      <c r="I8" s="616" t="s">
        <v>3637</v>
      </c>
      <c r="J8" s="616" t="s">
        <v>3670</v>
      </c>
    </row>
    <row r="9">
      <c r="A9" s="615" t="s">
        <v>3671</v>
      </c>
      <c r="B9" s="616" t="s">
        <v>3633</v>
      </c>
      <c r="C9" s="616" t="s">
        <v>3672</v>
      </c>
      <c r="D9" s="616" t="s">
        <v>3646</v>
      </c>
      <c r="E9" s="616" t="s">
        <v>3673</v>
      </c>
      <c r="F9" s="616" t="s">
        <v>3674</v>
      </c>
      <c r="G9" s="621" t="s">
        <v>1873</v>
      </c>
      <c r="H9" s="618" t="s">
        <v>1141</v>
      </c>
      <c r="I9" s="616" t="s">
        <v>3637</v>
      </c>
      <c r="J9" s="616" t="s">
        <v>3675</v>
      </c>
    </row>
    <row r="10">
      <c r="A10" s="615" t="s">
        <v>3676</v>
      </c>
      <c r="B10" s="616" t="s">
        <v>3633</v>
      </c>
      <c r="C10" s="616" t="s">
        <v>3677</v>
      </c>
      <c r="D10" s="616" t="s">
        <v>3646</v>
      </c>
      <c r="E10" s="616" t="s">
        <v>3678</v>
      </c>
      <c r="F10" s="616" t="s">
        <v>3679</v>
      </c>
      <c r="G10" s="617" t="s">
        <v>2129</v>
      </c>
      <c r="H10" s="618" t="s">
        <v>1141</v>
      </c>
      <c r="I10" s="616" t="s">
        <v>3637</v>
      </c>
      <c r="J10" s="616" t="s">
        <v>3680</v>
      </c>
    </row>
    <row r="11">
      <c r="A11" s="615" t="s">
        <v>3681</v>
      </c>
      <c r="B11" s="616" t="s">
        <v>3633</v>
      </c>
      <c r="C11" s="616" t="s">
        <v>3657</v>
      </c>
      <c r="D11" s="616" t="s">
        <v>3646</v>
      </c>
      <c r="E11" s="616" t="s">
        <v>3682</v>
      </c>
      <c r="F11" s="616" t="s">
        <v>3683</v>
      </c>
      <c r="G11" s="619" t="s">
        <v>3664</v>
      </c>
      <c r="H11" s="618" t="s">
        <v>1141</v>
      </c>
      <c r="I11" s="616" t="s">
        <v>3637</v>
      </c>
      <c r="J11" s="616" t="s">
        <v>3684</v>
      </c>
    </row>
    <row r="12">
      <c r="A12" s="615" t="s">
        <v>3685</v>
      </c>
      <c r="B12" s="616" t="s">
        <v>3633</v>
      </c>
      <c r="C12" s="616" t="s">
        <v>3657</v>
      </c>
      <c r="D12" s="616" t="s">
        <v>3646</v>
      </c>
      <c r="E12" s="616" t="s">
        <v>3686</v>
      </c>
      <c r="F12" s="616" t="s">
        <v>3687</v>
      </c>
      <c r="G12" s="617" t="s">
        <v>2129</v>
      </c>
      <c r="H12" s="618" t="s">
        <v>1141</v>
      </c>
      <c r="I12" s="616" t="s">
        <v>3637</v>
      </c>
      <c r="J12" s="616" t="s">
        <v>3688</v>
      </c>
    </row>
    <row r="13">
      <c r="A13" s="615" t="s">
        <v>3689</v>
      </c>
      <c r="B13" s="616" t="s">
        <v>3662</v>
      </c>
      <c r="C13" s="616" t="s">
        <v>3690</v>
      </c>
      <c r="D13" s="616" t="s">
        <v>3646</v>
      </c>
      <c r="E13" s="616" t="s">
        <v>3691</v>
      </c>
      <c r="F13" s="616" t="s">
        <v>3692</v>
      </c>
      <c r="G13" s="617" t="s">
        <v>2129</v>
      </c>
      <c r="H13" s="618" t="s">
        <v>1141</v>
      </c>
      <c r="I13" s="616" t="s">
        <v>3654</v>
      </c>
      <c r="J13" s="616" t="s">
        <v>3693</v>
      </c>
    </row>
    <row r="14">
      <c r="A14" s="615" t="s">
        <v>3694</v>
      </c>
      <c r="B14" s="616" t="s">
        <v>3633</v>
      </c>
      <c r="C14" s="616" t="s">
        <v>3657</v>
      </c>
      <c r="D14" s="616" t="s">
        <v>3646</v>
      </c>
      <c r="E14" s="616" t="s">
        <v>3695</v>
      </c>
      <c r="F14" s="616" t="s">
        <v>3696</v>
      </c>
      <c r="G14" s="617" t="s">
        <v>2129</v>
      </c>
      <c r="H14" s="618" t="s">
        <v>1141</v>
      </c>
      <c r="I14" s="616" t="s">
        <v>3637</v>
      </c>
      <c r="J14" s="616" t="s">
        <v>3697</v>
      </c>
    </row>
    <row r="15">
      <c r="A15" s="615" t="s">
        <v>3698</v>
      </c>
      <c r="B15" s="616" t="s">
        <v>3662</v>
      </c>
      <c r="C15" s="616" t="s">
        <v>3699</v>
      </c>
      <c r="D15" s="616">
        <v>1500.0</v>
      </c>
      <c r="E15" s="616" t="s">
        <v>3700</v>
      </c>
      <c r="F15" s="616" t="s">
        <v>3701</v>
      </c>
      <c r="G15" s="620" t="s">
        <v>2568</v>
      </c>
      <c r="H15" s="622" t="s">
        <v>28</v>
      </c>
      <c r="I15" s="616" t="s">
        <v>3637</v>
      </c>
      <c r="J15" s="616" t="s">
        <v>3702</v>
      </c>
    </row>
    <row r="16">
      <c r="A16" s="615" t="s">
        <v>3703</v>
      </c>
      <c r="B16" s="616" t="s">
        <v>3633</v>
      </c>
      <c r="C16" s="616" t="s">
        <v>3704</v>
      </c>
      <c r="D16" s="616">
        <v>1520.0</v>
      </c>
      <c r="E16" s="616" t="s">
        <v>3705</v>
      </c>
      <c r="F16" s="616" t="s">
        <v>3706</v>
      </c>
      <c r="G16" s="623" t="s">
        <v>3523</v>
      </c>
      <c r="H16" s="618" t="s">
        <v>1141</v>
      </c>
      <c r="I16" s="616" t="s">
        <v>3637</v>
      </c>
      <c r="J16" s="616" t="s">
        <v>3707</v>
      </c>
    </row>
    <row r="17">
      <c r="A17" s="615" t="s">
        <v>3708</v>
      </c>
      <c r="B17" s="616" t="s">
        <v>3633</v>
      </c>
      <c r="C17" s="616" t="s">
        <v>3709</v>
      </c>
      <c r="D17" s="616">
        <v>1520.0</v>
      </c>
      <c r="E17" s="616" t="s">
        <v>3710</v>
      </c>
      <c r="F17" s="616" t="s">
        <v>3711</v>
      </c>
      <c r="G17" s="624" t="s">
        <v>2746</v>
      </c>
      <c r="H17" s="618" t="s">
        <v>1141</v>
      </c>
      <c r="I17" s="616" t="s">
        <v>3637</v>
      </c>
      <c r="J17" s="616" t="s">
        <v>3712</v>
      </c>
    </row>
    <row r="18">
      <c r="A18" s="615" t="s">
        <v>3713</v>
      </c>
      <c r="B18" s="616" t="s">
        <v>3633</v>
      </c>
      <c r="C18" s="616" t="s">
        <v>3714</v>
      </c>
      <c r="D18" s="616">
        <v>1520.0</v>
      </c>
      <c r="E18" s="616" t="s">
        <v>3715</v>
      </c>
      <c r="F18" s="616" t="s">
        <v>3716</v>
      </c>
      <c r="G18" s="625" t="s">
        <v>2469</v>
      </c>
      <c r="H18" s="618" t="s">
        <v>1141</v>
      </c>
      <c r="I18" s="616" t="s">
        <v>3637</v>
      </c>
      <c r="J18" s="616" t="s">
        <v>3717</v>
      </c>
    </row>
    <row r="19">
      <c r="A19" s="615" t="s">
        <v>3718</v>
      </c>
      <c r="B19" s="616" t="s">
        <v>3633</v>
      </c>
      <c r="C19" s="616" t="s">
        <v>3719</v>
      </c>
      <c r="D19" s="616">
        <v>1500.0</v>
      </c>
      <c r="E19" s="616" t="s">
        <v>3720</v>
      </c>
      <c r="F19" s="616" t="s">
        <v>3721</v>
      </c>
      <c r="G19" s="617" t="s">
        <v>2129</v>
      </c>
      <c r="H19" s="618" t="s">
        <v>1141</v>
      </c>
      <c r="I19" s="616" t="s">
        <v>3637</v>
      </c>
      <c r="J19" s="616" t="s">
        <v>3722</v>
      </c>
    </row>
    <row r="20">
      <c r="A20" s="615" t="s">
        <v>3723</v>
      </c>
      <c r="B20" s="616" t="s">
        <v>3633</v>
      </c>
      <c r="C20" s="616" t="s">
        <v>3724</v>
      </c>
      <c r="D20" s="616" t="s">
        <v>3646</v>
      </c>
      <c r="E20" s="616" t="s">
        <v>3725</v>
      </c>
      <c r="F20" s="616" t="s">
        <v>3726</v>
      </c>
      <c r="G20" s="617" t="s">
        <v>2129</v>
      </c>
      <c r="H20" s="618" t="s">
        <v>1141</v>
      </c>
      <c r="I20" s="616" t="s">
        <v>3637</v>
      </c>
      <c r="J20" s="616" t="s">
        <v>3727</v>
      </c>
    </row>
    <row r="21">
      <c r="A21" s="615" t="s">
        <v>3728</v>
      </c>
      <c r="B21" s="616" t="s">
        <v>3633</v>
      </c>
      <c r="C21" s="616" t="s">
        <v>3634</v>
      </c>
      <c r="D21" s="616">
        <v>1500.0</v>
      </c>
      <c r="E21" s="616" t="s">
        <v>3729</v>
      </c>
      <c r="F21" s="616" t="s">
        <v>3730</v>
      </c>
      <c r="G21" s="617" t="s">
        <v>2129</v>
      </c>
      <c r="H21" s="618" t="s">
        <v>1141</v>
      </c>
      <c r="I21" s="616" t="s">
        <v>3637</v>
      </c>
      <c r="J21" s="616" t="s">
        <v>3731</v>
      </c>
    </row>
    <row r="22">
      <c r="A22" s="615" t="s">
        <v>3732</v>
      </c>
      <c r="B22" s="616" t="s">
        <v>3633</v>
      </c>
      <c r="C22" s="616" t="s">
        <v>3634</v>
      </c>
      <c r="D22" s="616">
        <v>1500.0</v>
      </c>
      <c r="E22" s="616" t="s">
        <v>3733</v>
      </c>
      <c r="F22" s="616" t="s">
        <v>3734</v>
      </c>
      <c r="G22" s="617" t="s">
        <v>2129</v>
      </c>
      <c r="H22" s="618" t="s">
        <v>1141</v>
      </c>
      <c r="I22" s="616" t="s">
        <v>3637</v>
      </c>
      <c r="J22" s="616" t="s">
        <v>3735</v>
      </c>
    </row>
    <row r="23">
      <c r="A23" s="615" t="s">
        <v>3736</v>
      </c>
      <c r="B23" s="616" t="s">
        <v>3633</v>
      </c>
      <c r="C23" s="616" t="s">
        <v>3634</v>
      </c>
      <c r="D23" s="616" t="s">
        <v>3646</v>
      </c>
      <c r="E23" s="616" t="s">
        <v>3737</v>
      </c>
      <c r="F23" s="616" t="s">
        <v>3738</v>
      </c>
      <c r="G23" s="617" t="s">
        <v>2129</v>
      </c>
      <c r="H23" s="618" t="s">
        <v>1141</v>
      </c>
      <c r="I23" s="616" t="s">
        <v>3637</v>
      </c>
      <c r="J23" s="616" t="s">
        <v>3739</v>
      </c>
    </row>
    <row r="24">
      <c r="A24" s="615" t="s">
        <v>3740</v>
      </c>
      <c r="B24" s="616" t="s">
        <v>3633</v>
      </c>
      <c r="C24" s="616" t="s">
        <v>3634</v>
      </c>
      <c r="D24" s="616">
        <v>1500.0</v>
      </c>
      <c r="E24" s="616" t="s">
        <v>3741</v>
      </c>
      <c r="F24" s="616" t="s">
        <v>3742</v>
      </c>
      <c r="G24" s="617" t="s">
        <v>2129</v>
      </c>
      <c r="H24" s="618" t="s">
        <v>1141</v>
      </c>
      <c r="I24" s="616" t="s">
        <v>3637</v>
      </c>
      <c r="J24" s="616" t="s">
        <v>3743</v>
      </c>
    </row>
    <row r="25">
      <c r="A25" s="615" t="s">
        <v>3744</v>
      </c>
      <c r="B25" s="616" t="s">
        <v>3633</v>
      </c>
      <c r="C25" s="616" t="s">
        <v>3634</v>
      </c>
      <c r="D25" s="616">
        <v>1500.0</v>
      </c>
      <c r="E25" s="616" t="s">
        <v>1142</v>
      </c>
      <c r="F25" s="616" t="s">
        <v>1142</v>
      </c>
      <c r="G25" s="626" t="s">
        <v>2049</v>
      </c>
      <c r="H25" s="618" t="s">
        <v>1141</v>
      </c>
      <c r="I25" s="616" t="s">
        <v>3745</v>
      </c>
      <c r="J25" s="616" t="s">
        <v>3746</v>
      </c>
    </row>
    <row r="26">
      <c r="A26" s="615" t="s">
        <v>3747</v>
      </c>
      <c r="B26" s="616" t="s">
        <v>3633</v>
      </c>
      <c r="C26" s="616" t="s">
        <v>3634</v>
      </c>
      <c r="D26" s="616">
        <v>1500.0</v>
      </c>
      <c r="E26" s="616" t="s">
        <v>3748</v>
      </c>
      <c r="F26" s="616" t="s">
        <v>3749</v>
      </c>
      <c r="G26" s="627" t="s">
        <v>3750</v>
      </c>
      <c r="H26" s="618" t="s">
        <v>1141</v>
      </c>
      <c r="I26" s="616" t="s">
        <v>3637</v>
      </c>
      <c r="J26" s="616" t="s">
        <v>3751</v>
      </c>
    </row>
    <row r="27">
      <c r="A27" s="615" t="s">
        <v>3752</v>
      </c>
      <c r="B27" s="616" t="s">
        <v>3633</v>
      </c>
      <c r="C27" s="616" t="s">
        <v>3634</v>
      </c>
      <c r="D27" s="616">
        <v>1500.0</v>
      </c>
      <c r="E27" s="616" t="s">
        <v>3753</v>
      </c>
      <c r="F27" s="616" t="s">
        <v>3754</v>
      </c>
      <c r="G27" s="617" t="s">
        <v>2129</v>
      </c>
      <c r="H27" s="618" t="s">
        <v>1141</v>
      </c>
      <c r="I27" s="616" t="s">
        <v>3637</v>
      </c>
      <c r="J27" s="616" t="s">
        <v>3755</v>
      </c>
    </row>
    <row r="28">
      <c r="A28" s="615" t="s">
        <v>3756</v>
      </c>
      <c r="B28" s="616" t="s">
        <v>3633</v>
      </c>
      <c r="C28" s="616" t="s">
        <v>3634</v>
      </c>
      <c r="D28" s="616">
        <v>1500.0</v>
      </c>
      <c r="E28" s="616" t="s">
        <v>3757</v>
      </c>
      <c r="F28" s="616" t="s">
        <v>3758</v>
      </c>
      <c r="G28" s="617" t="s">
        <v>2129</v>
      </c>
      <c r="H28" s="618" t="s">
        <v>1141</v>
      </c>
      <c r="I28" s="616" t="s">
        <v>3637</v>
      </c>
      <c r="J28" s="616" t="s">
        <v>3759</v>
      </c>
    </row>
    <row r="29">
      <c r="A29" s="615" t="s">
        <v>3760</v>
      </c>
      <c r="B29" s="616" t="s">
        <v>3633</v>
      </c>
      <c r="C29" s="616" t="s">
        <v>3634</v>
      </c>
      <c r="D29" s="616">
        <v>1500.0</v>
      </c>
      <c r="E29" s="616" t="s">
        <v>3761</v>
      </c>
      <c r="F29" s="616" t="s">
        <v>3762</v>
      </c>
      <c r="G29" s="628" t="s">
        <v>1982</v>
      </c>
      <c r="H29" s="622" t="s">
        <v>28</v>
      </c>
      <c r="I29" s="616" t="s">
        <v>3637</v>
      </c>
      <c r="J29" s="616" t="s">
        <v>3763</v>
      </c>
    </row>
    <row r="30">
      <c r="A30" s="615" t="s">
        <v>3764</v>
      </c>
      <c r="B30" s="616" t="s">
        <v>3633</v>
      </c>
      <c r="C30" s="616" t="s">
        <v>3634</v>
      </c>
      <c r="D30" s="616" t="s">
        <v>3646</v>
      </c>
      <c r="E30" s="616" t="s">
        <v>3765</v>
      </c>
      <c r="F30" s="616" t="s">
        <v>3749</v>
      </c>
      <c r="G30" s="627" t="s">
        <v>3750</v>
      </c>
      <c r="H30" s="618" t="s">
        <v>1141</v>
      </c>
      <c r="I30" s="616" t="s">
        <v>3637</v>
      </c>
      <c r="J30" s="616" t="s">
        <v>3766</v>
      </c>
    </row>
    <row r="31">
      <c r="A31" s="615" t="s">
        <v>3767</v>
      </c>
      <c r="B31" s="616" t="s">
        <v>3633</v>
      </c>
      <c r="C31" s="616" t="s">
        <v>3634</v>
      </c>
      <c r="D31" s="616">
        <v>1500.0</v>
      </c>
      <c r="E31" s="616" t="s">
        <v>3768</v>
      </c>
      <c r="F31" s="616" t="s">
        <v>3769</v>
      </c>
      <c r="G31" s="617" t="s">
        <v>2129</v>
      </c>
      <c r="H31" s="618" t="s">
        <v>1141</v>
      </c>
      <c r="I31" s="616" t="s">
        <v>3637</v>
      </c>
      <c r="J31" s="616" t="s">
        <v>3770</v>
      </c>
    </row>
    <row r="32">
      <c r="A32" s="615" t="s">
        <v>3771</v>
      </c>
      <c r="B32" s="616" t="s">
        <v>3633</v>
      </c>
      <c r="C32" s="616" t="s">
        <v>3634</v>
      </c>
      <c r="D32" s="616">
        <v>1500.0</v>
      </c>
      <c r="E32" s="616" t="s">
        <v>3772</v>
      </c>
      <c r="F32" s="616" t="s">
        <v>3773</v>
      </c>
      <c r="G32" s="621" t="s">
        <v>1873</v>
      </c>
      <c r="H32" s="618" t="s">
        <v>1141</v>
      </c>
      <c r="I32" s="616" t="s">
        <v>3637</v>
      </c>
      <c r="J32" s="616" t="s">
        <v>3774</v>
      </c>
    </row>
    <row r="33">
      <c r="A33" s="615" t="s">
        <v>3775</v>
      </c>
      <c r="B33" s="616" t="s">
        <v>3633</v>
      </c>
      <c r="C33" s="616" t="s">
        <v>3634</v>
      </c>
      <c r="D33" s="616">
        <v>1500.0</v>
      </c>
      <c r="E33" s="616" t="s">
        <v>3776</v>
      </c>
      <c r="F33" s="616" t="s">
        <v>3777</v>
      </c>
      <c r="G33" s="617" t="s">
        <v>2129</v>
      </c>
      <c r="H33" s="622" t="s">
        <v>28</v>
      </c>
      <c r="I33" s="616" t="s">
        <v>3637</v>
      </c>
      <c r="J33" s="616" t="s">
        <v>3778</v>
      </c>
    </row>
    <row r="34">
      <c r="A34" s="615" t="s">
        <v>3779</v>
      </c>
      <c r="B34" s="616" t="s">
        <v>3633</v>
      </c>
      <c r="C34" s="616" t="s">
        <v>3634</v>
      </c>
      <c r="D34" s="616">
        <v>1500.0</v>
      </c>
      <c r="E34" s="616" t="s">
        <v>3780</v>
      </c>
      <c r="F34" s="616" t="s">
        <v>3692</v>
      </c>
      <c r="G34" s="617" t="s">
        <v>2129</v>
      </c>
      <c r="H34" s="618" t="s">
        <v>1141</v>
      </c>
      <c r="I34" s="616" t="s">
        <v>3637</v>
      </c>
      <c r="J34" s="616" t="s">
        <v>3781</v>
      </c>
    </row>
    <row r="35">
      <c r="A35" s="615" t="s">
        <v>3782</v>
      </c>
      <c r="B35" s="616" t="s">
        <v>3633</v>
      </c>
      <c r="C35" s="616" t="s">
        <v>3634</v>
      </c>
      <c r="D35" s="616">
        <v>1500.0</v>
      </c>
      <c r="E35" s="616" t="s">
        <v>3783</v>
      </c>
      <c r="F35" s="616" t="s">
        <v>3784</v>
      </c>
      <c r="G35" s="617" t="s">
        <v>2129</v>
      </c>
      <c r="H35" s="618" t="s">
        <v>1141</v>
      </c>
      <c r="I35" s="616" t="s">
        <v>3637</v>
      </c>
      <c r="J35" s="616" t="s">
        <v>3785</v>
      </c>
    </row>
    <row r="36">
      <c r="A36" s="615" t="s">
        <v>3786</v>
      </c>
      <c r="B36" s="616" t="s">
        <v>3787</v>
      </c>
      <c r="C36" s="616" t="s">
        <v>3788</v>
      </c>
      <c r="D36" s="616">
        <v>1460.0</v>
      </c>
      <c r="E36" s="616" t="s">
        <v>3748</v>
      </c>
      <c r="F36" s="616" t="s">
        <v>3749</v>
      </c>
      <c r="G36" s="627" t="s">
        <v>3750</v>
      </c>
      <c r="H36" s="622" t="s">
        <v>28</v>
      </c>
      <c r="I36" s="616" t="s">
        <v>3637</v>
      </c>
      <c r="J36" s="616" t="s">
        <v>3789</v>
      </c>
    </row>
    <row r="37">
      <c r="A37" s="615" t="s">
        <v>3790</v>
      </c>
      <c r="B37" s="616" t="s">
        <v>3787</v>
      </c>
      <c r="C37" s="616" t="s">
        <v>3791</v>
      </c>
      <c r="D37" s="616">
        <v>1470.0</v>
      </c>
      <c r="E37" s="616" t="s">
        <v>3748</v>
      </c>
      <c r="F37" s="616" t="s">
        <v>3749</v>
      </c>
      <c r="G37" s="627" t="s">
        <v>3750</v>
      </c>
      <c r="H37" s="622" t="s">
        <v>28</v>
      </c>
      <c r="I37" s="616" t="s">
        <v>3637</v>
      </c>
      <c r="J37" s="616" t="s">
        <v>3789</v>
      </c>
    </row>
    <row r="38">
      <c r="A38" s="615" t="s">
        <v>3792</v>
      </c>
      <c r="B38" s="616" t="s">
        <v>3787</v>
      </c>
      <c r="C38" s="616" t="s">
        <v>3793</v>
      </c>
      <c r="D38" s="616">
        <v>1460.0</v>
      </c>
      <c r="E38" s="616" t="s">
        <v>3794</v>
      </c>
      <c r="F38" s="616" t="s">
        <v>3795</v>
      </c>
      <c r="G38" s="627" t="s">
        <v>3750</v>
      </c>
      <c r="H38" s="622" t="s">
        <v>28</v>
      </c>
      <c r="I38" s="616" t="s">
        <v>3637</v>
      </c>
      <c r="J38" s="616" t="s">
        <v>3789</v>
      </c>
    </row>
    <row r="39">
      <c r="A39" s="615" t="s">
        <v>3796</v>
      </c>
      <c r="B39" s="616" t="s">
        <v>3787</v>
      </c>
      <c r="C39" s="616" t="s">
        <v>3797</v>
      </c>
      <c r="D39" s="616">
        <v>1470.0</v>
      </c>
      <c r="E39" s="629" t="s">
        <v>3798</v>
      </c>
      <c r="F39" s="629" t="s">
        <v>3799</v>
      </c>
      <c r="G39" s="627" t="s">
        <v>3750</v>
      </c>
      <c r="H39" s="622" t="s">
        <v>28</v>
      </c>
      <c r="I39" s="616" t="s">
        <v>3637</v>
      </c>
      <c r="J39" s="616" t="s">
        <v>3789</v>
      </c>
    </row>
    <row r="40">
      <c r="A40" s="80"/>
      <c r="B40" s="80"/>
      <c r="C40" s="80"/>
      <c r="D40" s="80"/>
      <c r="E40" s="80"/>
      <c r="F40" s="80"/>
      <c r="G40" s="80"/>
      <c r="H40" s="80"/>
      <c r="I40" s="80"/>
      <c r="J40" s="80"/>
    </row>
    <row r="41">
      <c r="A41" s="80"/>
      <c r="B41" s="80"/>
      <c r="C41" s="80"/>
      <c r="D41" s="80"/>
      <c r="E41" s="80"/>
      <c r="F41" s="80"/>
      <c r="G41" s="80"/>
      <c r="H41" s="80"/>
      <c r="I41" s="80"/>
      <c r="J41" s="80"/>
    </row>
    <row r="42">
      <c r="A42" s="80"/>
      <c r="B42" s="80"/>
      <c r="C42" s="80"/>
      <c r="D42" s="80"/>
      <c r="E42" s="80"/>
      <c r="F42" s="80"/>
      <c r="G42" s="80"/>
      <c r="H42" s="80"/>
      <c r="I42" s="80"/>
      <c r="J42" s="80"/>
    </row>
    <row r="43">
      <c r="A43" s="80"/>
      <c r="B43" s="80"/>
      <c r="C43" s="80"/>
      <c r="D43" s="80"/>
      <c r="E43" s="80"/>
      <c r="F43" s="80"/>
      <c r="G43" s="80"/>
      <c r="H43" s="80"/>
      <c r="I43" s="80"/>
      <c r="J43" s="80"/>
    </row>
    <row r="44">
      <c r="A44" s="80"/>
      <c r="B44" s="80"/>
      <c r="C44" s="80"/>
      <c r="D44" s="80"/>
      <c r="E44" s="80"/>
      <c r="F44" s="80"/>
      <c r="G44" s="80"/>
      <c r="H44" s="80"/>
      <c r="I44" s="80"/>
      <c r="J44" s="80"/>
    </row>
    <row r="45">
      <c r="A45" s="80"/>
      <c r="B45" s="80"/>
      <c r="C45" s="80"/>
      <c r="D45" s="80"/>
      <c r="E45" s="80"/>
      <c r="F45" s="80"/>
      <c r="G45" s="80"/>
      <c r="H45" s="80"/>
      <c r="I45" s="80"/>
      <c r="J45" s="80"/>
    </row>
    <row r="46">
      <c r="A46" s="80"/>
      <c r="B46" s="80"/>
      <c r="C46" s="80"/>
      <c r="D46" s="80"/>
      <c r="E46" s="80"/>
      <c r="F46" s="80"/>
      <c r="G46" s="80"/>
      <c r="H46" s="80"/>
      <c r="I46" s="80"/>
      <c r="J46" s="80"/>
    </row>
    <row r="47">
      <c r="A47" s="80"/>
      <c r="B47" s="80"/>
      <c r="C47" s="80"/>
      <c r="D47" s="80"/>
      <c r="E47" s="80"/>
      <c r="F47" s="80"/>
      <c r="G47" s="80"/>
      <c r="H47" s="80"/>
      <c r="I47" s="80"/>
      <c r="J47" s="80"/>
    </row>
    <row r="48">
      <c r="A48" s="80"/>
      <c r="B48" s="80"/>
      <c r="C48" s="80"/>
      <c r="D48" s="80"/>
      <c r="E48" s="80"/>
      <c r="F48" s="80"/>
      <c r="G48" s="80"/>
      <c r="H48" s="80"/>
      <c r="I48" s="80"/>
      <c r="J48" s="80"/>
    </row>
    <row r="49">
      <c r="A49" s="80"/>
      <c r="B49" s="80"/>
      <c r="C49" s="80"/>
      <c r="D49" s="80"/>
      <c r="E49" s="80"/>
      <c r="F49" s="80"/>
      <c r="G49" s="80"/>
      <c r="H49" s="80"/>
      <c r="I49" s="80"/>
      <c r="J49" s="80"/>
    </row>
    <row r="50">
      <c r="A50" s="80"/>
      <c r="B50" s="80"/>
      <c r="C50" s="80"/>
      <c r="D50" s="80"/>
      <c r="E50" s="80"/>
      <c r="F50" s="80"/>
      <c r="G50" s="80"/>
      <c r="H50" s="80"/>
      <c r="I50" s="80"/>
      <c r="J50" s="80"/>
    </row>
    <row r="51">
      <c r="A51" s="80"/>
      <c r="B51" s="80"/>
      <c r="C51" s="80"/>
      <c r="D51" s="80"/>
      <c r="E51" s="80"/>
      <c r="F51" s="80"/>
      <c r="G51" s="80"/>
      <c r="H51" s="80"/>
      <c r="I51" s="80"/>
      <c r="J51" s="80"/>
    </row>
    <row r="52">
      <c r="A52" s="80"/>
      <c r="B52" s="80"/>
      <c r="C52" s="80"/>
      <c r="D52" s="80"/>
      <c r="E52" s="80"/>
      <c r="F52" s="80"/>
      <c r="G52" s="80"/>
      <c r="H52" s="80"/>
      <c r="I52" s="80"/>
      <c r="J52" s="80"/>
    </row>
    <row r="53">
      <c r="A53" s="80"/>
      <c r="B53" s="80"/>
      <c r="C53" s="80"/>
      <c r="D53" s="80"/>
      <c r="E53" s="80"/>
      <c r="F53" s="80"/>
      <c r="G53" s="80"/>
      <c r="H53" s="80"/>
      <c r="I53" s="80"/>
      <c r="J53" s="80"/>
    </row>
    <row r="54">
      <c r="A54" s="80"/>
      <c r="B54" s="80"/>
      <c r="C54" s="80"/>
      <c r="D54" s="80"/>
      <c r="E54" s="80"/>
      <c r="F54" s="80"/>
      <c r="G54" s="80"/>
      <c r="H54" s="80"/>
      <c r="I54" s="80"/>
      <c r="J54" s="80"/>
    </row>
    <row r="55">
      <c r="A55" s="80"/>
      <c r="B55" s="80"/>
      <c r="C55" s="80"/>
      <c r="D55" s="80"/>
      <c r="E55" s="80"/>
      <c r="F55" s="80"/>
      <c r="G55" s="80"/>
      <c r="H55" s="80"/>
      <c r="I55" s="80"/>
      <c r="J55" s="80"/>
    </row>
    <row r="56">
      <c r="A56" s="80"/>
      <c r="B56" s="80"/>
      <c r="C56" s="80"/>
      <c r="D56" s="80"/>
      <c r="E56" s="80"/>
      <c r="F56" s="80"/>
      <c r="G56" s="80"/>
      <c r="H56" s="80"/>
      <c r="I56" s="80"/>
      <c r="J56" s="80"/>
    </row>
    <row r="57">
      <c r="A57" s="80"/>
      <c r="B57" s="80"/>
      <c r="C57" s="80"/>
      <c r="D57" s="80"/>
      <c r="E57" s="80"/>
      <c r="F57" s="80"/>
      <c r="G57" s="80"/>
      <c r="H57" s="80"/>
      <c r="I57" s="80"/>
      <c r="J57" s="80"/>
    </row>
    <row r="58">
      <c r="A58" s="80"/>
      <c r="B58" s="80"/>
      <c r="C58" s="80"/>
      <c r="D58" s="80"/>
      <c r="E58" s="80"/>
      <c r="F58" s="80"/>
      <c r="G58" s="80"/>
      <c r="H58" s="80"/>
      <c r="I58" s="80"/>
      <c r="J58" s="80"/>
    </row>
    <row r="59">
      <c r="A59" s="80"/>
      <c r="B59" s="80"/>
      <c r="C59" s="80"/>
      <c r="D59" s="80"/>
      <c r="E59" s="80"/>
      <c r="F59" s="80"/>
      <c r="G59" s="80"/>
      <c r="H59" s="80"/>
      <c r="I59" s="80"/>
      <c r="J59" s="80"/>
    </row>
    <row r="60">
      <c r="A60" s="80"/>
      <c r="B60" s="80"/>
      <c r="C60" s="80"/>
      <c r="D60" s="80"/>
      <c r="E60" s="80"/>
      <c r="F60" s="80"/>
      <c r="G60" s="80"/>
      <c r="H60" s="80"/>
      <c r="I60" s="80"/>
      <c r="J60" s="80"/>
    </row>
    <row r="61">
      <c r="A61" s="80"/>
      <c r="B61" s="80"/>
      <c r="C61" s="80"/>
      <c r="D61" s="80"/>
      <c r="E61" s="80"/>
      <c r="F61" s="80"/>
      <c r="G61" s="80"/>
      <c r="H61" s="80"/>
      <c r="I61" s="80"/>
      <c r="J61" s="80"/>
    </row>
    <row r="62">
      <c r="A62" s="80"/>
      <c r="B62" s="80"/>
      <c r="C62" s="80"/>
      <c r="D62" s="80"/>
      <c r="E62" s="80"/>
      <c r="F62" s="80"/>
      <c r="G62" s="80"/>
      <c r="H62" s="80"/>
      <c r="I62" s="80"/>
      <c r="J62" s="80"/>
    </row>
    <row r="63">
      <c r="A63" s="80"/>
      <c r="B63" s="80"/>
      <c r="C63" s="80"/>
      <c r="D63" s="80"/>
      <c r="E63" s="80"/>
      <c r="F63" s="80"/>
      <c r="G63" s="80"/>
      <c r="H63" s="80"/>
      <c r="I63" s="80"/>
      <c r="J63" s="80"/>
    </row>
    <row r="64">
      <c r="A64" s="80"/>
      <c r="B64" s="80"/>
      <c r="C64" s="80"/>
      <c r="D64" s="80"/>
      <c r="E64" s="80"/>
      <c r="F64" s="80"/>
      <c r="G64" s="80"/>
      <c r="H64" s="80"/>
      <c r="I64" s="80"/>
      <c r="J64" s="80"/>
    </row>
    <row r="65">
      <c r="A65" s="80"/>
      <c r="B65" s="80"/>
      <c r="C65" s="80"/>
      <c r="D65" s="80"/>
      <c r="E65" s="80"/>
      <c r="F65" s="80"/>
      <c r="G65" s="80"/>
      <c r="H65" s="80"/>
      <c r="I65" s="80"/>
      <c r="J65" s="80"/>
    </row>
    <row r="66">
      <c r="A66" s="80"/>
      <c r="B66" s="80"/>
      <c r="C66" s="80"/>
      <c r="D66" s="80"/>
      <c r="E66" s="80"/>
      <c r="F66" s="80"/>
      <c r="G66" s="80"/>
      <c r="H66" s="80"/>
      <c r="I66" s="80"/>
      <c r="J66" s="80"/>
    </row>
    <row r="67">
      <c r="A67" s="80"/>
      <c r="B67" s="80"/>
      <c r="C67" s="80"/>
      <c r="D67" s="80"/>
      <c r="E67" s="80"/>
      <c r="F67" s="80"/>
      <c r="G67" s="80"/>
      <c r="H67" s="80"/>
      <c r="I67" s="80"/>
      <c r="J67" s="80"/>
    </row>
    <row r="68">
      <c r="A68" s="80"/>
      <c r="B68" s="80"/>
      <c r="C68" s="80"/>
      <c r="D68" s="80"/>
      <c r="E68" s="80"/>
      <c r="F68" s="80"/>
      <c r="G68" s="80"/>
      <c r="H68" s="80"/>
      <c r="I68" s="80"/>
      <c r="J68" s="80"/>
    </row>
    <row r="69">
      <c r="A69" s="80"/>
      <c r="B69" s="80"/>
      <c r="C69" s="80"/>
      <c r="D69" s="80"/>
      <c r="E69" s="80"/>
      <c r="F69" s="80"/>
      <c r="G69" s="80"/>
      <c r="H69" s="80"/>
      <c r="I69" s="80"/>
      <c r="J69" s="80"/>
    </row>
    <row r="70">
      <c r="A70" s="80"/>
      <c r="B70" s="80"/>
      <c r="C70" s="80"/>
      <c r="D70" s="80"/>
      <c r="E70" s="80"/>
      <c r="F70" s="80"/>
      <c r="G70" s="80"/>
      <c r="H70" s="80"/>
      <c r="I70" s="80"/>
      <c r="J70" s="80"/>
    </row>
    <row r="71">
      <c r="A71" s="80"/>
      <c r="B71" s="80"/>
      <c r="C71" s="80"/>
      <c r="D71" s="80"/>
      <c r="E71" s="80"/>
      <c r="F71" s="80"/>
      <c r="G71" s="80"/>
      <c r="H71" s="80"/>
      <c r="I71" s="80"/>
      <c r="J71" s="80"/>
    </row>
    <row r="72">
      <c r="A72" s="80"/>
      <c r="B72" s="80"/>
      <c r="C72" s="80"/>
      <c r="D72" s="80"/>
      <c r="E72" s="80"/>
      <c r="F72" s="80"/>
      <c r="G72" s="80"/>
      <c r="H72" s="80"/>
      <c r="I72" s="80"/>
      <c r="J72" s="80"/>
    </row>
    <row r="73">
      <c r="A73" s="80"/>
      <c r="B73" s="80"/>
      <c r="C73" s="80"/>
      <c r="D73" s="80"/>
      <c r="E73" s="80"/>
      <c r="F73" s="80"/>
      <c r="G73" s="80"/>
      <c r="H73" s="80"/>
      <c r="I73" s="80"/>
      <c r="J73" s="80"/>
    </row>
    <row r="74">
      <c r="A74" s="80"/>
      <c r="B74" s="80"/>
      <c r="C74" s="80"/>
      <c r="D74" s="80"/>
      <c r="E74" s="80"/>
      <c r="F74" s="80"/>
      <c r="G74" s="80"/>
      <c r="H74" s="80"/>
      <c r="I74" s="80"/>
      <c r="J74" s="80"/>
    </row>
    <row r="75">
      <c r="A75" s="80"/>
      <c r="B75" s="80"/>
      <c r="C75" s="80"/>
      <c r="D75" s="80"/>
      <c r="E75" s="80"/>
      <c r="F75" s="80"/>
      <c r="G75" s="80"/>
      <c r="H75" s="80"/>
      <c r="I75" s="80"/>
      <c r="J75" s="80"/>
    </row>
    <row r="76">
      <c r="A76" s="80"/>
      <c r="B76" s="80"/>
      <c r="C76" s="80"/>
      <c r="D76" s="80"/>
      <c r="E76" s="80"/>
      <c r="F76" s="80"/>
      <c r="G76" s="80"/>
      <c r="H76" s="80"/>
      <c r="I76" s="80"/>
      <c r="J76" s="80"/>
    </row>
    <row r="77">
      <c r="A77" s="80"/>
      <c r="B77" s="80"/>
      <c r="C77" s="80"/>
      <c r="D77" s="80"/>
      <c r="E77" s="80"/>
      <c r="F77" s="80"/>
      <c r="G77" s="80"/>
      <c r="H77" s="80"/>
      <c r="I77" s="80"/>
      <c r="J77" s="80"/>
    </row>
    <row r="78">
      <c r="A78" s="80"/>
      <c r="B78" s="80"/>
      <c r="C78" s="80"/>
      <c r="D78" s="80"/>
      <c r="E78" s="80"/>
      <c r="F78" s="80"/>
      <c r="G78" s="80"/>
      <c r="H78" s="80"/>
      <c r="I78" s="80"/>
      <c r="J78" s="80"/>
    </row>
    <row r="79">
      <c r="A79" s="80"/>
      <c r="B79" s="80"/>
      <c r="C79" s="80"/>
      <c r="D79" s="80"/>
      <c r="E79" s="80"/>
      <c r="F79" s="80"/>
      <c r="G79" s="80"/>
      <c r="H79" s="80"/>
      <c r="I79" s="80"/>
      <c r="J79" s="80"/>
    </row>
    <row r="80">
      <c r="A80" s="80"/>
      <c r="B80" s="80"/>
      <c r="C80" s="80"/>
      <c r="D80" s="80"/>
      <c r="E80" s="80"/>
      <c r="F80" s="80"/>
      <c r="G80" s="80"/>
      <c r="H80" s="80"/>
      <c r="I80" s="80"/>
      <c r="J80" s="80"/>
    </row>
    <row r="81">
      <c r="A81" s="80"/>
      <c r="B81" s="80"/>
      <c r="C81" s="80"/>
      <c r="D81" s="80"/>
      <c r="E81" s="80"/>
      <c r="F81" s="80"/>
      <c r="G81" s="80"/>
      <c r="H81" s="80"/>
      <c r="I81" s="80"/>
      <c r="J81" s="80"/>
    </row>
    <row r="82">
      <c r="A82" s="80"/>
      <c r="B82" s="80"/>
      <c r="C82" s="80"/>
      <c r="D82" s="80"/>
      <c r="E82" s="80"/>
      <c r="F82" s="80"/>
      <c r="G82" s="80"/>
      <c r="H82" s="80"/>
      <c r="I82" s="80"/>
      <c r="J82" s="80"/>
    </row>
    <row r="83">
      <c r="A83" s="80"/>
      <c r="B83" s="80"/>
      <c r="C83" s="80"/>
      <c r="D83" s="80"/>
      <c r="E83" s="80"/>
      <c r="F83" s="80"/>
      <c r="G83" s="80"/>
      <c r="H83" s="80"/>
      <c r="I83" s="80"/>
      <c r="J83" s="80"/>
    </row>
    <row r="84">
      <c r="A84" s="80"/>
      <c r="B84" s="80"/>
      <c r="C84" s="80"/>
      <c r="D84" s="80"/>
      <c r="E84" s="80"/>
      <c r="F84" s="80"/>
      <c r="G84" s="80"/>
      <c r="H84" s="80"/>
      <c r="I84" s="80"/>
      <c r="J84" s="80"/>
    </row>
    <row r="85">
      <c r="A85" s="80"/>
      <c r="B85" s="80"/>
      <c r="C85" s="80"/>
      <c r="D85" s="80"/>
      <c r="E85" s="80"/>
      <c r="F85" s="80"/>
      <c r="G85" s="80"/>
      <c r="H85" s="80"/>
      <c r="I85" s="80"/>
      <c r="J85" s="80"/>
    </row>
    <row r="86">
      <c r="A86" s="80"/>
      <c r="B86" s="80"/>
      <c r="C86" s="80"/>
      <c r="D86" s="80"/>
      <c r="E86" s="80"/>
      <c r="F86" s="80"/>
      <c r="G86" s="80"/>
      <c r="H86" s="80"/>
      <c r="I86" s="80"/>
      <c r="J86" s="80"/>
    </row>
    <row r="87">
      <c r="A87" s="80"/>
      <c r="B87" s="80"/>
      <c r="C87" s="80"/>
      <c r="D87" s="80"/>
      <c r="E87" s="80"/>
      <c r="F87" s="80"/>
      <c r="G87" s="80"/>
      <c r="H87" s="80"/>
      <c r="I87" s="80"/>
      <c r="J87" s="80"/>
    </row>
    <row r="88">
      <c r="A88" s="80"/>
      <c r="B88" s="80"/>
      <c r="C88" s="80"/>
      <c r="D88" s="80"/>
      <c r="E88" s="80"/>
      <c r="F88" s="80"/>
      <c r="G88" s="80"/>
      <c r="H88" s="80"/>
      <c r="I88" s="80"/>
      <c r="J88" s="80"/>
    </row>
    <row r="89">
      <c r="A89" s="80"/>
      <c r="B89" s="80"/>
      <c r="C89" s="80"/>
      <c r="D89" s="80"/>
      <c r="E89" s="80"/>
      <c r="F89" s="80"/>
      <c r="G89" s="80"/>
      <c r="H89" s="80"/>
      <c r="I89" s="80"/>
      <c r="J89" s="80"/>
    </row>
    <row r="90">
      <c r="A90" s="80"/>
      <c r="B90" s="80"/>
      <c r="C90" s="80"/>
      <c r="D90" s="80"/>
      <c r="E90" s="80"/>
      <c r="F90" s="80"/>
      <c r="G90" s="80"/>
      <c r="H90" s="80"/>
      <c r="I90" s="80"/>
      <c r="J90" s="80"/>
    </row>
    <row r="91">
      <c r="A91" s="80"/>
      <c r="B91" s="80"/>
      <c r="C91" s="80"/>
      <c r="D91" s="80"/>
      <c r="E91" s="80"/>
      <c r="F91" s="80"/>
      <c r="G91" s="80"/>
      <c r="H91" s="80"/>
      <c r="I91" s="80"/>
      <c r="J91" s="80"/>
    </row>
    <row r="92">
      <c r="A92" s="80"/>
      <c r="B92" s="80"/>
      <c r="C92" s="80"/>
      <c r="D92" s="80"/>
      <c r="E92" s="80"/>
      <c r="F92" s="80"/>
      <c r="G92" s="80"/>
      <c r="H92" s="80"/>
      <c r="I92" s="80"/>
      <c r="J92" s="80"/>
    </row>
    <row r="93">
      <c r="A93" s="80"/>
      <c r="B93" s="80"/>
      <c r="C93" s="80"/>
      <c r="D93" s="80"/>
      <c r="E93" s="80"/>
      <c r="F93" s="80"/>
      <c r="G93" s="80"/>
      <c r="H93" s="80"/>
      <c r="I93" s="80"/>
      <c r="J93" s="80"/>
    </row>
    <row r="94">
      <c r="A94" s="80"/>
      <c r="B94" s="80"/>
      <c r="C94" s="80"/>
      <c r="D94" s="80"/>
      <c r="E94" s="80"/>
      <c r="F94" s="80"/>
      <c r="G94" s="80"/>
      <c r="H94" s="80"/>
      <c r="I94" s="80"/>
      <c r="J94" s="80"/>
    </row>
    <row r="95">
      <c r="A95" s="80"/>
      <c r="B95" s="80"/>
      <c r="C95" s="80"/>
      <c r="D95" s="80"/>
      <c r="E95" s="80"/>
      <c r="F95" s="80"/>
      <c r="G95" s="80"/>
      <c r="H95" s="80"/>
      <c r="I95" s="80"/>
      <c r="J95" s="80"/>
    </row>
    <row r="96">
      <c r="A96" s="80"/>
      <c r="B96" s="80"/>
      <c r="C96" s="80"/>
      <c r="D96" s="80"/>
      <c r="E96" s="80"/>
      <c r="F96" s="80"/>
      <c r="G96" s="80"/>
      <c r="H96" s="80"/>
      <c r="I96" s="80"/>
      <c r="J96" s="80"/>
    </row>
    <row r="97">
      <c r="A97" s="80"/>
      <c r="B97" s="80"/>
      <c r="C97" s="80"/>
      <c r="D97" s="80"/>
      <c r="E97" s="80"/>
      <c r="F97" s="80"/>
      <c r="G97" s="80"/>
      <c r="H97" s="80"/>
      <c r="I97" s="80"/>
      <c r="J97" s="80"/>
    </row>
    <row r="98">
      <c r="A98" s="80"/>
      <c r="B98" s="80"/>
      <c r="C98" s="80"/>
      <c r="D98" s="80"/>
      <c r="E98" s="80"/>
      <c r="F98" s="80"/>
      <c r="G98" s="80"/>
      <c r="H98" s="80"/>
      <c r="I98" s="80"/>
      <c r="J98" s="80"/>
    </row>
    <row r="99">
      <c r="A99" s="80"/>
      <c r="B99" s="80"/>
      <c r="C99" s="80"/>
      <c r="D99" s="80"/>
      <c r="E99" s="80"/>
      <c r="F99" s="80"/>
      <c r="G99" s="80"/>
      <c r="H99" s="80"/>
      <c r="I99" s="80"/>
      <c r="J99" s="80"/>
    </row>
    <row r="100">
      <c r="A100" s="80"/>
      <c r="B100" s="80"/>
      <c r="C100" s="80"/>
      <c r="D100" s="80"/>
      <c r="E100" s="80"/>
      <c r="F100" s="80"/>
      <c r="G100" s="80"/>
      <c r="H100" s="80"/>
      <c r="I100" s="80"/>
      <c r="J100" s="80"/>
    </row>
    <row r="101">
      <c r="A101" s="80"/>
      <c r="B101" s="80"/>
      <c r="C101" s="80"/>
      <c r="D101" s="80"/>
      <c r="E101" s="80"/>
      <c r="F101" s="80"/>
      <c r="G101" s="80"/>
      <c r="H101" s="80"/>
      <c r="I101" s="80"/>
      <c r="J101" s="80"/>
    </row>
    <row r="102">
      <c r="A102" s="80"/>
      <c r="B102" s="80"/>
      <c r="C102" s="80"/>
      <c r="D102" s="80"/>
      <c r="E102" s="80"/>
      <c r="F102" s="80"/>
      <c r="G102" s="80"/>
      <c r="H102" s="80"/>
      <c r="I102" s="80"/>
      <c r="J102" s="80"/>
    </row>
    <row r="103">
      <c r="A103" s="80"/>
      <c r="B103" s="80"/>
      <c r="C103" s="80"/>
      <c r="D103" s="80"/>
      <c r="E103" s="80"/>
      <c r="F103" s="80"/>
      <c r="G103" s="80"/>
      <c r="H103" s="80"/>
      <c r="I103" s="80"/>
      <c r="J103" s="80"/>
    </row>
    <row r="104">
      <c r="A104" s="80"/>
      <c r="B104" s="80"/>
      <c r="C104" s="80"/>
      <c r="D104" s="80"/>
      <c r="E104" s="80"/>
      <c r="F104" s="80"/>
      <c r="G104" s="80"/>
      <c r="H104" s="80"/>
      <c r="I104" s="80"/>
      <c r="J104" s="80"/>
    </row>
    <row r="105">
      <c r="A105" s="80"/>
      <c r="B105" s="80"/>
      <c r="C105" s="80"/>
      <c r="D105" s="80"/>
      <c r="E105" s="80"/>
      <c r="F105" s="80"/>
      <c r="G105" s="80"/>
      <c r="H105" s="80"/>
      <c r="I105" s="80"/>
      <c r="J105" s="80"/>
    </row>
    <row r="106">
      <c r="A106" s="80"/>
      <c r="B106" s="80"/>
      <c r="C106" s="80"/>
      <c r="D106" s="80"/>
      <c r="E106" s="80"/>
      <c r="F106" s="80"/>
      <c r="G106" s="80"/>
      <c r="H106" s="80"/>
      <c r="I106" s="80"/>
      <c r="J106" s="80"/>
    </row>
    <row r="107">
      <c r="A107" s="80"/>
      <c r="B107" s="80"/>
      <c r="C107" s="80"/>
      <c r="D107" s="80"/>
      <c r="E107" s="80"/>
      <c r="F107" s="80"/>
      <c r="G107" s="80"/>
      <c r="H107" s="80"/>
      <c r="I107" s="80"/>
      <c r="J107" s="80"/>
    </row>
    <row r="108">
      <c r="A108" s="80"/>
      <c r="B108" s="80"/>
      <c r="C108" s="80"/>
      <c r="D108" s="80"/>
      <c r="E108" s="80"/>
      <c r="F108" s="80"/>
      <c r="G108" s="80"/>
      <c r="H108" s="80"/>
      <c r="I108" s="80"/>
      <c r="J108" s="80"/>
    </row>
    <row r="109">
      <c r="A109" s="80"/>
      <c r="B109" s="80"/>
      <c r="C109" s="80"/>
      <c r="D109" s="80"/>
      <c r="E109" s="80"/>
      <c r="F109" s="80"/>
      <c r="G109" s="80"/>
      <c r="H109" s="80"/>
      <c r="I109" s="80"/>
      <c r="J109" s="80"/>
    </row>
    <row r="110">
      <c r="A110" s="80"/>
      <c r="B110" s="80"/>
      <c r="C110" s="80"/>
      <c r="D110" s="80"/>
      <c r="E110" s="80"/>
      <c r="F110" s="80"/>
      <c r="G110" s="80"/>
      <c r="H110" s="80"/>
      <c r="I110" s="80"/>
      <c r="J110" s="80"/>
    </row>
    <row r="111">
      <c r="A111" s="80"/>
      <c r="B111" s="80"/>
      <c r="C111" s="80"/>
      <c r="D111" s="80"/>
      <c r="E111" s="80"/>
      <c r="F111" s="80"/>
      <c r="G111" s="80"/>
      <c r="H111" s="80"/>
      <c r="I111" s="80"/>
      <c r="J111" s="80"/>
    </row>
    <row r="112">
      <c r="A112" s="80"/>
      <c r="B112" s="80"/>
      <c r="C112" s="80"/>
      <c r="D112" s="80"/>
      <c r="E112" s="80"/>
      <c r="F112" s="80"/>
      <c r="G112" s="80"/>
      <c r="H112" s="80"/>
      <c r="I112" s="80"/>
      <c r="J112" s="80"/>
    </row>
    <row r="113">
      <c r="A113" s="80"/>
      <c r="B113" s="80"/>
      <c r="C113" s="80"/>
      <c r="D113" s="80"/>
      <c r="E113" s="80"/>
      <c r="F113" s="80"/>
      <c r="G113" s="80"/>
      <c r="H113" s="80"/>
      <c r="I113" s="80"/>
      <c r="J113" s="80"/>
    </row>
    <row r="114">
      <c r="A114" s="80"/>
      <c r="B114" s="80"/>
      <c r="C114" s="80"/>
      <c r="D114" s="80"/>
      <c r="E114" s="80"/>
      <c r="F114" s="80"/>
      <c r="G114" s="80"/>
      <c r="H114" s="80"/>
      <c r="I114" s="80"/>
      <c r="J114" s="80"/>
    </row>
    <row r="115">
      <c r="A115" s="80"/>
      <c r="B115" s="80"/>
      <c r="C115" s="80"/>
      <c r="D115" s="80"/>
      <c r="E115" s="80"/>
      <c r="F115" s="80"/>
      <c r="G115" s="80"/>
      <c r="H115" s="80"/>
      <c r="I115" s="80"/>
      <c r="J115" s="80"/>
    </row>
    <row r="116">
      <c r="A116" s="80"/>
      <c r="B116" s="80"/>
      <c r="C116" s="80"/>
      <c r="D116" s="80"/>
      <c r="E116" s="80"/>
      <c r="F116" s="80"/>
      <c r="G116" s="80"/>
      <c r="H116" s="80"/>
      <c r="I116" s="80"/>
      <c r="J116" s="80"/>
    </row>
    <row r="117">
      <c r="A117" s="80"/>
      <c r="B117" s="80"/>
      <c r="C117" s="80"/>
      <c r="D117" s="80"/>
      <c r="E117" s="80"/>
      <c r="F117" s="80"/>
      <c r="G117" s="80"/>
      <c r="H117" s="80"/>
      <c r="I117" s="80"/>
      <c r="J117" s="80"/>
    </row>
    <row r="118">
      <c r="A118" s="80"/>
      <c r="B118" s="80"/>
      <c r="C118" s="80"/>
      <c r="D118" s="80"/>
      <c r="E118" s="80"/>
      <c r="F118" s="80"/>
      <c r="G118" s="80"/>
      <c r="H118" s="80"/>
      <c r="I118" s="80"/>
      <c r="J118" s="80"/>
    </row>
    <row r="119">
      <c r="A119" s="80"/>
      <c r="B119" s="80"/>
      <c r="C119" s="80"/>
      <c r="D119" s="80"/>
      <c r="E119" s="80"/>
      <c r="F119" s="80"/>
      <c r="G119" s="80"/>
      <c r="H119" s="80"/>
      <c r="I119" s="80"/>
      <c r="J119" s="80"/>
    </row>
    <row r="120">
      <c r="A120" s="80"/>
      <c r="B120" s="80"/>
      <c r="C120" s="80"/>
      <c r="D120" s="80"/>
      <c r="E120" s="80"/>
      <c r="F120" s="80"/>
      <c r="G120" s="80"/>
      <c r="H120" s="80"/>
      <c r="I120" s="80"/>
      <c r="J120" s="80"/>
    </row>
    <row r="121">
      <c r="A121" s="80"/>
      <c r="B121" s="80"/>
      <c r="C121" s="80"/>
      <c r="D121" s="80"/>
      <c r="E121" s="80"/>
      <c r="F121" s="80"/>
      <c r="G121" s="80"/>
      <c r="H121" s="80"/>
      <c r="I121" s="80"/>
      <c r="J121" s="80"/>
    </row>
    <row r="122">
      <c r="A122" s="80"/>
      <c r="B122" s="80"/>
      <c r="C122" s="80"/>
      <c r="D122" s="80"/>
      <c r="E122" s="80"/>
      <c r="F122" s="80"/>
      <c r="G122" s="80"/>
      <c r="H122" s="80"/>
      <c r="I122" s="80"/>
      <c r="J122" s="80"/>
    </row>
    <row r="123">
      <c r="A123" s="80"/>
      <c r="B123" s="80"/>
      <c r="C123" s="80"/>
      <c r="D123" s="80"/>
      <c r="E123" s="80"/>
      <c r="F123" s="80"/>
      <c r="G123" s="80"/>
      <c r="H123" s="80"/>
      <c r="I123" s="80"/>
      <c r="J123" s="80"/>
    </row>
    <row r="124">
      <c r="A124" s="80"/>
      <c r="B124" s="80"/>
      <c r="C124" s="80"/>
      <c r="D124" s="80"/>
      <c r="E124" s="80"/>
      <c r="F124" s="80"/>
      <c r="G124" s="80"/>
      <c r="H124" s="80"/>
      <c r="I124" s="80"/>
      <c r="J124" s="80"/>
    </row>
    <row r="125">
      <c r="A125" s="80"/>
      <c r="B125" s="80"/>
      <c r="C125" s="80"/>
      <c r="D125" s="80"/>
      <c r="E125" s="80"/>
      <c r="F125" s="80"/>
      <c r="G125" s="80"/>
      <c r="H125" s="80"/>
      <c r="I125" s="80"/>
      <c r="J125" s="80"/>
    </row>
    <row r="126">
      <c r="A126" s="80"/>
      <c r="B126" s="80"/>
      <c r="C126" s="80"/>
      <c r="D126" s="80"/>
      <c r="E126" s="80"/>
      <c r="F126" s="80"/>
      <c r="G126" s="80"/>
      <c r="H126" s="80"/>
      <c r="I126" s="80"/>
      <c r="J126" s="80"/>
    </row>
    <row r="127">
      <c r="A127" s="80"/>
      <c r="B127" s="80"/>
      <c r="C127" s="80"/>
      <c r="D127" s="80"/>
      <c r="E127" s="80"/>
      <c r="F127" s="80"/>
      <c r="G127" s="80"/>
      <c r="H127" s="80"/>
      <c r="I127" s="80"/>
      <c r="J127" s="80"/>
    </row>
    <row r="128">
      <c r="A128" s="80"/>
      <c r="B128" s="80"/>
      <c r="C128" s="80"/>
      <c r="D128" s="80"/>
      <c r="E128" s="80"/>
      <c r="F128" s="80"/>
      <c r="G128" s="80"/>
      <c r="H128" s="80"/>
      <c r="I128" s="80"/>
      <c r="J128" s="80"/>
    </row>
    <row r="129">
      <c r="A129" s="80"/>
      <c r="B129" s="80"/>
      <c r="C129" s="80"/>
      <c r="D129" s="80"/>
      <c r="E129" s="80"/>
      <c r="F129" s="80"/>
      <c r="G129" s="80"/>
      <c r="H129" s="80"/>
      <c r="I129" s="80"/>
      <c r="J129" s="80"/>
    </row>
    <row r="130">
      <c r="A130" s="80"/>
      <c r="B130" s="80"/>
      <c r="C130" s="80"/>
      <c r="D130" s="80"/>
      <c r="E130" s="80"/>
      <c r="F130" s="80"/>
      <c r="G130" s="80"/>
      <c r="H130" s="80"/>
      <c r="I130" s="80"/>
      <c r="J130" s="80"/>
    </row>
    <row r="131">
      <c r="A131" s="80"/>
      <c r="B131" s="80"/>
      <c r="C131" s="80"/>
      <c r="D131" s="80"/>
      <c r="E131" s="80"/>
      <c r="F131" s="80"/>
      <c r="G131" s="80"/>
      <c r="H131" s="80"/>
      <c r="I131" s="80"/>
      <c r="J131" s="80"/>
    </row>
    <row r="132">
      <c r="A132" s="80"/>
      <c r="B132" s="80"/>
      <c r="C132" s="80"/>
      <c r="D132" s="80"/>
      <c r="E132" s="80"/>
      <c r="F132" s="80"/>
      <c r="G132" s="80"/>
      <c r="H132" s="80"/>
      <c r="I132" s="80"/>
      <c r="J132" s="80"/>
    </row>
    <row r="133">
      <c r="A133" s="80"/>
      <c r="B133" s="80"/>
      <c r="C133" s="80"/>
      <c r="D133" s="80"/>
      <c r="E133" s="80"/>
      <c r="F133" s="80"/>
      <c r="G133" s="80"/>
      <c r="H133" s="80"/>
      <c r="I133" s="80"/>
      <c r="J133" s="80"/>
    </row>
    <row r="134">
      <c r="A134" s="80"/>
      <c r="B134" s="80"/>
      <c r="C134" s="80"/>
      <c r="D134" s="80"/>
      <c r="E134" s="80"/>
      <c r="F134" s="80"/>
      <c r="G134" s="80"/>
      <c r="H134" s="80"/>
      <c r="I134" s="80"/>
      <c r="J134" s="80"/>
    </row>
    <row r="135">
      <c r="A135" s="80"/>
      <c r="B135" s="80"/>
      <c r="C135" s="80"/>
      <c r="D135" s="80"/>
      <c r="E135" s="80"/>
      <c r="F135" s="80"/>
      <c r="G135" s="80"/>
      <c r="H135" s="80"/>
      <c r="I135" s="80"/>
      <c r="J135" s="80"/>
    </row>
    <row r="136">
      <c r="A136" s="80"/>
      <c r="B136" s="80"/>
      <c r="C136" s="80"/>
      <c r="D136" s="80"/>
      <c r="E136" s="80"/>
      <c r="F136" s="80"/>
      <c r="G136" s="80"/>
      <c r="H136" s="80"/>
      <c r="I136" s="80"/>
      <c r="J136" s="80"/>
    </row>
    <row r="137">
      <c r="A137" s="80"/>
      <c r="B137" s="80"/>
      <c r="C137" s="80"/>
      <c r="D137" s="80"/>
      <c r="E137" s="80"/>
      <c r="F137" s="80"/>
      <c r="G137" s="80"/>
      <c r="H137" s="80"/>
      <c r="I137" s="80"/>
      <c r="J137" s="80"/>
    </row>
    <row r="138">
      <c r="A138" s="80"/>
      <c r="B138" s="80"/>
      <c r="C138" s="80"/>
      <c r="D138" s="80"/>
      <c r="E138" s="80"/>
      <c r="F138" s="80"/>
      <c r="G138" s="80"/>
      <c r="H138" s="80"/>
      <c r="I138" s="80"/>
      <c r="J138" s="80"/>
    </row>
    <row r="139">
      <c r="A139" s="80"/>
      <c r="B139" s="80"/>
      <c r="C139" s="80"/>
      <c r="D139" s="80"/>
      <c r="E139" s="80"/>
      <c r="F139" s="80"/>
      <c r="G139" s="80"/>
      <c r="H139" s="80"/>
      <c r="I139" s="80"/>
      <c r="J139" s="80"/>
    </row>
    <row r="140">
      <c r="A140" s="80"/>
      <c r="B140" s="80"/>
      <c r="C140" s="80"/>
      <c r="D140" s="80"/>
      <c r="E140" s="80"/>
      <c r="F140" s="80"/>
      <c r="G140" s="80"/>
      <c r="H140" s="80"/>
      <c r="I140" s="80"/>
      <c r="J140" s="80"/>
    </row>
    <row r="141">
      <c r="A141" s="80"/>
      <c r="B141" s="80"/>
      <c r="C141" s="80"/>
      <c r="D141" s="80"/>
      <c r="E141" s="80"/>
      <c r="F141" s="80"/>
      <c r="G141" s="80"/>
      <c r="H141" s="80"/>
      <c r="I141" s="80"/>
      <c r="J141" s="80"/>
    </row>
    <row r="142">
      <c r="A142" s="80"/>
      <c r="B142" s="80"/>
      <c r="C142" s="80"/>
      <c r="D142" s="80"/>
      <c r="E142" s="80"/>
      <c r="F142" s="80"/>
      <c r="G142" s="80"/>
      <c r="H142" s="80"/>
      <c r="I142" s="80"/>
      <c r="J142" s="80"/>
    </row>
    <row r="143">
      <c r="A143" s="80"/>
      <c r="B143" s="80"/>
      <c r="C143" s="80"/>
      <c r="D143" s="80"/>
      <c r="E143" s="80"/>
      <c r="F143" s="80"/>
      <c r="G143" s="80"/>
      <c r="H143" s="80"/>
      <c r="I143" s="80"/>
      <c r="J143" s="80"/>
    </row>
    <row r="144">
      <c r="A144" s="80"/>
      <c r="B144" s="80"/>
      <c r="C144" s="80"/>
      <c r="D144" s="80"/>
      <c r="E144" s="80"/>
      <c r="F144" s="80"/>
      <c r="G144" s="80"/>
      <c r="H144" s="80"/>
      <c r="I144" s="80"/>
      <c r="J144" s="80"/>
    </row>
    <row r="145">
      <c r="A145" s="80"/>
      <c r="B145" s="80"/>
      <c r="C145" s="80"/>
      <c r="D145" s="80"/>
      <c r="E145" s="80"/>
      <c r="F145" s="80"/>
      <c r="G145" s="80"/>
      <c r="H145" s="80"/>
      <c r="I145" s="80"/>
      <c r="J145" s="80"/>
    </row>
    <row r="146">
      <c r="A146" s="80"/>
      <c r="B146" s="80"/>
      <c r="C146" s="80"/>
      <c r="D146" s="80"/>
      <c r="E146" s="80"/>
      <c r="F146" s="80"/>
      <c r="G146" s="80"/>
      <c r="H146" s="80"/>
      <c r="I146" s="80"/>
      <c r="J146" s="80"/>
    </row>
    <row r="147">
      <c r="A147" s="80"/>
      <c r="B147" s="80"/>
      <c r="C147" s="80"/>
      <c r="D147" s="80"/>
      <c r="E147" s="80"/>
      <c r="F147" s="80"/>
      <c r="G147" s="80"/>
      <c r="H147" s="80"/>
      <c r="I147" s="80"/>
      <c r="J147" s="80"/>
    </row>
    <row r="148">
      <c r="A148" s="80"/>
      <c r="B148" s="80"/>
      <c r="C148" s="80"/>
      <c r="D148" s="80"/>
      <c r="E148" s="80"/>
      <c r="F148" s="80"/>
      <c r="G148" s="80"/>
      <c r="H148" s="80"/>
      <c r="I148" s="80"/>
      <c r="J148" s="80"/>
    </row>
    <row r="149">
      <c r="A149" s="80"/>
      <c r="B149" s="80"/>
      <c r="C149" s="80"/>
      <c r="D149" s="80"/>
      <c r="E149" s="80"/>
      <c r="F149" s="80"/>
      <c r="G149" s="80"/>
      <c r="H149" s="80"/>
      <c r="I149" s="80"/>
      <c r="J149" s="80"/>
    </row>
    <row r="150">
      <c r="A150" s="80"/>
      <c r="B150" s="80"/>
      <c r="C150" s="80"/>
      <c r="D150" s="80"/>
      <c r="E150" s="80"/>
      <c r="F150" s="80"/>
      <c r="G150" s="80"/>
      <c r="H150" s="80"/>
      <c r="I150" s="80"/>
      <c r="J150" s="80"/>
    </row>
    <row r="151">
      <c r="A151" s="80"/>
      <c r="B151" s="80"/>
      <c r="C151" s="80"/>
      <c r="D151" s="80"/>
      <c r="E151" s="80"/>
      <c r="F151" s="80"/>
      <c r="G151" s="80"/>
      <c r="H151" s="80"/>
      <c r="I151" s="80"/>
      <c r="J151" s="80"/>
    </row>
    <row r="152">
      <c r="A152" s="80"/>
      <c r="B152" s="80"/>
      <c r="C152" s="80"/>
      <c r="D152" s="80"/>
      <c r="E152" s="80"/>
      <c r="F152" s="80"/>
      <c r="G152" s="80"/>
      <c r="H152" s="80"/>
      <c r="I152" s="80"/>
      <c r="J152" s="80"/>
    </row>
    <row r="153">
      <c r="A153" s="80"/>
      <c r="B153" s="80"/>
      <c r="C153" s="80"/>
      <c r="D153" s="80"/>
      <c r="E153" s="80"/>
      <c r="F153" s="80"/>
      <c r="G153" s="80"/>
      <c r="H153" s="80"/>
      <c r="I153" s="80"/>
      <c r="J153" s="80"/>
    </row>
    <row r="154">
      <c r="A154" s="80"/>
      <c r="B154" s="80"/>
      <c r="C154" s="80"/>
      <c r="D154" s="80"/>
      <c r="E154" s="80"/>
      <c r="F154" s="80"/>
      <c r="G154" s="80"/>
      <c r="H154" s="80"/>
      <c r="I154" s="80"/>
      <c r="J154" s="80"/>
    </row>
    <row r="155">
      <c r="A155" s="80"/>
      <c r="B155" s="80"/>
      <c r="C155" s="80"/>
      <c r="D155" s="80"/>
      <c r="E155" s="80"/>
      <c r="F155" s="80"/>
      <c r="G155" s="80"/>
      <c r="H155" s="80"/>
      <c r="I155" s="80"/>
      <c r="J155" s="80"/>
    </row>
    <row r="156">
      <c r="A156" s="80"/>
      <c r="B156" s="80"/>
      <c r="C156" s="80"/>
      <c r="D156" s="80"/>
      <c r="E156" s="80"/>
      <c r="F156" s="80"/>
      <c r="G156" s="80"/>
      <c r="H156" s="80"/>
      <c r="I156" s="80"/>
      <c r="J156" s="80"/>
    </row>
    <row r="157">
      <c r="A157" s="80"/>
      <c r="B157" s="80"/>
      <c r="C157" s="80"/>
      <c r="D157" s="80"/>
      <c r="E157" s="80"/>
      <c r="F157" s="80"/>
      <c r="G157" s="80"/>
      <c r="H157" s="80"/>
      <c r="I157" s="80"/>
      <c r="J157" s="80"/>
    </row>
    <row r="158">
      <c r="A158" s="80"/>
      <c r="B158" s="80"/>
      <c r="C158" s="80"/>
      <c r="D158" s="80"/>
      <c r="E158" s="80"/>
      <c r="F158" s="80"/>
      <c r="G158" s="80"/>
      <c r="H158" s="80"/>
      <c r="I158" s="80"/>
      <c r="J158" s="80"/>
    </row>
    <row r="159">
      <c r="A159" s="80"/>
      <c r="B159" s="80"/>
      <c r="C159" s="80"/>
      <c r="D159" s="80"/>
      <c r="E159" s="80"/>
      <c r="F159" s="80"/>
      <c r="G159" s="80"/>
      <c r="H159" s="80"/>
      <c r="I159" s="80"/>
      <c r="J159" s="80"/>
    </row>
    <row r="160">
      <c r="A160" s="80"/>
      <c r="B160" s="80"/>
      <c r="C160" s="80"/>
      <c r="D160" s="80"/>
      <c r="E160" s="80"/>
      <c r="F160" s="80"/>
      <c r="G160" s="80"/>
      <c r="H160" s="80"/>
      <c r="I160" s="80"/>
      <c r="J160" s="80"/>
    </row>
    <row r="161">
      <c r="A161" s="80"/>
      <c r="B161" s="80"/>
      <c r="C161" s="80"/>
      <c r="D161" s="80"/>
      <c r="E161" s="80"/>
      <c r="F161" s="80"/>
      <c r="G161" s="80"/>
      <c r="H161" s="80"/>
      <c r="I161" s="80"/>
      <c r="J161" s="80"/>
    </row>
    <row r="162">
      <c r="A162" s="80"/>
      <c r="B162" s="80"/>
      <c r="C162" s="80"/>
      <c r="D162" s="80"/>
      <c r="E162" s="80"/>
      <c r="F162" s="80"/>
      <c r="G162" s="80"/>
      <c r="H162" s="80"/>
      <c r="I162" s="80"/>
      <c r="J162" s="80"/>
    </row>
    <row r="163">
      <c r="A163" s="80"/>
      <c r="B163" s="80"/>
      <c r="C163" s="80"/>
      <c r="D163" s="80"/>
      <c r="E163" s="80"/>
      <c r="F163" s="80"/>
      <c r="G163" s="80"/>
      <c r="H163" s="80"/>
      <c r="I163" s="80"/>
      <c r="J163" s="80"/>
    </row>
    <row r="164">
      <c r="A164" s="80"/>
      <c r="B164" s="80"/>
      <c r="C164" s="80"/>
      <c r="D164" s="80"/>
      <c r="E164" s="80"/>
      <c r="F164" s="80"/>
      <c r="G164" s="80"/>
      <c r="H164" s="80"/>
      <c r="I164" s="80"/>
      <c r="J164" s="80"/>
    </row>
    <row r="165">
      <c r="A165" s="80"/>
      <c r="B165" s="80"/>
      <c r="C165" s="80"/>
      <c r="D165" s="80"/>
      <c r="E165" s="80"/>
      <c r="F165" s="80"/>
      <c r="G165" s="80"/>
      <c r="H165" s="80"/>
      <c r="I165" s="80"/>
      <c r="J165" s="80"/>
    </row>
    <row r="166">
      <c r="A166" s="80"/>
      <c r="B166" s="80"/>
      <c r="C166" s="80"/>
      <c r="D166" s="80"/>
      <c r="E166" s="80"/>
      <c r="F166" s="80"/>
      <c r="G166" s="80"/>
      <c r="H166" s="80"/>
      <c r="I166" s="80"/>
      <c r="J166" s="80"/>
    </row>
    <row r="167">
      <c r="A167" s="80"/>
      <c r="B167" s="80"/>
      <c r="C167" s="80"/>
      <c r="D167" s="80"/>
      <c r="E167" s="80"/>
      <c r="F167" s="80"/>
      <c r="G167" s="80"/>
      <c r="H167" s="80"/>
      <c r="I167" s="80"/>
      <c r="J167" s="80"/>
    </row>
    <row r="168">
      <c r="A168" s="80"/>
      <c r="B168" s="80"/>
      <c r="C168" s="80"/>
      <c r="D168" s="80"/>
      <c r="E168" s="80"/>
      <c r="F168" s="80"/>
      <c r="G168" s="80"/>
      <c r="H168" s="80"/>
      <c r="I168" s="80"/>
      <c r="J168" s="80"/>
    </row>
    <row r="169">
      <c r="A169" s="80"/>
      <c r="B169" s="80"/>
      <c r="C169" s="80"/>
      <c r="D169" s="80"/>
      <c r="E169" s="80"/>
      <c r="F169" s="80"/>
      <c r="G169" s="80"/>
      <c r="H169" s="80"/>
      <c r="I169" s="80"/>
      <c r="J169" s="80"/>
    </row>
    <row r="170">
      <c r="A170" s="80"/>
      <c r="B170" s="80"/>
      <c r="C170" s="80"/>
      <c r="D170" s="80"/>
      <c r="E170" s="80"/>
      <c r="F170" s="80"/>
      <c r="G170" s="80"/>
      <c r="H170" s="80"/>
      <c r="I170" s="80"/>
      <c r="J170" s="80"/>
    </row>
    <row r="171">
      <c r="A171" s="80"/>
      <c r="B171" s="80"/>
      <c r="C171" s="80"/>
      <c r="D171" s="80"/>
      <c r="E171" s="80"/>
      <c r="F171" s="80"/>
      <c r="G171" s="80"/>
      <c r="H171" s="80"/>
      <c r="I171" s="80"/>
      <c r="J171" s="80"/>
    </row>
    <row r="172">
      <c r="A172" s="80"/>
      <c r="B172" s="80"/>
      <c r="C172" s="80"/>
      <c r="D172" s="80"/>
      <c r="E172" s="80"/>
      <c r="F172" s="80"/>
      <c r="G172" s="80"/>
      <c r="H172" s="80"/>
      <c r="I172" s="80"/>
      <c r="J172" s="80"/>
    </row>
    <row r="173">
      <c r="A173" s="80"/>
      <c r="B173" s="80"/>
      <c r="C173" s="80"/>
      <c r="D173" s="80"/>
      <c r="E173" s="80"/>
      <c r="F173" s="80"/>
      <c r="G173" s="80"/>
      <c r="H173" s="80"/>
      <c r="I173" s="80"/>
      <c r="J173" s="80"/>
    </row>
    <row r="174">
      <c r="A174" s="80"/>
      <c r="B174" s="80"/>
      <c r="C174" s="80"/>
      <c r="D174" s="80"/>
      <c r="E174" s="80"/>
      <c r="F174" s="80"/>
      <c r="G174" s="80"/>
      <c r="H174" s="80"/>
      <c r="I174" s="80"/>
      <c r="J174" s="80"/>
    </row>
    <row r="175">
      <c r="A175" s="80"/>
      <c r="B175" s="80"/>
      <c r="C175" s="80"/>
      <c r="D175" s="80"/>
      <c r="E175" s="80"/>
      <c r="F175" s="80"/>
      <c r="G175" s="80"/>
      <c r="H175" s="80"/>
      <c r="I175" s="80"/>
      <c r="J175" s="80"/>
    </row>
    <row r="176">
      <c r="A176" s="80"/>
      <c r="B176" s="80"/>
      <c r="C176" s="80"/>
      <c r="D176" s="80"/>
      <c r="E176" s="80"/>
      <c r="F176" s="80"/>
      <c r="G176" s="80"/>
      <c r="H176" s="80"/>
      <c r="I176" s="80"/>
      <c r="J176" s="80"/>
    </row>
    <row r="177">
      <c r="A177" s="80"/>
      <c r="B177" s="80"/>
      <c r="C177" s="80"/>
      <c r="D177" s="80"/>
      <c r="E177" s="80"/>
      <c r="F177" s="80"/>
      <c r="G177" s="80"/>
      <c r="H177" s="80"/>
      <c r="I177" s="80"/>
      <c r="J177" s="80"/>
    </row>
    <row r="178">
      <c r="A178" s="80"/>
      <c r="B178" s="80"/>
      <c r="C178" s="80"/>
      <c r="D178" s="80"/>
      <c r="E178" s="80"/>
      <c r="F178" s="80"/>
      <c r="G178" s="80"/>
      <c r="H178" s="80"/>
      <c r="I178" s="80"/>
      <c r="J178" s="80"/>
    </row>
    <row r="179">
      <c r="A179" s="80"/>
      <c r="B179" s="80"/>
      <c r="C179" s="80"/>
      <c r="D179" s="80"/>
      <c r="E179" s="80"/>
      <c r="F179" s="80"/>
      <c r="G179" s="80"/>
      <c r="H179" s="80"/>
      <c r="I179" s="80"/>
      <c r="J179" s="80"/>
    </row>
    <row r="180">
      <c r="A180" s="80"/>
      <c r="B180" s="80"/>
      <c r="C180" s="80"/>
      <c r="D180" s="80"/>
      <c r="E180" s="80"/>
      <c r="F180" s="80"/>
      <c r="G180" s="80"/>
      <c r="H180" s="80"/>
      <c r="I180" s="80"/>
      <c r="J180" s="80"/>
    </row>
    <row r="181">
      <c r="A181" s="80"/>
      <c r="B181" s="80"/>
      <c r="C181" s="80"/>
      <c r="D181" s="80"/>
      <c r="E181" s="80"/>
      <c r="F181" s="80"/>
      <c r="G181" s="80"/>
      <c r="H181" s="80"/>
      <c r="I181" s="80"/>
      <c r="J181" s="80"/>
    </row>
    <row r="182">
      <c r="A182" s="80"/>
      <c r="B182" s="80"/>
      <c r="C182" s="80"/>
      <c r="D182" s="80"/>
      <c r="E182" s="80"/>
      <c r="F182" s="80"/>
      <c r="G182" s="80"/>
      <c r="H182" s="80"/>
      <c r="I182" s="80"/>
      <c r="J182" s="80"/>
    </row>
    <row r="183">
      <c r="A183" s="80"/>
      <c r="B183" s="80"/>
      <c r="C183" s="80"/>
      <c r="D183" s="80"/>
      <c r="E183" s="80"/>
      <c r="F183" s="80"/>
      <c r="G183" s="80"/>
      <c r="H183" s="80"/>
      <c r="I183" s="80"/>
      <c r="J183" s="80"/>
    </row>
    <row r="184">
      <c r="A184" s="80"/>
      <c r="B184" s="80"/>
      <c r="C184" s="80"/>
      <c r="D184" s="80"/>
      <c r="E184" s="80"/>
      <c r="F184" s="80"/>
      <c r="G184" s="80"/>
      <c r="H184" s="80"/>
      <c r="I184" s="80"/>
      <c r="J184" s="80"/>
    </row>
    <row r="185">
      <c r="A185" s="80"/>
      <c r="B185" s="80"/>
      <c r="C185" s="80"/>
      <c r="D185" s="80"/>
      <c r="E185" s="80"/>
      <c r="F185" s="80"/>
      <c r="G185" s="80"/>
      <c r="H185" s="80"/>
      <c r="I185" s="80"/>
      <c r="J185" s="80"/>
    </row>
    <row r="186">
      <c r="A186" s="80"/>
      <c r="B186" s="80"/>
      <c r="C186" s="80"/>
      <c r="D186" s="80"/>
      <c r="E186" s="80"/>
      <c r="F186" s="80"/>
      <c r="G186" s="80"/>
      <c r="H186" s="80"/>
      <c r="I186" s="80"/>
      <c r="J186" s="80"/>
    </row>
    <row r="187">
      <c r="A187" s="80"/>
      <c r="B187" s="80"/>
      <c r="C187" s="80"/>
      <c r="D187" s="80"/>
      <c r="E187" s="80"/>
      <c r="F187" s="80"/>
      <c r="G187" s="80"/>
      <c r="H187" s="80"/>
      <c r="I187" s="80"/>
      <c r="J187" s="80"/>
    </row>
    <row r="188">
      <c r="A188" s="80"/>
      <c r="B188" s="80"/>
      <c r="C188" s="80"/>
      <c r="D188" s="80"/>
      <c r="E188" s="80"/>
      <c r="F188" s="80"/>
      <c r="G188" s="80"/>
      <c r="H188" s="80"/>
      <c r="I188" s="80"/>
      <c r="J188" s="80"/>
    </row>
    <row r="189">
      <c r="A189" s="80"/>
      <c r="B189" s="80"/>
      <c r="C189" s="80"/>
      <c r="D189" s="80"/>
      <c r="E189" s="80"/>
      <c r="F189" s="80"/>
      <c r="G189" s="80"/>
      <c r="H189" s="80"/>
      <c r="I189" s="80"/>
      <c r="J189" s="80"/>
    </row>
    <row r="190">
      <c r="A190" s="80"/>
      <c r="B190" s="80"/>
      <c r="C190" s="80"/>
      <c r="D190" s="80"/>
      <c r="E190" s="80"/>
      <c r="F190" s="80"/>
      <c r="G190" s="80"/>
      <c r="H190" s="80"/>
      <c r="I190" s="80"/>
      <c r="J190" s="80"/>
    </row>
    <row r="191">
      <c r="A191" s="80"/>
      <c r="B191" s="80"/>
      <c r="C191" s="80"/>
      <c r="D191" s="80"/>
      <c r="E191" s="80"/>
      <c r="F191" s="80"/>
      <c r="G191" s="80"/>
      <c r="H191" s="80"/>
      <c r="I191" s="80"/>
      <c r="J191" s="80"/>
    </row>
    <row r="192">
      <c r="A192" s="80"/>
      <c r="B192" s="80"/>
      <c r="C192" s="80"/>
      <c r="D192" s="80"/>
      <c r="E192" s="80"/>
      <c r="F192" s="80"/>
      <c r="G192" s="80"/>
      <c r="H192" s="80"/>
      <c r="I192" s="80"/>
      <c r="J192" s="80"/>
    </row>
    <row r="193">
      <c r="A193" s="80"/>
      <c r="B193" s="80"/>
      <c r="C193" s="80"/>
      <c r="D193" s="80"/>
      <c r="E193" s="80"/>
      <c r="F193" s="80"/>
      <c r="G193" s="80"/>
      <c r="H193" s="80"/>
      <c r="I193" s="80"/>
      <c r="J193" s="80"/>
    </row>
    <row r="194">
      <c r="A194" s="80"/>
      <c r="B194" s="80"/>
      <c r="C194" s="80"/>
      <c r="D194" s="80"/>
      <c r="E194" s="80"/>
      <c r="F194" s="80"/>
      <c r="G194" s="80"/>
      <c r="H194" s="80"/>
      <c r="I194" s="80"/>
      <c r="J194" s="80"/>
    </row>
    <row r="195">
      <c r="A195" s="80"/>
      <c r="B195" s="80"/>
      <c r="C195" s="80"/>
      <c r="D195" s="80"/>
      <c r="E195" s="80"/>
      <c r="F195" s="80"/>
      <c r="G195" s="80"/>
      <c r="H195" s="80"/>
      <c r="I195" s="80"/>
      <c r="J195" s="80"/>
    </row>
    <row r="196">
      <c r="A196" s="80"/>
      <c r="B196" s="80"/>
      <c r="C196" s="80"/>
      <c r="D196" s="80"/>
      <c r="E196" s="80"/>
      <c r="F196" s="80"/>
      <c r="G196" s="80"/>
      <c r="H196" s="80"/>
      <c r="I196" s="80"/>
      <c r="J196" s="80"/>
    </row>
    <row r="197">
      <c r="A197" s="80"/>
      <c r="B197" s="80"/>
      <c r="C197" s="80"/>
      <c r="D197" s="80"/>
      <c r="E197" s="80"/>
      <c r="F197" s="80"/>
      <c r="G197" s="80"/>
      <c r="H197" s="80"/>
      <c r="I197" s="80"/>
      <c r="J197" s="80"/>
    </row>
    <row r="198">
      <c r="A198" s="80"/>
      <c r="B198" s="80"/>
      <c r="C198" s="80"/>
      <c r="D198" s="80"/>
      <c r="E198" s="80"/>
      <c r="F198" s="80"/>
      <c r="G198" s="80"/>
      <c r="H198" s="80"/>
      <c r="I198" s="80"/>
      <c r="J198" s="80"/>
    </row>
    <row r="199">
      <c r="A199" s="80"/>
      <c r="B199" s="80"/>
      <c r="C199" s="80"/>
      <c r="D199" s="80"/>
      <c r="E199" s="80"/>
      <c r="F199" s="80"/>
      <c r="G199" s="80"/>
      <c r="H199" s="80"/>
      <c r="I199" s="80"/>
      <c r="J199" s="80"/>
    </row>
    <row r="200">
      <c r="A200" s="80"/>
      <c r="B200" s="80"/>
      <c r="C200" s="80"/>
      <c r="D200" s="80"/>
      <c r="E200" s="80"/>
      <c r="F200" s="80"/>
      <c r="G200" s="80"/>
      <c r="H200" s="80"/>
      <c r="I200" s="80"/>
      <c r="J200" s="80"/>
    </row>
    <row r="201">
      <c r="A201" s="80"/>
      <c r="B201" s="80"/>
      <c r="C201" s="80"/>
      <c r="D201" s="80"/>
      <c r="E201" s="80"/>
      <c r="F201" s="80"/>
      <c r="G201" s="80"/>
      <c r="H201" s="80"/>
      <c r="I201" s="80"/>
      <c r="J201" s="80"/>
    </row>
    <row r="202">
      <c r="A202" s="80"/>
      <c r="B202" s="80"/>
      <c r="C202" s="80"/>
      <c r="D202" s="80"/>
      <c r="E202" s="80"/>
      <c r="F202" s="80"/>
      <c r="G202" s="80"/>
      <c r="H202" s="80"/>
      <c r="I202" s="80"/>
      <c r="J202" s="80"/>
    </row>
    <row r="203">
      <c r="A203" s="80"/>
      <c r="B203" s="80"/>
      <c r="C203" s="80"/>
      <c r="D203" s="80"/>
      <c r="E203" s="80"/>
      <c r="F203" s="80"/>
      <c r="G203" s="80"/>
      <c r="H203" s="80"/>
      <c r="I203" s="80"/>
      <c r="J203" s="80"/>
    </row>
    <row r="204">
      <c r="A204" s="80"/>
      <c r="B204" s="80"/>
      <c r="C204" s="80"/>
      <c r="D204" s="80"/>
      <c r="E204" s="80"/>
      <c r="F204" s="80"/>
      <c r="G204" s="80"/>
      <c r="H204" s="80"/>
      <c r="I204" s="80"/>
      <c r="J204" s="80"/>
    </row>
    <row r="205">
      <c r="A205" s="80"/>
      <c r="B205" s="80"/>
      <c r="C205" s="80"/>
      <c r="D205" s="80"/>
      <c r="E205" s="80"/>
      <c r="F205" s="80"/>
      <c r="G205" s="80"/>
      <c r="H205" s="80"/>
      <c r="I205" s="80"/>
      <c r="J205" s="80"/>
    </row>
    <row r="206">
      <c r="A206" s="80"/>
      <c r="B206" s="80"/>
      <c r="C206" s="80"/>
      <c r="D206" s="80"/>
      <c r="E206" s="80"/>
      <c r="F206" s="80"/>
      <c r="G206" s="80"/>
      <c r="H206" s="80"/>
      <c r="I206" s="80"/>
      <c r="J206" s="80"/>
    </row>
    <row r="207">
      <c r="A207" s="80"/>
      <c r="B207" s="80"/>
      <c r="C207" s="80"/>
      <c r="D207" s="80"/>
      <c r="E207" s="80"/>
      <c r="F207" s="80"/>
      <c r="G207" s="80"/>
      <c r="H207" s="80"/>
      <c r="I207" s="80"/>
      <c r="J207" s="80"/>
    </row>
    <row r="208">
      <c r="A208" s="80"/>
      <c r="B208" s="80"/>
      <c r="C208" s="80"/>
      <c r="D208" s="80"/>
      <c r="E208" s="80"/>
      <c r="F208" s="80"/>
      <c r="G208" s="80"/>
      <c r="H208" s="80"/>
      <c r="I208" s="80"/>
      <c r="J208" s="80"/>
    </row>
    <row r="209">
      <c r="A209" s="80"/>
      <c r="B209" s="80"/>
      <c r="C209" s="80"/>
      <c r="D209" s="80"/>
      <c r="E209" s="80"/>
      <c r="F209" s="80"/>
      <c r="G209" s="80"/>
      <c r="H209" s="80"/>
      <c r="I209" s="80"/>
      <c r="J209" s="80"/>
    </row>
    <row r="210">
      <c r="A210" s="80"/>
      <c r="B210" s="80"/>
      <c r="C210" s="80"/>
      <c r="D210" s="80"/>
      <c r="E210" s="80"/>
      <c r="F210" s="80"/>
      <c r="G210" s="80"/>
      <c r="H210" s="80"/>
      <c r="I210" s="80"/>
      <c r="J210" s="80"/>
    </row>
    <row r="211">
      <c r="A211" s="80"/>
      <c r="B211" s="80"/>
      <c r="C211" s="80"/>
      <c r="D211" s="80"/>
      <c r="E211" s="80"/>
      <c r="F211" s="80"/>
      <c r="G211" s="80"/>
      <c r="H211" s="80"/>
      <c r="I211" s="80"/>
      <c r="J211" s="80"/>
    </row>
    <row r="212">
      <c r="A212" s="80"/>
      <c r="B212" s="80"/>
      <c r="C212" s="80"/>
      <c r="D212" s="80"/>
      <c r="E212" s="80"/>
      <c r="F212" s="80"/>
      <c r="G212" s="80"/>
      <c r="H212" s="80"/>
      <c r="I212" s="80"/>
      <c r="J212" s="80"/>
    </row>
    <row r="213">
      <c r="A213" s="80"/>
      <c r="B213" s="80"/>
      <c r="C213" s="80"/>
      <c r="D213" s="80"/>
      <c r="E213" s="80"/>
      <c r="F213" s="80"/>
      <c r="G213" s="80"/>
      <c r="H213" s="80"/>
      <c r="I213" s="80"/>
      <c r="J213" s="80"/>
    </row>
    <row r="214">
      <c r="A214" s="80"/>
      <c r="B214" s="80"/>
      <c r="C214" s="80"/>
      <c r="D214" s="80"/>
      <c r="E214" s="80"/>
      <c r="F214" s="80"/>
      <c r="G214" s="80"/>
      <c r="H214" s="80"/>
      <c r="I214" s="80"/>
      <c r="J214" s="80"/>
    </row>
    <row r="215">
      <c r="A215" s="80"/>
      <c r="B215" s="80"/>
      <c r="C215" s="80"/>
      <c r="D215" s="80"/>
      <c r="E215" s="80"/>
      <c r="F215" s="80"/>
      <c r="G215" s="80"/>
      <c r="H215" s="80"/>
      <c r="I215" s="80"/>
      <c r="J215" s="80"/>
    </row>
    <row r="216">
      <c r="A216" s="80"/>
      <c r="B216" s="80"/>
      <c r="C216" s="80"/>
      <c r="D216" s="80"/>
      <c r="E216" s="80"/>
      <c r="F216" s="80"/>
      <c r="G216" s="80"/>
      <c r="H216" s="80"/>
      <c r="I216" s="80"/>
      <c r="J216" s="80"/>
    </row>
    <row r="217">
      <c r="A217" s="80"/>
      <c r="B217" s="80"/>
      <c r="C217" s="80"/>
      <c r="D217" s="80"/>
      <c r="E217" s="80"/>
      <c r="F217" s="80"/>
      <c r="G217" s="80"/>
      <c r="H217" s="80"/>
      <c r="I217" s="80"/>
      <c r="J217" s="80"/>
    </row>
    <row r="218">
      <c r="A218" s="80"/>
      <c r="B218" s="80"/>
      <c r="C218" s="80"/>
      <c r="D218" s="80"/>
      <c r="E218" s="80"/>
      <c r="F218" s="80"/>
      <c r="G218" s="80"/>
      <c r="H218" s="80"/>
      <c r="I218" s="80"/>
      <c r="J218" s="80"/>
    </row>
    <row r="219">
      <c r="A219" s="80"/>
      <c r="B219" s="80"/>
      <c r="C219" s="80"/>
      <c r="D219" s="80"/>
      <c r="E219" s="80"/>
      <c r="F219" s="80"/>
      <c r="G219" s="80"/>
      <c r="H219" s="80"/>
      <c r="I219" s="80"/>
      <c r="J219" s="80"/>
    </row>
    <row r="220">
      <c r="A220" s="80"/>
      <c r="B220" s="80"/>
      <c r="C220" s="80"/>
      <c r="D220" s="80"/>
      <c r="E220" s="80"/>
      <c r="F220" s="80"/>
      <c r="G220" s="80"/>
      <c r="H220" s="80"/>
      <c r="I220" s="80"/>
      <c r="J220" s="80"/>
    </row>
    <row r="221">
      <c r="A221" s="80"/>
      <c r="B221" s="80"/>
      <c r="C221" s="80"/>
      <c r="D221" s="80"/>
      <c r="E221" s="80"/>
      <c r="F221" s="80"/>
      <c r="G221" s="80"/>
      <c r="H221" s="80"/>
      <c r="I221" s="80"/>
      <c r="J221" s="80"/>
    </row>
    <row r="222">
      <c r="A222" s="80"/>
      <c r="B222" s="80"/>
      <c r="C222" s="80"/>
      <c r="D222" s="80"/>
      <c r="E222" s="80"/>
      <c r="F222" s="80"/>
      <c r="G222" s="80"/>
      <c r="H222" s="80"/>
      <c r="I222" s="80"/>
      <c r="J222" s="80"/>
    </row>
    <row r="223">
      <c r="A223" s="80"/>
      <c r="B223" s="80"/>
      <c r="C223" s="80"/>
      <c r="D223" s="80"/>
      <c r="E223" s="80"/>
      <c r="F223" s="80"/>
      <c r="G223" s="80"/>
      <c r="H223" s="80"/>
      <c r="I223" s="80"/>
      <c r="J223" s="80"/>
    </row>
    <row r="224">
      <c r="A224" s="80"/>
      <c r="B224" s="80"/>
      <c r="C224" s="80"/>
      <c r="D224" s="80"/>
      <c r="E224" s="80"/>
      <c r="F224" s="80"/>
      <c r="G224" s="80"/>
      <c r="H224" s="80"/>
      <c r="I224" s="80"/>
      <c r="J224" s="80"/>
    </row>
    <row r="225">
      <c r="A225" s="80"/>
      <c r="B225" s="80"/>
      <c r="C225" s="80"/>
      <c r="D225" s="80"/>
      <c r="E225" s="80"/>
      <c r="F225" s="80"/>
      <c r="G225" s="80"/>
      <c r="H225" s="80"/>
      <c r="I225" s="80"/>
      <c r="J225" s="80"/>
    </row>
    <row r="226">
      <c r="A226" s="80"/>
      <c r="B226" s="80"/>
      <c r="C226" s="80"/>
      <c r="D226" s="80"/>
      <c r="E226" s="80"/>
      <c r="F226" s="80"/>
      <c r="G226" s="80"/>
      <c r="H226" s="80"/>
      <c r="I226" s="80"/>
      <c r="J226" s="80"/>
    </row>
    <row r="227">
      <c r="A227" s="80"/>
      <c r="B227" s="80"/>
      <c r="C227" s="80"/>
      <c r="D227" s="80"/>
      <c r="E227" s="80"/>
      <c r="F227" s="80"/>
      <c r="G227" s="80"/>
      <c r="H227" s="80"/>
      <c r="I227" s="80"/>
      <c r="J227" s="80"/>
    </row>
    <row r="228">
      <c r="A228" s="80"/>
      <c r="B228" s="80"/>
      <c r="C228" s="80"/>
      <c r="D228" s="80"/>
      <c r="E228" s="80"/>
      <c r="F228" s="80"/>
      <c r="G228" s="80"/>
      <c r="H228" s="80"/>
      <c r="I228" s="80"/>
      <c r="J228" s="80"/>
    </row>
    <row r="229">
      <c r="A229" s="80"/>
      <c r="B229" s="80"/>
      <c r="C229" s="80"/>
      <c r="D229" s="80"/>
      <c r="E229" s="80"/>
      <c r="F229" s="80"/>
      <c r="G229" s="80"/>
      <c r="H229" s="80"/>
      <c r="I229" s="80"/>
      <c r="J229" s="80"/>
    </row>
    <row r="230">
      <c r="A230" s="80"/>
      <c r="B230" s="80"/>
      <c r="C230" s="80"/>
      <c r="D230" s="80"/>
      <c r="E230" s="80"/>
      <c r="F230" s="80"/>
      <c r="G230" s="80"/>
      <c r="H230" s="80"/>
      <c r="I230" s="80"/>
      <c r="J230" s="80"/>
    </row>
    <row r="231">
      <c r="A231" s="80"/>
      <c r="B231" s="80"/>
      <c r="C231" s="80"/>
      <c r="D231" s="80"/>
      <c r="E231" s="80"/>
      <c r="F231" s="80"/>
      <c r="G231" s="80"/>
      <c r="H231" s="80"/>
      <c r="I231" s="80"/>
      <c r="J231" s="80"/>
    </row>
    <row r="232">
      <c r="A232" s="80"/>
      <c r="B232" s="80"/>
      <c r="C232" s="80"/>
      <c r="D232" s="80"/>
      <c r="E232" s="80"/>
      <c r="F232" s="80"/>
      <c r="G232" s="80"/>
      <c r="H232" s="80"/>
      <c r="I232" s="80"/>
      <c r="J232" s="80"/>
    </row>
    <row r="233">
      <c r="A233" s="80"/>
      <c r="B233" s="80"/>
      <c r="C233" s="80"/>
      <c r="D233" s="80"/>
      <c r="E233" s="80"/>
      <c r="F233" s="80"/>
      <c r="G233" s="80"/>
      <c r="H233" s="80"/>
      <c r="I233" s="80"/>
      <c r="J233" s="80"/>
    </row>
    <row r="234">
      <c r="A234" s="80"/>
      <c r="B234" s="80"/>
      <c r="C234" s="80"/>
      <c r="D234" s="80"/>
      <c r="E234" s="80"/>
      <c r="F234" s="80"/>
      <c r="G234" s="80"/>
      <c r="H234" s="80"/>
      <c r="I234" s="80"/>
      <c r="J234" s="80"/>
    </row>
    <row r="235">
      <c r="A235" s="80"/>
      <c r="B235" s="80"/>
      <c r="C235" s="80"/>
      <c r="D235" s="80"/>
      <c r="E235" s="80"/>
      <c r="F235" s="80"/>
      <c r="G235" s="80"/>
      <c r="H235" s="80"/>
      <c r="I235" s="80"/>
      <c r="J235" s="80"/>
    </row>
    <row r="236">
      <c r="A236" s="80"/>
      <c r="B236" s="80"/>
      <c r="C236" s="80"/>
      <c r="D236" s="80"/>
      <c r="E236" s="80"/>
      <c r="F236" s="80"/>
      <c r="G236" s="80"/>
      <c r="H236" s="80"/>
      <c r="I236" s="80"/>
      <c r="J236" s="80"/>
    </row>
    <row r="237">
      <c r="A237" s="80"/>
      <c r="B237" s="80"/>
      <c r="C237" s="80"/>
      <c r="D237" s="80"/>
      <c r="E237" s="80"/>
      <c r="F237" s="80"/>
      <c r="G237" s="80"/>
      <c r="H237" s="80"/>
      <c r="I237" s="80"/>
      <c r="J237" s="80"/>
    </row>
    <row r="238">
      <c r="A238" s="80"/>
      <c r="B238" s="80"/>
      <c r="C238" s="80"/>
      <c r="D238" s="80"/>
      <c r="E238" s="80"/>
      <c r="F238" s="80"/>
      <c r="G238" s="80"/>
      <c r="H238" s="80"/>
      <c r="I238" s="80"/>
      <c r="J238" s="80"/>
    </row>
    <row r="239">
      <c r="A239" s="80"/>
      <c r="B239" s="80"/>
      <c r="C239" s="80"/>
      <c r="D239" s="80"/>
      <c r="E239" s="80"/>
      <c r="F239" s="80"/>
      <c r="G239" s="80"/>
      <c r="H239" s="80"/>
      <c r="I239" s="80"/>
      <c r="J239" s="80"/>
    </row>
    <row r="240">
      <c r="A240" s="80"/>
      <c r="B240" s="80"/>
      <c r="C240" s="80"/>
      <c r="D240" s="80"/>
      <c r="E240" s="80"/>
      <c r="F240" s="80"/>
      <c r="G240" s="80"/>
      <c r="H240" s="80"/>
      <c r="I240" s="80"/>
      <c r="J240" s="80"/>
    </row>
    <row r="241">
      <c r="A241" s="80"/>
      <c r="B241" s="80"/>
      <c r="C241" s="80"/>
      <c r="D241" s="80"/>
      <c r="E241" s="80"/>
      <c r="F241" s="80"/>
      <c r="G241" s="80"/>
      <c r="H241" s="80"/>
      <c r="I241" s="80"/>
      <c r="J241" s="80"/>
    </row>
    <row r="242">
      <c r="A242" s="80"/>
      <c r="B242" s="80"/>
      <c r="C242" s="80"/>
      <c r="D242" s="80"/>
      <c r="E242" s="80"/>
      <c r="F242" s="80"/>
      <c r="G242" s="80"/>
      <c r="H242" s="80"/>
      <c r="I242" s="80"/>
      <c r="J242" s="80"/>
    </row>
    <row r="243">
      <c r="A243" s="80"/>
      <c r="B243" s="80"/>
      <c r="C243" s="80"/>
      <c r="D243" s="80"/>
      <c r="E243" s="80"/>
      <c r="F243" s="80"/>
      <c r="G243" s="80"/>
      <c r="H243" s="80"/>
      <c r="I243" s="80"/>
      <c r="J243" s="80"/>
    </row>
    <row r="244">
      <c r="A244" s="80"/>
      <c r="B244" s="80"/>
      <c r="C244" s="80"/>
      <c r="D244" s="80"/>
      <c r="E244" s="80"/>
      <c r="F244" s="80"/>
      <c r="G244" s="80"/>
      <c r="H244" s="80"/>
      <c r="I244" s="80"/>
      <c r="J244" s="80"/>
    </row>
    <row r="245">
      <c r="A245" s="80"/>
      <c r="B245" s="80"/>
      <c r="C245" s="80"/>
      <c r="D245" s="80"/>
      <c r="E245" s="80"/>
      <c r="F245" s="80"/>
      <c r="G245" s="80"/>
      <c r="H245" s="80"/>
      <c r="I245" s="80"/>
      <c r="J245" s="80"/>
    </row>
    <row r="246">
      <c r="A246" s="80"/>
      <c r="B246" s="80"/>
      <c r="C246" s="80"/>
      <c r="D246" s="80"/>
      <c r="E246" s="80"/>
      <c r="F246" s="80"/>
      <c r="G246" s="80"/>
      <c r="H246" s="80"/>
      <c r="I246" s="80"/>
      <c r="J246" s="80"/>
    </row>
    <row r="247">
      <c r="A247" s="80"/>
      <c r="B247" s="80"/>
      <c r="C247" s="80"/>
      <c r="D247" s="80"/>
      <c r="E247" s="80"/>
      <c r="F247" s="80"/>
      <c r="G247" s="80"/>
      <c r="H247" s="80"/>
      <c r="I247" s="80"/>
      <c r="J247" s="80"/>
    </row>
    <row r="248">
      <c r="A248" s="80"/>
      <c r="B248" s="80"/>
      <c r="C248" s="80"/>
      <c r="D248" s="80"/>
      <c r="E248" s="80"/>
      <c r="F248" s="80"/>
      <c r="G248" s="80"/>
      <c r="H248" s="80"/>
      <c r="I248" s="80"/>
      <c r="J248" s="80"/>
    </row>
    <row r="249">
      <c r="A249" s="80"/>
      <c r="B249" s="80"/>
      <c r="C249" s="80"/>
      <c r="D249" s="80"/>
      <c r="E249" s="80"/>
      <c r="F249" s="80"/>
      <c r="G249" s="80"/>
      <c r="H249" s="80"/>
      <c r="I249" s="80"/>
      <c r="J249" s="80"/>
    </row>
    <row r="250">
      <c r="A250" s="80"/>
      <c r="B250" s="80"/>
      <c r="C250" s="80"/>
      <c r="D250" s="80"/>
      <c r="E250" s="80"/>
      <c r="F250" s="80"/>
      <c r="G250" s="80"/>
      <c r="H250" s="80"/>
      <c r="I250" s="80"/>
      <c r="J250" s="80"/>
    </row>
    <row r="251">
      <c r="A251" s="80"/>
      <c r="B251" s="80"/>
      <c r="C251" s="80"/>
      <c r="D251" s="80"/>
      <c r="E251" s="80"/>
      <c r="F251" s="80"/>
      <c r="G251" s="80"/>
      <c r="H251" s="80"/>
      <c r="I251" s="80"/>
      <c r="J251" s="80"/>
    </row>
    <row r="252">
      <c r="A252" s="80"/>
      <c r="B252" s="80"/>
      <c r="C252" s="80"/>
      <c r="D252" s="80"/>
      <c r="E252" s="80"/>
      <c r="F252" s="80"/>
      <c r="G252" s="80"/>
      <c r="H252" s="80"/>
      <c r="I252" s="80"/>
      <c r="J252" s="80"/>
    </row>
    <row r="253">
      <c r="A253" s="80"/>
      <c r="B253" s="80"/>
      <c r="C253" s="80"/>
      <c r="D253" s="80"/>
      <c r="E253" s="80"/>
      <c r="F253" s="80"/>
      <c r="G253" s="80"/>
      <c r="H253" s="80"/>
      <c r="I253" s="80"/>
      <c r="J253" s="80"/>
    </row>
    <row r="254">
      <c r="A254" s="80"/>
      <c r="B254" s="80"/>
      <c r="C254" s="80"/>
      <c r="D254" s="80"/>
      <c r="E254" s="80"/>
      <c r="F254" s="80"/>
      <c r="G254" s="80"/>
      <c r="H254" s="80"/>
      <c r="I254" s="80"/>
      <c r="J254" s="80"/>
    </row>
    <row r="255">
      <c r="A255" s="80"/>
      <c r="B255" s="80"/>
      <c r="C255" s="80"/>
      <c r="D255" s="80"/>
      <c r="E255" s="80"/>
      <c r="F255" s="80"/>
      <c r="G255" s="80"/>
      <c r="H255" s="80"/>
      <c r="I255" s="80"/>
      <c r="J255" s="80"/>
    </row>
    <row r="256">
      <c r="A256" s="80"/>
      <c r="B256" s="80"/>
      <c r="C256" s="80"/>
      <c r="D256" s="80"/>
      <c r="E256" s="80"/>
      <c r="F256" s="80"/>
      <c r="G256" s="80"/>
      <c r="H256" s="80"/>
      <c r="I256" s="80"/>
      <c r="J256" s="80"/>
    </row>
    <row r="257">
      <c r="A257" s="80"/>
      <c r="B257" s="80"/>
      <c r="C257" s="80"/>
      <c r="D257" s="80"/>
      <c r="E257" s="80"/>
      <c r="F257" s="80"/>
      <c r="G257" s="80"/>
      <c r="H257" s="80"/>
      <c r="I257" s="80"/>
      <c r="J257" s="80"/>
    </row>
    <row r="258">
      <c r="A258" s="80"/>
      <c r="B258" s="80"/>
      <c r="C258" s="80"/>
      <c r="D258" s="80"/>
      <c r="E258" s="80"/>
      <c r="F258" s="80"/>
      <c r="G258" s="80"/>
      <c r="H258" s="80"/>
      <c r="I258" s="80"/>
      <c r="J258" s="80"/>
    </row>
    <row r="259">
      <c r="A259" s="80"/>
      <c r="B259" s="80"/>
      <c r="C259" s="80"/>
      <c r="D259" s="80"/>
      <c r="E259" s="80"/>
      <c r="F259" s="80"/>
      <c r="G259" s="80"/>
      <c r="H259" s="80"/>
      <c r="I259" s="80"/>
      <c r="J259" s="80"/>
    </row>
    <row r="260">
      <c r="A260" s="80"/>
      <c r="B260" s="80"/>
      <c r="C260" s="80"/>
      <c r="D260" s="80"/>
      <c r="E260" s="80"/>
      <c r="F260" s="80"/>
      <c r="G260" s="80"/>
      <c r="H260" s="80"/>
      <c r="I260" s="80"/>
      <c r="J260" s="80"/>
    </row>
    <row r="261">
      <c r="A261" s="80"/>
      <c r="B261" s="80"/>
      <c r="C261" s="80"/>
      <c r="D261" s="80"/>
      <c r="E261" s="80"/>
      <c r="F261" s="80"/>
      <c r="G261" s="80"/>
      <c r="H261" s="80"/>
      <c r="I261" s="80"/>
      <c r="J261" s="80"/>
    </row>
    <row r="262">
      <c r="A262" s="80"/>
      <c r="B262" s="80"/>
      <c r="C262" s="80"/>
      <c r="D262" s="80"/>
      <c r="E262" s="80"/>
      <c r="F262" s="80"/>
      <c r="G262" s="80"/>
      <c r="H262" s="80"/>
      <c r="I262" s="80"/>
      <c r="J262" s="80"/>
    </row>
    <row r="263">
      <c r="A263" s="80"/>
      <c r="B263" s="80"/>
      <c r="C263" s="80"/>
      <c r="D263" s="80"/>
      <c r="E263" s="80"/>
      <c r="F263" s="80"/>
      <c r="G263" s="80"/>
      <c r="H263" s="80"/>
      <c r="I263" s="80"/>
      <c r="J263" s="80"/>
    </row>
    <row r="264">
      <c r="A264" s="80"/>
      <c r="B264" s="80"/>
      <c r="C264" s="80"/>
      <c r="D264" s="80"/>
      <c r="E264" s="80"/>
      <c r="F264" s="80"/>
      <c r="G264" s="80"/>
      <c r="H264" s="80"/>
      <c r="I264" s="80"/>
      <c r="J264" s="80"/>
    </row>
    <row r="265">
      <c r="A265" s="80"/>
      <c r="B265" s="80"/>
      <c r="C265" s="80"/>
      <c r="D265" s="80"/>
      <c r="E265" s="80"/>
      <c r="F265" s="80"/>
      <c r="G265" s="80"/>
      <c r="H265" s="80"/>
      <c r="I265" s="80"/>
      <c r="J265" s="80"/>
    </row>
    <row r="266">
      <c r="A266" s="80"/>
      <c r="B266" s="80"/>
      <c r="C266" s="80"/>
      <c r="D266" s="80"/>
      <c r="E266" s="80"/>
      <c r="F266" s="80"/>
      <c r="G266" s="80"/>
      <c r="H266" s="80"/>
      <c r="I266" s="80"/>
      <c r="J266" s="80"/>
    </row>
    <row r="267">
      <c r="A267" s="80"/>
      <c r="B267" s="80"/>
      <c r="C267" s="80"/>
      <c r="D267" s="80"/>
      <c r="E267" s="80"/>
      <c r="F267" s="80"/>
      <c r="G267" s="80"/>
      <c r="H267" s="80"/>
      <c r="I267" s="80"/>
      <c r="J267" s="80"/>
    </row>
    <row r="268">
      <c r="A268" s="80"/>
      <c r="B268" s="80"/>
      <c r="C268" s="80"/>
      <c r="D268" s="80"/>
      <c r="E268" s="80"/>
      <c r="F268" s="80"/>
      <c r="G268" s="80"/>
      <c r="H268" s="80"/>
      <c r="I268" s="80"/>
      <c r="J268" s="80"/>
    </row>
    <row r="269">
      <c r="A269" s="80"/>
      <c r="B269" s="80"/>
      <c r="C269" s="80"/>
      <c r="D269" s="80"/>
      <c r="E269" s="80"/>
      <c r="F269" s="80"/>
      <c r="G269" s="80"/>
      <c r="H269" s="80"/>
      <c r="I269" s="80"/>
      <c r="J269" s="80"/>
    </row>
    <row r="270">
      <c r="A270" s="80"/>
      <c r="B270" s="80"/>
      <c r="C270" s="80"/>
      <c r="D270" s="80"/>
      <c r="E270" s="80"/>
      <c r="F270" s="80"/>
      <c r="G270" s="80"/>
      <c r="H270" s="80"/>
      <c r="I270" s="80"/>
      <c r="J270" s="80"/>
    </row>
    <row r="271">
      <c r="A271" s="80"/>
      <c r="B271" s="80"/>
      <c r="C271" s="80"/>
      <c r="D271" s="80"/>
      <c r="E271" s="80"/>
      <c r="F271" s="80"/>
      <c r="G271" s="80"/>
      <c r="H271" s="80"/>
      <c r="I271" s="80"/>
      <c r="J271" s="80"/>
    </row>
    <row r="272">
      <c r="A272" s="80"/>
      <c r="B272" s="80"/>
      <c r="C272" s="80"/>
      <c r="D272" s="80"/>
      <c r="E272" s="80"/>
      <c r="F272" s="80"/>
      <c r="G272" s="80"/>
      <c r="H272" s="80"/>
      <c r="I272" s="80"/>
      <c r="J272" s="80"/>
    </row>
    <row r="273">
      <c r="A273" s="80"/>
      <c r="B273" s="80"/>
      <c r="C273" s="80"/>
      <c r="D273" s="80"/>
      <c r="E273" s="80"/>
      <c r="F273" s="80"/>
      <c r="G273" s="80"/>
      <c r="H273" s="80"/>
      <c r="I273" s="80"/>
      <c r="J273" s="80"/>
    </row>
    <row r="274">
      <c r="A274" s="80"/>
      <c r="B274" s="80"/>
      <c r="C274" s="80"/>
      <c r="D274" s="80"/>
      <c r="E274" s="80"/>
      <c r="F274" s="80"/>
      <c r="G274" s="80"/>
      <c r="H274" s="80"/>
      <c r="I274" s="80"/>
      <c r="J274" s="80"/>
    </row>
    <row r="275">
      <c r="A275" s="80"/>
      <c r="B275" s="80"/>
      <c r="C275" s="80"/>
      <c r="D275" s="80"/>
      <c r="E275" s="80"/>
      <c r="F275" s="80"/>
      <c r="G275" s="80"/>
      <c r="H275" s="80"/>
      <c r="I275" s="80"/>
      <c r="J275" s="80"/>
    </row>
    <row r="276">
      <c r="A276" s="80"/>
      <c r="B276" s="80"/>
      <c r="C276" s="80"/>
      <c r="D276" s="80"/>
      <c r="E276" s="80"/>
      <c r="F276" s="80"/>
      <c r="G276" s="80"/>
      <c r="H276" s="80"/>
      <c r="I276" s="80"/>
      <c r="J276" s="80"/>
    </row>
    <row r="277">
      <c r="A277" s="80"/>
      <c r="B277" s="80"/>
      <c r="C277" s="80"/>
      <c r="D277" s="80"/>
      <c r="E277" s="80"/>
      <c r="F277" s="80"/>
      <c r="G277" s="80"/>
      <c r="H277" s="80"/>
      <c r="I277" s="80"/>
      <c r="J277" s="80"/>
    </row>
    <row r="278">
      <c r="A278" s="80"/>
      <c r="B278" s="80"/>
      <c r="C278" s="80"/>
      <c r="D278" s="80"/>
      <c r="E278" s="80"/>
      <c r="F278" s="80"/>
      <c r="G278" s="80"/>
      <c r="H278" s="80"/>
      <c r="I278" s="80"/>
      <c r="J278" s="80"/>
    </row>
    <row r="279">
      <c r="A279" s="80"/>
      <c r="B279" s="80"/>
      <c r="C279" s="80"/>
      <c r="D279" s="80"/>
      <c r="E279" s="80"/>
      <c r="F279" s="80"/>
      <c r="G279" s="80"/>
      <c r="H279" s="80"/>
      <c r="I279" s="80"/>
      <c r="J279" s="80"/>
    </row>
    <row r="280">
      <c r="A280" s="80"/>
      <c r="B280" s="80"/>
      <c r="C280" s="80"/>
      <c r="D280" s="80"/>
      <c r="E280" s="80"/>
      <c r="F280" s="80"/>
      <c r="G280" s="80"/>
      <c r="H280" s="80"/>
      <c r="I280" s="80"/>
      <c r="J280" s="80"/>
    </row>
    <row r="281">
      <c r="A281" s="80"/>
      <c r="B281" s="80"/>
      <c r="C281" s="80"/>
      <c r="D281" s="80"/>
      <c r="E281" s="80"/>
      <c r="F281" s="80"/>
      <c r="G281" s="80"/>
      <c r="H281" s="80"/>
      <c r="I281" s="80"/>
      <c r="J281" s="80"/>
    </row>
    <row r="282">
      <c r="A282" s="80"/>
      <c r="B282" s="80"/>
      <c r="C282" s="80"/>
      <c r="D282" s="80"/>
      <c r="E282" s="80"/>
      <c r="F282" s="80"/>
      <c r="G282" s="80"/>
      <c r="H282" s="80"/>
      <c r="I282" s="80"/>
      <c r="J282" s="80"/>
    </row>
    <row r="283">
      <c r="A283" s="80"/>
      <c r="B283" s="80"/>
      <c r="C283" s="80"/>
      <c r="D283" s="80"/>
      <c r="E283" s="80"/>
      <c r="F283" s="80"/>
      <c r="G283" s="80"/>
      <c r="H283" s="80"/>
      <c r="I283" s="80"/>
      <c r="J283" s="80"/>
    </row>
    <row r="284">
      <c r="A284" s="80"/>
      <c r="B284" s="80"/>
      <c r="C284" s="80"/>
      <c r="D284" s="80"/>
      <c r="E284" s="80"/>
      <c r="F284" s="80"/>
      <c r="G284" s="80"/>
      <c r="H284" s="80"/>
      <c r="I284" s="80"/>
      <c r="J284" s="80"/>
    </row>
    <row r="285">
      <c r="A285" s="80"/>
      <c r="B285" s="80"/>
      <c r="C285" s="80"/>
      <c r="D285" s="80"/>
      <c r="E285" s="80"/>
      <c r="F285" s="80"/>
      <c r="G285" s="80"/>
      <c r="H285" s="80"/>
      <c r="I285" s="80"/>
      <c r="J285" s="80"/>
    </row>
    <row r="286">
      <c r="A286" s="80"/>
      <c r="B286" s="80"/>
      <c r="C286" s="80"/>
      <c r="D286" s="80"/>
      <c r="E286" s="80"/>
      <c r="F286" s="80"/>
      <c r="G286" s="80"/>
      <c r="H286" s="80"/>
      <c r="I286" s="80"/>
      <c r="J286" s="80"/>
    </row>
    <row r="287">
      <c r="A287" s="80"/>
      <c r="B287" s="80"/>
      <c r="C287" s="80"/>
      <c r="D287" s="80"/>
      <c r="E287" s="80"/>
      <c r="F287" s="80"/>
      <c r="G287" s="80"/>
      <c r="H287" s="80"/>
      <c r="I287" s="80"/>
      <c r="J287" s="80"/>
    </row>
    <row r="288">
      <c r="A288" s="80"/>
      <c r="B288" s="80"/>
      <c r="C288" s="80"/>
      <c r="D288" s="80"/>
      <c r="E288" s="80"/>
      <c r="F288" s="80"/>
      <c r="G288" s="80"/>
      <c r="H288" s="80"/>
      <c r="I288" s="80"/>
      <c r="J288" s="80"/>
    </row>
    <row r="289">
      <c r="A289" s="80"/>
      <c r="B289" s="80"/>
      <c r="C289" s="80"/>
      <c r="D289" s="80"/>
      <c r="E289" s="80"/>
      <c r="F289" s="80"/>
      <c r="G289" s="80"/>
      <c r="H289" s="80"/>
      <c r="I289" s="80"/>
      <c r="J289" s="80"/>
    </row>
    <row r="290">
      <c r="A290" s="80"/>
      <c r="B290" s="80"/>
      <c r="C290" s="80"/>
      <c r="D290" s="80"/>
      <c r="E290" s="80"/>
      <c r="F290" s="80"/>
      <c r="G290" s="80"/>
      <c r="H290" s="80"/>
      <c r="I290" s="80"/>
      <c r="J290" s="80"/>
    </row>
    <row r="291">
      <c r="A291" s="80"/>
      <c r="B291" s="80"/>
      <c r="C291" s="80"/>
      <c r="D291" s="80"/>
      <c r="E291" s="80"/>
      <c r="F291" s="80"/>
      <c r="G291" s="80"/>
      <c r="H291" s="80"/>
      <c r="I291" s="80"/>
      <c r="J291" s="80"/>
    </row>
    <row r="292">
      <c r="A292" s="80"/>
      <c r="B292" s="80"/>
      <c r="C292" s="80"/>
      <c r="D292" s="80"/>
      <c r="E292" s="80"/>
      <c r="F292" s="80"/>
      <c r="G292" s="80"/>
      <c r="H292" s="80"/>
      <c r="I292" s="80"/>
      <c r="J292" s="80"/>
    </row>
    <row r="293">
      <c r="A293" s="80"/>
      <c r="B293" s="80"/>
      <c r="C293" s="80"/>
      <c r="D293" s="80"/>
      <c r="E293" s="80"/>
      <c r="F293" s="80"/>
      <c r="G293" s="80"/>
      <c r="H293" s="80"/>
      <c r="I293" s="80"/>
      <c r="J293" s="80"/>
    </row>
    <row r="294">
      <c r="A294" s="80"/>
      <c r="B294" s="80"/>
      <c r="C294" s="80"/>
      <c r="D294" s="80"/>
      <c r="E294" s="80"/>
      <c r="F294" s="80"/>
      <c r="G294" s="80"/>
      <c r="H294" s="80"/>
      <c r="I294" s="80"/>
      <c r="J294" s="80"/>
    </row>
    <row r="295">
      <c r="A295" s="80"/>
      <c r="B295" s="80"/>
      <c r="C295" s="80"/>
      <c r="D295" s="80"/>
      <c r="E295" s="80"/>
      <c r="F295" s="80"/>
      <c r="G295" s="80"/>
      <c r="H295" s="80"/>
      <c r="I295" s="80"/>
      <c r="J295" s="80"/>
    </row>
    <row r="296">
      <c r="A296" s="80"/>
      <c r="B296" s="80"/>
      <c r="C296" s="80"/>
      <c r="D296" s="80"/>
      <c r="E296" s="80"/>
      <c r="F296" s="80"/>
      <c r="G296" s="80"/>
      <c r="H296" s="80"/>
      <c r="I296" s="80"/>
      <c r="J296" s="80"/>
    </row>
    <row r="297">
      <c r="A297" s="80"/>
      <c r="B297" s="80"/>
      <c r="C297" s="80"/>
      <c r="D297" s="80"/>
      <c r="E297" s="80"/>
      <c r="F297" s="80"/>
      <c r="G297" s="80"/>
      <c r="H297" s="80"/>
      <c r="I297" s="80"/>
      <c r="J297" s="80"/>
    </row>
    <row r="298">
      <c r="A298" s="80"/>
      <c r="B298" s="80"/>
      <c r="C298" s="80"/>
      <c r="D298" s="80"/>
      <c r="E298" s="80"/>
      <c r="F298" s="80"/>
      <c r="G298" s="80"/>
      <c r="H298" s="80"/>
      <c r="I298" s="80"/>
      <c r="J298" s="80"/>
    </row>
    <row r="299">
      <c r="A299" s="80"/>
      <c r="B299" s="80"/>
      <c r="C299" s="80"/>
      <c r="D299" s="80"/>
      <c r="E299" s="80"/>
      <c r="F299" s="80"/>
      <c r="G299" s="80"/>
      <c r="H299" s="80"/>
      <c r="I299" s="80"/>
      <c r="J299" s="80"/>
    </row>
    <row r="300">
      <c r="A300" s="80"/>
      <c r="B300" s="80"/>
      <c r="C300" s="80"/>
      <c r="D300" s="80"/>
      <c r="E300" s="80"/>
      <c r="F300" s="80"/>
      <c r="G300" s="80"/>
      <c r="H300" s="80"/>
      <c r="I300" s="80"/>
      <c r="J300" s="80"/>
    </row>
    <row r="301">
      <c r="A301" s="80"/>
      <c r="B301" s="80"/>
      <c r="C301" s="80"/>
      <c r="D301" s="80"/>
      <c r="E301" s="80"/>
      <c r="F301" s="80"/>
      <c r="G301" s="80"/>
      <c r="H301" s="80"/>
      <c r="I301" s="80"/>
      <c r="J301" s="80"/>
    </row>
    <row r="302">
      <c r="A302" s="80"/>
      <c r="B302" s="80"/>
      <c r="C302" s="80"/>
      <c r="D302" s="80"/>
      <c r="E302" s="80"/>
      <c r="F302" s="80"/>
      <c r="G302" s="80"/>
      <c r="H302" s="80"/>
      <c r="I302" s="80"/>
      <c r="J302" s="80"/>
    </row>
    <row r="303">
      <c r="A303" s="80"/>
      <c r="B303" s="80"/>
      <c r="C303" s="80"/>
      <c r="D303" s="80"/>
      <c r="E303" s="80"/>
      <c r="F303" s="80"/>
      <c r="G303" s="80"/>
      <c r="H303" s="80"/>
      <c r="I303" s="80"/>
      <c r="J303" s="80"/>
    </row>
    <row r="304">
      <c r="A304" s="80"/>
      <c r="B304" s="80"/>
      <c r="C304" s="80"/>
      <c r="D304" s="80"/>
      <c r="E304" s="80"/>
      <c r="F304" s="80"/>
      <c r="G304" s="80"/>
      <c r="H304" s="80"/>
      <c r="I304" s="80"/>
      <c r="J304" s="80"/>
    </row>
    <row r="305">
      <c r="A305" s="80"/>
      <c r="B305" s="80"/>
      <c r="C305" s="80"/>
      <c r="D305" s="80"/>
      <c r="E305" s="80"/>
      <c r="F305" s="80"/>
      <c r="G305" s="80"/>
      <c r="H305" s="80"/>
      <c r="I305" s="80"/>
      <c r="J305" s="80"/>
    </row>
    <row r="306">
      <c r="A306" s="80"/>
      <c r="B306" s="80"/>
      <c r="C306" s="80"/>
      <c r="D306" s="80"/>
      <c r="E306" s="80"/>
      <c r="F306" s="80"/>
      <c r="G306" s="80"/>
      <c r="H306" s="80"/>
      <c r="I306" s="80"/>
      <c r="J306" s="80"/>
    </row>
    <row r="307">
      <c r="A307" s="80"/>
      <c r="B307" s="80"/>
      <c r="C307" s="80"/>
      <c r="D307" s="80"/>
      <c r="E307" s="80"/>
      <c r="F307" s="80"/>
      <c r="G307" s="80"/>
      <c r="H307" s="80"/>
      <c r="I307" s="80"/>
      <c r="J307" s="80"/>
    </row>
    <row r="308">
      <c r="A308" s="80"/>
      <c r="B308" s="80"/>
      <c r="C308" s="80"/>
      <c r="D308" s="80"/>
      <c r="E308" s="80"/>
      <c r="F308" s="80"/>
      <c r="G308" s="80"/>
      <c r="H308" s="80"/>
      <c r="I308" s="80"/>
      <c r="J308" s="80"/>
    </row>
    <row r="309">
      <c r="A309" s="80"/>
      <c r="B309" s="80"/>
      <c r="C309" s="80"/>
      <c r="D309" s="80"/>
      <c r="E309" s="80"/>
      <c r="F309" s="80"/>
      <c r="G309" s="80"/>
      <c r="H309" s="80"/>
      <c r="I309" s="80"/>
      <c r="J309" s="80"/>
    </row>
    <row r="310">
      <c r="A310" s="80"/>
      <c r="B310" s="80"/>
      <c r="C310" s="80"/>
      <c r="D310" s="80"/>
      <c r="E310" s="80"/>
      <c r="F310" s="80"/>
      <c r="G310" s="80"/>
      <c r="H310" s="80"/>
      <c r="I310" s="80"/>
      <c r="J310" s="80"/>
    </row>
    <row r="311">
      <c r="A311" s="80"/>
      <c r="B311" s="80"/>
      <c r="C311" s="80"/>
      <c r="D311" s="80"/>
      <c r="E311" s="80"/>
      <c r="F311" s="80"/>
      <c r="G311" s="80"/>
      <c r="H311" s="80"/>
      <c r="I311" s="80"/>
      <c r="J311" s="80"/>
    </row>
    <row r="312">
      <c r="A312" s="80"/>
      <c r="B312" s="80"/>
      <c r="C312" s="80"/>
      <c r="D312" s="80"/>
      <c r="E312" s="80"/>
      <c r="F312" s="80"/>
      <c r="G312" s="80"/>
      <c r="H312" s="80"/>
      <c r="I312" s="80"/>
      <c r="J312" s="80"/>
    </row>
    <row r="313">
      <c r="A313" s="80"/>
      <c r="B313" s="80"/>
      <c r="C313" s="80"/>
      <c r="D313" s="80"/>
      <c r="E313" s="80"/>
      <c r="F313" s="80"/>
      <c r="G313" s="80"/>
      <c r="H313" s="80"/>
      <c r="I313" s="80"/>
      <c r="J313" s="80"/>
    </row>
    <row r="314">
      <c r="A314" s="80"/>
      <c r="B314" s="80"/>
      <c r="C314" s="80"/>
      <c r="D314" s="80"/>
      <c r="E314" s="80"/>
      <c r="F314" s="80"/>
      <c r="G314" s="80"/>
      <c r="H314" s="80"/>
      <c r="I314" s="80"/>
      <c r="J314" s="80"/>
    </row>
    <row r="315">
      <c r="A315" s="80"/>
      <c r="B315" s="80"/>
      <c r="C315" s="80"/>
      <c r="D315" s="80"/>
      <c r="E315" s="80"/>
      <c r="F315" s="80"/>
      <c r="G315" s="80"/>
      <c r="H315" s="80"/>
      <c r="I315" s="80"/>
      <c r="J315" s="80"/>
    </row>
    <row r="316">
      <c r="A316" s="80"/>
      <c r="B316" s="80"/>
      <c r="C316" s="80"/>
      <c r="D316" s="80"/>
      <c r="E316" s="80"/>
      <c r="F316" s="80"/>
      <c r="G316" s="80"/>
      <c r="H316" s="80"/>
      <c r="I316" s="80"/>
      <c r="J316" s="80"/>
    </row>
    <row r="317">
      <c r="A317" s="80"/>
      <c r="B317" s="80"/>
      <c r="C317" s="80"/>
      <c r="D317" s="80"/>
      <c r="E317" s="80"/>
      <c r="F317" s="80"/>
      <c r="G317" s="80"/>
      <c r="H317" s="80"/>
      <c r="I317" s="80"/>
      <c r="J317" s="80"/>
    </row>
    <row r="318">
      <c r="A318" s="80"/>
      <c r="B318" s="80"/>
      <c r="C318" s="80"/>
      <c r="D318" s="80"/>
      <c r="E318" s="80"/>
      <c r="F318" s="80"/>
      <c r="G318" s="80"/>
      <c r="H318" s="80"/>
      <c r="I318" s="80"/>
      <c r="J318" s="80"/>
    </row>
    <row r="319">
      <c r="A319" s="80"/>
      <c r="B319" s="80"/>
      <c r="C319" s="80"/>
      <c r="D319" s="80"/>
      <c r="E319" s="80"/>
      <c r="F319" s="80"/>
      <c r="G319" s="80"/>
      <c r="H319" s="80"/>
      <c r="I319" s="80"/>
      <c r="J319" s="80"/>
    </row>
    <row r="320">
      <c r="A320" s="80"/>
      <c r="B320" s="80"/>
      <c r="C320" s="80"/>
      <c r="D320" s="80"/>
      <c r="E320" s="80"/>
      <c r="F320" s="80"/>
      <c r="G320" s="80"/>
      <c r="H320" s="80"/>
      <c r="I320" s="80"/>
      <c r="J320" s="80"/>
    </row>
    <row r="321">
      <c r="A321" s="80"/>
      <c r="B321" s="80"/>
      <c r="C321" s="80"/>
      <c r="D321" s="80"/>
      <c r="E321" s="80"/>
      <c r="F321" s="80"/>
      <c r="G321" s="80"/>
      <c r="H321" s="80"/>
      <c r="I321" s="80"/>
      <c r="J321" s="80"/>
    </row>
    <row r="322">
      <c r="A322" s="80"/>
      <c r="B322" s="80"/>
      <c r="C322" s="80"/>
      <c r="D322" s="80"/>
      <c r="E322" s="80"/>
      <c r="F322" s="80"/>
      <c r="G322" s="80"/>
      <c r="H322" s="80"/>
      <c r="I322" s="80"/>
      <c r="J322" s="80"/>
    </row>
    <row r="323">
      <c r="A323" s="80"/>
      <c r="B323" s="80"/>
      <c r="C323" s="80"/>
      <c r="D323" s="80"/>
      <c r="E323" s="80"/>
      <c r="F323" s="80"/>
      <c r="G323" s="80"/>
      <c r="H323" s="80"/>
      <c r="I323" s="80"/>
      <c r="J323" s="80"/>
    </row>
    <row r="324">
      <c r="A324" s="80"/>
      <c r="B324" s="80"/>
      <c r="C324" s="80"/>
      <c r="D324" s="80"/>
      <c r="E324" s="80"/>
      <c r="F324" s="80"/>
      <c r="G324" s="80"/>
      <c r="H324" s="80"/>
      <c r="I324" s="80"/>
      <c r="J324" s="80"/>
    </row>
    <row r="325">
      <c r="A325" s="80"/>
      <c r="B325" s="80"/>
      <c r="C325" s="80"/>
      <c r="D325" s="80"/>
      <c r="E325" s="80"/>
      <c r="F325" s="80"/>
      <c r="G325" s="80"/>
      <c r="H325" s="80"/>
      <c r="I325" s="80"/>
      <c r="J325" s="80"/>
    </row>
    <row r="326">
      <c r="A326" s="80"/>
      <c r="B326" s="80"/>
      <c r="C326" s="80"/>
      <c r="D326" s="80"/>
      <c r="E326" s="80"/>
      <c r="F326" s="80"/>
      <c r="G326" s="80"/>
      <c r="H326" s="80"/>
      <c r="I326" s="80"/>
      <c r="J326" s="80"/>
    </row>
    <row r="327">
      <c r="A327" s="80"/>
      <c r="B327" s="80"/>
      <c r="C327" s="80"/>
      <c r="D327" s="80"/>
      <c r="E327" s="80"/>
      <c r="F327" s="80"/>
      <c r="G327" s="80"/>
      <c r="H327" s="80"/>
      <c r="I327" s="80"/>
      <c r="J327" s="80"/>
    </row>
    <row r="328">
      <c r="A328" s="80"/>
      <c r="B328" s="80"/>
      <c r="C328" s="80"/>
      <c r="D328" s="80"/>
      <c r="E328" s="80"/>
      <c r="F328" s="80"/>
      <c r="G328" s="80"/>
      <c r="H328" s="80"/>
      <c r="I328" s="80"/>
      <c r="J328" s="80"/>
    </row>
    <row r="329">
      <c r="A329" s="80"/>
      <c r="B329" s="80"/>
      <c r="C329" s="80"/>
      <c r="D329" s="80"/>
      <c r="E329" s="80"/>
      <c r="F329" s="80"/>
      <c r="G329" s="80"/>
      <c r="H329" s="80"/>
      <c r="I329" s="80"/>
      <c r="J329" s="80"/>
    </row>
    <row r="330">
      <c r="A330" s="80"/>
      <c r="B330" s="80"/>
      <c r="C330" s="80"/>
      <c r="D330" s="80"/>
      <c r="E330" s="80"/>
      <c r="F330" s="80"/>
      <c r="G330" s="80"/>
      <c r="H330" s="80"/>
      <c r="I330" s="80"/>
      <c r="J330" s="80"/>
    </row>
    <row r="331">
      <c r="A331" s="80"/>
      <c r="B331" s="80"/>
      <c r="C331" s="80"/>
      <c r="D331" s="80"/>
      <c r="E331" s="80"/>
      <c r="F331" s="80"/>
      <c r="G331" s="80"/>
      <c r="H331" s="80"/>
      <c r="I331" s="80"/>
      <c r="J331" s="80"/>
    </row>
    <row r="332">
      <c r="A332" s="80"/>
      <c r="B332" s="80"/>
      <c r="C332" s="80"/>
      <c r="D332" s="80"/>
      <c r="E332" s="80"/>
      <c r="F332" s="80"/>
      <c r="G332" s="80"/>
      <c r="H332" s="80"/>
      <c r="I332" s="80"/>
      <c r="J332" s="80"/>
    </row>
    <row r="333">
      <c r="A333" s="80"/>
      <c r="B333" s="80"/>
      <c r="C333" s="80"/>
      <c r="D333" s="80"/>
      <c r="E333" s="80"/>
      <c r="F333" s="80"/>
      <c r="G333" s="80"/>
      <c r="H333" s="80"/>
      <c r="I333" s="80"/>
      <c r="J333" s="80"/>
    </row>
    <row r="334">
      <c r="A334" s="80"/>
      <c r="B334" s="80"/>
      <c r="C334" s="80"/>
      <c r="D334" s="80"/>
      <c r="E334" s="80"/>
      <c r="F334" s="80"/>
      <c r="G334" s="80"/>
      <c r="H334" s="80"/>
      <c r="I334" s="80"/>
      <c r="J334" s="80"/>
    </row>
    <row r="335">
      <c r="A335" s="80"/>
      <c r="B335" s="80"/>
      <c r="C335" s="80"/>
      <c r="D335" s="80"/>
      <c r="E335" s="80"/>
      <c r="F335" s="80"/>
      <c r="G335" s="80"/>
      <c r="H335" s="80"/>
      <c r="I335" s="80"/>
      <c r="J335" s="80"/>
    </row>
    <row r="336">
      <c r="A336" s="80"/>
      <c r="B336" s="80"/>
      <c r="C336" s="80"/>
      <c r="D336" s="80"/>
      <c r="E336" s="80"/>
      <c r="F336" s="80"/>
      <c r="G336" s="80"/>
      <c r="H336" s="80"/>
      <c r="I336" s="80"/>
      <c r="J336" s="80"/>
    </row>
    <row r="337">
      <c r="A337" s="80"/>
      <c r="B337" s="80"/>
      <c r="C337" s="80"/>
      <c r="D337" s="80"/>
      <c r="E337" s="80"/>
      <c r="F337" s="80"/>
      <c r="G337" s="80"/>
      <c r="H337" s="80"/>
      <c r="I337" s="80"/>
      <c r="J337" s="80"/>
    </row>
    <row r="338">
      <c r="A338" s="80"/>
      <c r="B338" s="80"/>
      <c r="C338" s="80"/>
      <c r="D338" s="80"/>
      <c r="E338" s="80"/>
      <c r="F338" s="80"/>
      <c r="G338" s="80"/>
      <c r="H338" s="80"/>
      <c r="I338" s="80"/>
      <c r="J338" s="80"/>
    </row>
    <row r="339">
      <c r="A339" s="80"/>
      <c r="B339" s="80"/>
      <c r="C339" s="80"/>
      <c r="D339" s="80"/>
      <c r="E339" s="80"/>
      <c r="F339" s="80"/>
      <c r="G339" s="80"/>
      <c r="H339" s="80"/>
      <c r="I339" s="80"/>
      <c r="J339" s="80"/>
    </row>
    <row r="340">
      <c r="A340" s="80"/>
      <c r="B340" s="80"/>
      <c r="C340" s="80"/>
      <c r="D340" s="80"/>
      <c r="E340" s="80"/>
      <c r="F340" s="80"/>
      <c r="G340" s="80"/>
      <c r="H340" s="80"/>
      <c r="I340" s="80"/>
      <c r="J340" s="80"/>
    </row>
    <row r="341">
      <c r="A341" s="80"/>
      <c r="B341" s="80"/>
      <c r="C341" s="80"/>
      <c r="D341" s="80"/>
      <c r="E341" s="80"/>
      <c r="F341" s="80"/>
      <c r="G341" s="80"/>
      <c r="H341" s="80"/>
      <c r="I341" s="80"/>
      <c r="J341" s="80"/>
    </row>
    <row r="342">
      <c r="A342" s="80"/>
      <c r="B342" s="80"/>
      <c r="C342" s="80"/>
      <c r="D342" s="80"/>
      <c r="E342" s="80"/>
      <c r="F342" s="80"/>
      <c r="G342" s="80"/>
      <c r="H342" s="80"/>
      <c r="I342" s="80"/>
      <c r="J342" s="80"/>
    </row>
    <row r="343">
      <c r="A343" s="80"/>
      <c r="B343" s="80"/>
      <c r="C343" s="80"/>
      <c r="D343" s="80"/>
      <c r="E343" s="80"/>
      <c r="F343" s="80"/>
      <c r="G343" s="80"/>
      <c r="H343" s="80"/>
      <c r="I343" s="80"/>
      <c r="J343" s="80"/>
    </row>
    <row r="344">
      <c r="A344" s="80"/>
      <c r="B344" s="80"/>
      <c r="C344" s="80"/>
      <c r="D344" s="80"/>
      <c r="E344" s="80"/>
      <c r="F344" s="80"/>
      <c r="G344" s="80"/>
      <c r="H344" s="80"/>
      <c r="I344" s="80"/>
      <c r="J344" s="80"/>
    </row>
    <row r="345">
      <c r="A345" s="80"/>
      <c r="B345" s="80"/>
      <c r="C345" s="80"/>
      <c r="D345" s="80"/>
      <c r="E345" s="80"/>
      <c r="F345" s="80"/>
      <c r="G345" s="80"/>
      <c r="H345" s="80"/>
      <c r="I345" s="80"/>
      <c r="J345" s="80"/>
    </row>
    <row r="346">
      <c r="A346" s="80"/>
      <c r="B346" s="80"/>
      <c r="C346" s="80"/>
      <c r="D346" s="80"/>
      <c r="E346" s="80"/>
      <c r="F346" s="80"/>
      <c r="G346" s="80"/>
      <c r="H346" s="80"/>
      <c r="I346" s="80"/>
      <c r="J346" s="80"/>
    </row>
    <row r="347">
      <c r="A347" s="80"/>
      <c r="B347" s="80"/>
      <c r="C347" s="80"/>
      <c r="D347" s="80"/>
      <c r="E347" s="80"/>
      <c r="F347" s="80"/>
      <c r="G347" s="80"/>
      <c r="H347" s="80"/>
      <c r="I347" s="80"/>
      <c r="J347" s="80"/>
    </row>
    <row r="348">
      <c r="A348" s="80"/>
      <c r="B348" s="80"/>
      <c r="C348" s="80"/>
      <c r="D348" s="80"/>
      <c r="E348" s="80"/>
      <c r="F348" s="80"/>
      <c r="G348" s="80"/>
      <c r="H348" s="80"/>
      <c r="I348" s="80"/>
      <c r="J348" s="80"/>
    </row>
    <row r="349">
      <c r="A349" s="80"/>
      <c r="B349" s="80"/>
      <c r="C349" s="80"/>
      <c r="D349" s="80"/>
      <c r="E349" s="80"/>
      <c r="F349" s="80"/>
      <c r="G349" s="80"/>
      <c r="H349" s="80"/>
      <c r="I349" s="80"/>
      <c r="J349" s="80"/>
    </row>
    <row r="350">
      <c r="A350" s="80"/>
      <c r="B350" s="80"/>
      <c r="C350" s="80"/>
      <c r="D350" s="80"/>
      <c r="E350" s="80"/>
      <c r="F350" s="80"/>
      <c r="G350" s="80"/>
      <c r="H350" s="80"/>
      <c r="I350" s="80"/>
      <c r="J350" s="80"/>
    </row>
    <row r="351">
      <c r="A351" s="80"/>
      <c r="B351" s="80"/>
      <c r="C351" s="80"/>
      <c r="D351" s="80"/>
      <c r="E351" s="80"/>
      <c r="F351" s="80"/>
      <c r="G351" s="80"/>
      <c r="H351" s="80"/>
      <c r="I351" s="80"/>
      <c r="J351" s="80"/>
    </row>
    <row r="352">
      <c r="A352" s="80"/>
      <c r="B352" s="80"/>
      <c r="C352" s="80"/>
      <c r="D352" s="80"/>
      <c r="E352" s="80"/>
      <c r="F352" s="80"/>
      <c r="G352" s="80"/>
      <c r="H352" s="80"/>
      <c r="I352" s="80"/>
      <c r="J352" s="80"/>
    </row>
    <row r="353">
      <c r="A353" s="80"/>
      <c r="B353" s="80"/>
      <c r="C353" s="80"/>
      <c r="D353" s="80"/>
      <c r="E353" s="80"/>
      <c r="F353" s="80"/>
      <c r="G353" s="80"/>
      <c r="H353" s="80"/>
      <c r="I353" s="80"/>
      <c r="J353" s="80"/>
    </row>
    <row r="354">
      <c r="A354" s="80"/>
      <c r="B354" s="80"/>
      <c r="C354" s="80"/>
      <c r="D354" s="80"/>
      <c r="E354" s="80"/>
      <c r="F354" s="80"/>
      <c r="G354" s="80"/>
      <c r="H354" s="80"/>
      <c r="I354" s="80"/>
      <c r="J354" s="80"/>
    </row>
    <row r="355">
      <c r="A355" s="80"/>
      <c r="B355" s="80"/>
      <c r="C355" s="80"/>
      <c r="D355" s="80"/>
      <c r="E355" s="80"/>
      <c r="F355" s="80"/>
      <c r="G355" s="80"/>
      <c r="H355" s="80"/>
      <c r="I355" s="80"/>
      <c r="J355" s="80"/>
    </row>
    <row r="356">
      <c r="A356" s="80"/>
      <c r="B356" s="80"/>
      <c r="C356" s="80"/>
      <c r="D356" s="80"/>
      <c r="E356" s="80"/>
      <c r="F356" s="80"/>
      <c r="G356" s="80"/>
      <c r="H356" s="80"/>
      <c r="I356" s="80"/>
      <c r="J356" s="80"/>
    </row>
    <row r="357">
      <c r="A357" s="80"/>
      <c r="B357" s="80"/>
      <c r="C357" s="80"/>
      <c r="D357" s="80"/>
      <c r="E357" s="80"/>
      <c r="F357" s="80"/>
      <c r="G357" s="80"/>
      <c r="H357" s="80"/>
      <c r="I357" s="80"/>
      <c r="J357" s="80"/>
    </row>
    <row r="358">
      <c r="A358" s="80"/>
      <c r="B358" s="80"/>
      <c r="C358" s="80"/>
      <c r="D358" s="80"/>
      <c r="E358" s="80"/>
      <c r="F358" s="80"/>
      <c r="G358" s="80"/>
      <c r="H358" s="80"/>
      <c r="I358" s="80"/>
      <c r="J358" s="80"/>
    </row>
    <row r="359">
      <c r="A359" s="80"/>
      <c r="B359" s="80"/>
      <c r="C359" s="80"/>
      <c r="D359" s="80"/>
      <c r="E359" s="80"/>
      <c r="F359" s="80"/>
      <c r="G359" s="80"/>
      <c r="H359" s="80"/>
      <c r="I359" s="80"/>
      <c r="J359" s="80"/>
    </row>
    <row r="360">
      <c r="A360" s="80"/>
      <c r="B360" s="80"/>
      <c r="C360" s="80"/>
      <c r="D360" s="80"/>
      <c r="E360" s="80"/>
      <c r="F360" s="80"/>
      <c r="G360" s="80"/>
      <c r="H360" s="80"/>
      <c r="I360" s="80"/>
      <c r="J360" s="80"/>
    </row>
    <row r="361">
      <c r="A361" s="80"/>
      <c r="B361" s="80"/>
      <c r="C361" s="80"/>
      <c r="D361" s="80"/>
      <c r="E361" s="80"/>
      <c r="F361" s="80"/>
      <c r="G361" s="80"/>
      <c r="H361" s="80"/>
      <c r="I361" s="80"/>
      <c r="J361" s="80"/>
    </row>
    <row r="362">
      <c r="A362" s="80"/>
      <c r="B362" s="80"/>
      <c r="C362" s="80"/>
      <c r="D362" s="80"/>
      <c r="E362" s="80"/>
      <c r="F362" s="80"/>
      <c r="G362" s="80"/>
      <c r="H362" s="80"/>
      <c r="I362" s="80"/>
      <c r="J362" s="80"/>
    </row>
    <row r="363">
      <c r="A363" s="80"/>
      <c r="B363" s="80"/>
      <c r="C363" s="80"/>
      <c r="D363" s="80"/>
      <c r="E363" s="80"/>
      <c r="F363" s="80"/>
      <c r="G363" s="80"/>
      <c r="H363" s="80"/>
      <c r="I363" s="80"/>
      <c r="J363" s="80"/>
    </row>
    <row r="364">
      <c r="A364" s="80"/>
      <c r="B364" s="80"/>
      <c r="C364" s="80"/>
      <c r="D364" s="80"/>
      <c r="E364" s="80"/>
      <c r="F364" s="80"/>
      <c r="G364" s="80"/>
      <c r="H364" s="80"/>
      <c r="I364" s="80"/>
      <c r="J364" s="80"/>
    </row>
    <row r="365">
      <c r="A365" s="80"/>
      <c r="B365" s="80"/>
      <c r="C365" s="80"/>
      <c r="D365" s="80"/>
      <c r="E365" s="80"/>
      <c r="F365" s="80"/>
      <c r="G365" s="80"/>
      <c r="H365" s="80"/>
      <c r="I365" s="80"/>
      <c r="J365" s="80"/>
    </row>
    <row r="366">
      <c r="A366" s="80"/>
      <c r="B366" s="80"/>
      <c r="C366" s="80"/>
      <c r="D366" s="80"/>
      <c r="E366" s="80"/>
      <c r="F366" s="80"/>
      <c r="G366" s="80"/>
      <c r="H366" s="80"/>
      <c r="I366" s="80"/>
      <c r="J366" s="80"/>
    </row>
    <row r="367">
      <c r="A367" s="80"/>
      <c r="B367" s="80"/>
      <c r="C367" s="80"/>
      <c r="D367" s="80"/>
      <c r="E367" s="80"/>
      <c r="F367" s="80"/>
      <c r="G367" s="80"/>
      <c r="H367" s="80"/>
      <c r="I367" s="80"/>
      <c r="J367" s="80"/>
    </row>
    <row r="368">
      <c r="A368" s="80"/>
      <c r="B368" s="80"/>
      <c r="C368" s="80"/>
      <c r="D368" s="80"/>
      <c r="E368" s="80"/>
      <c r="F368" s="80"/>
      <c r="G368" s="80"/>
      <c r="H368" s="80"/>
      <c r="I368" s="80"/>
      <c r="J368" s="80"/>
    </row>
    <row r="369">
      <c r="A369" s="80"/>
      <c r="B369" s="80"/>
      <c r="C369" s="80"/>
      <c r="D369" s="80"/>
      <c r="E369" s="80"/>
      <c r="F369" s="80"/>
      <c r="G369" s="80"/>
      <c r="H369" s="80"/>
      <c r="I369" s="80"/>
      <c r="J369" s="80"/>
    </row>
    <row r="370">
      <c r="A370" s="80"/>
      <c r="B370" s="80"/>
      <c r="C370" s="80"/>
      <c r="D370" s="80"/>
      <c r="E370" s="80"/>
      <c r="F370" s="80"/>
      <c r="G370" s="80"/>
      <c r="H370" s="80"/>
      <c r="I370" s="80"/>
      <c r="J370" s="80"/>
    </row>
    <row r="371">
      <c r="A371" s="80"/>
      <c r="B371" s="80"/>
      <c r="C371" s="80"/>
      <c r="D371" s="80"/>
      <c r="E371" s="80"/>
      <c r="F371" s="80"/>
      <c r="G371" s="80"/>
      <c r="H371" s="80"/>
      <c r="I371" s="80"/>
      <c r="J371" s="80"/>
    </row>
    <row r="372">
      <c r="A372" s="80"/>
      <c r="B372" s="80"/>
      <c r="C372" s="80"/>
      <c r="D372" s="80"/>
      <c r="E372" s="80"/>
      <c r="F372" s="80"/>
      <c r="G372" s="80"/>
      <c r="H372" s="80"/>
      <c r="I372" s="80"/>
      <c r="J372" s="80"/>
    </row>
    <row r="373">
      <c r="A373" s="80"/>
      <c r="B373" s="80"/>
      <c r="C373" s="80"/>
      <c r="D373" s="80"/>
      <c r="E373" s="80"/>
      <c r="F373" s="80"/>
      <c r="G373" s="80"/>
      <c r="H373" s="80"/>
      <c r="I373" s="80"/>
      <c r="J373" s="80"/>
    </row>
    <row r="374">
      <c r="A374" s="80"/>
      <c r="B374" s="80"/>
      <c r="C374" s="80"/>
      <c r="D374" s="80"/>
      <c r="E374" s="80"/>
      <c r="F374" s="80"/>
      <c r="G374" s="80"/>
      <c r="H374" s="80"/>
      <c r="I374" s="80"/>
      <c r="J374" s="80"/>
    </row>
    <row r="375">
      <c r="A375" s="80"/>
      <c r="B375" s="80"/>
      <c r="C375" s="80"/>
      <c r="D375" s="80"/>
      <c r="E375" s="80"/>
      <c r="F375" s="80"/>
      <c r="G375" s="80"/>
      <c r="H375" s="80"/>
      <c r="I375" s="80"/>
      <c r="J375" s="80"/>
    </row>
    <row r="376">
      <c r="A376" s="80"/>
      <c r="B376" s="80"/>
      <c r="C376" s="80"/>
      <c r="D376" s="80"/>
      <c r="E376" s="80"/>
      <c r="F376" s="80"/>
      <c r="G376" s="80"/>
      <c r="H376" s="80"/>
      <c r="I376" s="80"/>
      <c r="J376" s="80"/>
    </row>
    <row r="377">
      <c r="A377" s="80"/>
      <c r="B377" s="80"/>
      <c r="C377" s="80"/>
      <c r="D377" s="80"/>
      <c r="E377" s="80"/>
      <c r="F377" s="80"/>
      <c r="G377" s="80"/>
      <c r="H377" s="80"/>
      <c r="I377" s="80"/>
      <c r="J377" s="80"/>
    </row>
    <row r="378">
      <c r="A378" s="80"/>
      <c r="B378" s="80"/>
      <c r="C378" s="80"/>
      <c r="D378" s="80"/>
      <c r="E378" s="80"/>
      <c r="F378" s="80"/>
      <c r="G378" s="80"/>
      <c r="H378" s="80"/>
      <c r="I378" s="80"/>
      <c r="J378" s="80"/>
    </row>
    <row r="379">
      <c r="A379" s="80"/>
      <c r="B379" s="80"/>
      <c r="C379" s="80"/>
      <c r="D379" s="80"/>
      <c r="E379" s="80"/>
      <c r="F379" s="80"/>
      <c r="G379" s="80"/>
      <c r="H379" s="80"/>
      <c r="I379" s="80"/>
      <c r="J379" s="80"/>
    </row>
    <row r="380">
      <c r="A380" s="80"/>
      <c r="B380" s="80"/>
      <c r="C380" s="80"/>
      <c r="D380" s="80"/>
      <c r="E380" s="80"/>
      <c r="F380" s="80"/>
      <c r="G380" s="80"/>
      <c r="H380" s="80"/>
      <c r="I380" s="80"/>
      <c r="J380" s="80"/>
    </row>
    <row r="381">
      <c r="A381" s="80"/>
      <c r="B381" s="80"/>
      <c r="C381" s="80"/>
      <c r="D381" s="80"/>
      <c r="E381" s="80"/>
      <c r="F381" s="80"/>
      <c r="G381" s="80"/>
      <c r="H381" s="80"/>
      <c r="I381" s="80"/>
      <c r="J381" s="80"/>
    </row>
    <row r="382">
      <c r="A382" s="80"/>
      <c r="B382" s="80"/>
      <c r="C382" s="80"/>
      <c r="D382" s="80"/>
      <c r="E382" s="80"/>
      <c r="F382" s="80"/>
      <c r="G382" s="80"/>
      <c r="H382" s="80"/>
      <c r="I382" s="80"/>
      <c r="J382" s="80"/>
    </row>
    <row r="383">
      <c r="A383" s="80"/>
      <c r="B383" s="80"/>
      <c r="C383" s="80"/>
      <c r="D383" s="80"/>
      <c r="E383" s="80"/>
      <c r="F383" s="80"/>
      <c r="G383" s="80"/>
      <c r="H383" s="80"/>
      <c r="I383" s="80"/>
      <c r="J383" s="80"/>
    </row>
    <row r="384">
      <c r="A384" s="80"/>
      <c r="B384" s="80"/>
      <c r="C384" s="80"/>
      <c r="D384" s="80"/>
      <c r="E384" s="80"/>
      <c r="F384" s="80"/>
      <c r="G384" s="80"/>
      <c r="H384" s="80"/>
      <c r="I384" s="80"/>
      <c r="J384" s="80"/>
    </row>
    <row r="385">
      <c r="A385" s="80"/>
      <c r="B385" s="80"/>
      <c r="C385" s="80"/>
      <c r="D385" s="80"/>
      <c r="E385" s="80"/>
      <c r="F385" s="80"/>
      <c r="G385" s="80"/>
      <c r="H385" s="80"/>
      <c r="I385" s="80"/>
      <c r="J385" s="80"/>
    </row>
    <row r="386">
      <c r="A386" s="80"/>
      <c r="B386" s="80"/>
      <c r="C386" s="80"/>
      <c r="D386" s="80"/>
      <c r="E386" s="80"/>
      <c r="F386" s="80"/>
      <c r="G386" s="80"/>
      <c r="H386" s="80"/>
      <c r="I386" s="80"/>
      <c r="J386" s="80"/>
    </row>
    <row r="387">
      <c r="A387" s="80"/>
      <c r="B387" s="80"/>
      <c r="C387" s="80"/>
      <c r="D387" s="80"/>
      <c r="E387" s="80"/>
      <c r="F387" s="80"/>
      <c r="G387" s="80"/>
      <c r="H387" s="80"/>
      <c r="I387" s="80"/>
      <c r="J387" s="80"/>
    </row>
    <row r="388">
      <c r="A388" s="80"/>
      <c r="B388" s="80"/>
      <c r="C388" s="80"/>
      <c r="D388" s="80"/>
      <c r="E388" s="80"/>
      <c r="F388" s="80"/>
      <c r="G388" s="80"/>
      <c r="H388" s="80"/>
      <c r="I388" s="80"/>
      <c r="J388" s="80"/>
    </row>
    <row r="389">
      <c r="A389" s="80"/>
      <c r="B389" s="80"/>
      <c r="C389" s="80"/>
      <c r="D389" s="80"/>
      <c r="E389" s="80"/>
      <c r="F389" s="80"/>
      <c r="G389" s="80"/>
      <c r="H389" s="80"/>
      <c r="I389" s="80"/>
      <c r="J389" s="80"/>
    </row>
    <row r="390">
      <c r="A390" s="80"/>
      <c r="B390" s="80"/>
      <c r="C390" s="80"/>
      <c r="D390" s="80"/>
      <c r="E390" s="80"/>
      <c r="F390" s="80"/>
      <c r="G390" s="80"/>
      <c r="H390" s="80"/>
      <c r="I390" s="80"/>
      <c r="J390" s="80"/>
    </row>
    <row r="391">
      <c r="A391" s="80"/>
      <c r="B391" s="80"/>
      <c r="C391" s="80"/>
      <c r="D391" s="80"/>
      <c r="E391" s="80"/>
      <c r="F391" s="80"/>
      <c r="G391" s="80"/>
      <c r="H391" s="80"/>
      <c r="I391" s="80"/>
      <c r="J391" s="80"/>
    </row>
    <row r="392">
      <c r="A392" s="80"/>
      <c r="B392" s="80"/>
      <c r="C392" s="80"/>
      <c r="D392" s="80"/>
      <c r="E392" s="80"/>
      <c r="F392" s="80"/>
      <c r="G392" s="80"/>
      <c r="H392" s="80"/>
      <c r="I392" s="80"/>
      <c r="J392" s="80"/>
    </row>
    <row r="393">
      <c r="A393" s="80"/>
      <c r="B393" s="80"/>
      <c r="C393" s="80"/>
      <c r="D393" s="80"/>
      <c r="E393" s="80"/>
      <c r="F393" s="80"/>
      <c r="G393" s="80"/>
      <c r="H393" s="80"/>
      <c r="I393" s="80"/>
      <c r="J393" s="80"/>
    </row>
    <row r="394">
      <c r="A394" s="80"/>
      <c r="B394" s="80"/>
      <c r="C394" s="80"/>
      <c r="D394" s="80"/>
      <c r="E394" s="80"/>
      <c r="F394" s="80"/>
      <c r="G394" s="80"/>
      <c r="H394" s="80"/>
      <c r="I394" s="80"/>
      <c r="J394" s="80"/>
    </row>
    <row r="395">
      <c r="A395" s="80"/>
      <c r="B395" s="80"/>
      <c r="C395" s="80"/>
      <c r="D395" s="80"/>
      <c r="E395" s="80"/>
      <c r="F395" s="80"/>
      <c r="G395" s="80"/>
      <c r="H395" s="80"/>
      <c r="I395" s="80"/>
      <c r="J395" s="80"/>
    </row>
    <row r="396">
      <c r="A396" s="80"/>
      <c r="B396" s="80"/>
      <c r="C396" s="80"/>
      <c r="D396" s="80"/>
      <c r="E396" s="80"/>
      <c r="F396" s="80"/>
      <c r="G396" s="80"/>
      <c r="H396" s="80"/>
      <c r="I396" s="80"/>
      <c r="J396" s="80"/>
    </row>
    <row r="397">
      <c r="A397" s="80"/>
      <c r="B397" s="80"/>
      <c r="C397" s="80"/>
      <c r="D397" s="80"/>
      <c r="E397" s="80"/>
      <c r="F397" s="80"/>
      <c r="G397" s="80"/>
      <c r="H397" s="80"/>
      <c r="I397" s="80"/>
      <c r="J397" s="80"/>
    </row>
    <row r="398">
      <c r="A398" s="80"/>
      <c r="B398" s="80"/>
      <c r="C398" s="80"/>
      <c r="D398" s="80"/>
      <c r="E398" s="80"/>
      <c r="F398" s="80"/>
      <c r="G398" s="80"/>
      <c r="H398" s="80"/>
      <c r="I398" s="80"/>
      <c r="J398" s="80"/>
    </row>
    <row r="399">
      <c r="A399" s="80"/>
      <c r="B399" s="80"/>
      <c r="C399" s="80"/>
      <c r="D399" s="80"/>
      <c r="E399" s="80"/>
      <c r="F399" s="80"/>
      <c r="G399" s="80"/>
      <c r="H399" s="80"/>
      <c r="I399" s="80"/>
      <c r="J399" s="80"/>
    </row>
    <row r="400">
      <c r="A400" s="80"/>
      <c r="B400" s="80"/>
      <c r="C400" s="80"/>
      <c r="D400" s="80"/>
      <c r="E400" s="80"/>
      <c r="F400" s="80"/>
      <c r="G400" s="80"/>
      <c r="H400" s="80"/>
      <c r="I400" s="80"/>
      <c r="J400" s="80"/>
    </row>
    <row r="401">
      <c r="A401" s="80"/>
      <c r="B401" s="80"/>
      <c r="C401" s="80"/>
      <c r="D401" s="80"/>
      <c r="E401" s="80"/>
      <c r="F401" s="80"/>
      <c r="G401" s="80"/>
      <c r="H401" s="80"/>
      <c r="I401" s="80"/>
      <c r="J401" s="80"/>
    </row>
    <row r="402">
      <c r="A402" s="80"/>
      <c r="B402" s="80"/>
      <c r="C402" s="80"/>
      <c r="D402" s="80"/>
      <c r="E402" s="80"/>
      <c r="F402" s="80"/>
      <c r="G402" s="80"/>
      <c r="H402" s="80"/>
      <c r="I402" s="80"/>
      <c r="J402" s="80"/>
    </row>
    <row r="403">
      <c r="A403" s="80"/>
      <c r="B403" s="80"/>
      <c r="C403" s="80"/>
      <c r="D403" s="80"/>
      <c r="E403" s="80"/>
      <c r="F403" s="80"/>
      <c r="G403" s="80"/>
      <c r="H403" s="80"/>
      <c r="I403" s="80"/>
      <c r="J403" s="80"/>
    </row>
    <row r="404">
      <c r="A404" s="80"/>
      <c r="B404" s="80"/>
      <c r="C404" s="80"/>
      <c r="D404" s="80"/>
      <c r="E404" s="80"/>
      <c r="F404" s="80"/>
      <c r="G404" s="80"/>
      <c r="H404" s="80"/>
      <c r="I404" s="80"/>
      <c r="J404" s="80"/>
    </row>
    <row r="405">
      <c r="A405" s="80"/>
      <c r="B405" s="80"/>
      <c r="C405" s="80"/>
      <c r="D405" s="80"/>
      <c r="E405" s="80"/>
      <c r="F405" s="80"/>
      <c r="G405" s="80"/>
      <c r="H405" s="80"/>
      <c r="I405" s="80"/>
      <c r="J405" s="80"/>
    </row>
    <row r="406">
      <c r="A406" s="80"/>
      <c r="B406" s="80"/>
      <c r="C406" s="80"/>
      <c r="D406" s="80"/>
      <c r="E406" s="80"/>
      <c r="F406" s="80"/>
      <c r="G406" s="80"/>
      <c r="H406" s="80"/>
      <c r="I406" s="80"/>
      <c r="J406" s="80"/>
    </row>
    <row r="407">
      <c r="A407" s="80"/>
      <c r="B407" s="80"/>
      <c r="C407" s="80"/>
      <c r="D407" s="80"/>
      <c r="E407" s="80"/>
      <c r="F407" s="80"/>
      <c r="G407" s="80"/>
      <c r="H407" s="80"/>
      <c r="I407" s="80"/>
      <c r="J407" s="80"/>
    </row>
    <row r="408">
      <c r="A408" s="80"/>
      <c r="B408" s="80"/>
      <c r="C408" s="80"/>
      <c r="D408" s="80"/>
      <c r="E408" s="80"/>
      <c r="F408" s="80"/>
      <c r="G408" s="80"/>
      <c r="H408" s="80"/>
      <c r="I408" s="80"/>
      <c r="J408" s="80"/>
    </row>
    <row r="409">
      <c r="A409" s="80"/>
      <c r="B409" s="80"/>
      <c r="C409" s="80"/>
      <c r="D409" s="80"/>
      <c r="E409" s="80"/>
      <c r="F409" s="80"/>
      <c r="G409" s="80"/>
      <c r="H409" s="80"/>
      <c r="I409" s="80"/>
      <c r="J409" s="80"/>
    </row>
    <row r="410">
      <c r="A410" s="80"/>
      <c r="B410" s="80"/>
      <c r="C410" s="80"/>
      <c r="D410" s="80"/>
      <c r="E410" s="80"/>
      <c r="F410" s="80"/>
      <c r="G410" s="80"/>
      <c r="H410" s="80"/>
      <c r="I410" s="80"/>
      <c r="J410" s="80"/>
    </row>
    <row r="411">
      <c r="A411" s="80"/>
      <c r="B411" s="80"/>
      <c r="C411" s="80"/>
      <c r="D411" s="80"/>
      <c r="E411" s="80"/>
      <c r="F411" s="80"/>
      <c r="G411" s="80"/>
      <c r="H411" s="80"/>
      <c r="I411" s="80"/>
      <c r="J411" s="80"/>
    </row>
    <row r="412">
      <c r="A412" s="80"/>
      <c r="B412" s="80"/>
      <c r="C412" s="80"/>
      <c r="D412" s="80"/>
      <c r="E412" s="80"/>
      <c r="F412" s="80"/>
      <c r="G412" s="80"/>
      <c r="H412" s="80"/>
      <c r="I412" s="80"/>
      <c r="J412" s="80"/>
    </row>
    <row r="413">
      <c r="A413" s="80"/>
      <c r="B413" s="80"/>
      <c r="C413" s="80"/>
      <c r="D413" s="80"/>
      <c r="E413" s="80"/>
      <c r="F413" s="80"/>
      <c r="G413" s="80"/>
      <c r="H413" s="80"/>
      <c r="I413" s="80"/>
      <c r="J413" s="80"/>
    </row>
    <row r="414">
      <c r="A414" s="80"/>
      <c r="B414" s="80"/>
      <c r="C414" s="80"/>
      <c r="D414" s="80"/>
      <c r="E414" s="80"/>
      <c r="F414" s="80"/>
      <c r="G414" s="80"/>
      <c r="H414" s="80"/>
      <c r="I414" s="80"/>
      <c r="J414" s="80"/>
    </row>
    <row r="415">
      <c r="A415" s="80"/>
      <c r="B415" s="80"/>
      <c r="C415" s="80"/>
      <c r="D415" s="80"/>
      <c r="E415" s="80"/>
      <c r="F415" s="80"/>
      <c r="G415" s="80"/>
      <c r="H415" s="80"/>
      <c r="I415" s="80"/>
      <c r="J415" s="80"/>
    </row>
    <row r="416">
      <c r="A416" s="80"/>
      <c r="B416" s="80"/>
      <c r="C416" s="80"/>
      <c r="D416" s="80"/>
      <c r="E416" s="80"/>
      <c r="F416" s="80"/>
      <c r="G416" s="80"/>
      <c r="H416" s="80"/>
      <c r="I416" s="80"/>
      <c r="J416" s="80"/>
    </row>
    <row r="417">
      <c r="A417" s="80"/>
      <c r="B417" s="80"/>
      <c r="C417" s="80"/>
      <c r="D417" s="80"/>
      <c r="E417" s="80"/>
      <c r="F417" s="80"/>
      <c r="G417" s="80"/>
      <c r="H417" s="80"/>
      <c r="I417" s="80"/>
      <c r="J417" s="80"/>
    </row>
    <row r="418">
      <c r="A418" s="80"/>
      <c r="B418" s="80"/>
      <c r="C418" s="80"/>
      <c r="D418" s="80"/>
      <c r="E418" s="80"/>
      <c r="F418" s="80"/>
      <c r="G418" s="80"/>
      <c r="H418" s="80"/>
      <c r="I418" s="80"/>
      <c r="J418" s="80"/>
    </row>
    <row r="419">
      <c r="A419" s="80"/>
      <c r="B419" s="80"/>
      <c r="C419" s="80"/>
      <c r="D419" s="80"/>
      <c r="E419" s="80"/>
      <c r="F419" s="80"/>
      <c r="G419" s="80"/>
      <c r="H419" s="80"/>
      <c r="I419" s="80"/>
      <c r="J419" s="80"/>
    </row>
    <row r="420">
      <c r="A420" s="80"/>
      <c r="B420" s="80"/>
      <c r="C420" s="80"/>
      <c r="D420" s="80"/>
      <c r="E420" s="80"/>
      <c r="F420" s="80"/>
      <c r="G420" s="80"/>
      <c r="H420" s="80"/>
      <c r="I420" s="80"/>
      <c r="J420" s="80"/>
    </row>
    <row r="421">
      <c r="A421" s="80"/>
      <c r="B421" s="80"/>
      <c r="C421" s="80"/>
      <c r="D421" s="80"/>
      <c r="E421" s="80"/>
      <c r="F421" s="80"/>
      <c r="G421" s="80"/>
      <c r="H421" s="80"/>
      <c r="I421" s="80"/>
      <c r="J421" s="80"/>
    </row>
    <row r="422">
      <c r="A422" s="80"/>
      <c r="B422" s="80"/>
      <c r="C422" s="80"/>
      <c r="D422" s="80"/>
      <c r="E422" s="80"/>
      <c r="F422" s="80"/>
      <c r="G422" s="80"/>
      <c r="H422" s="80"/>
      <c r="I422" s="80"/>
      <c r="J422" s="80"/>
    </row>
    <row r="423">
      <c r="A423" s="80"/>
      <c r="B423" s="80"/>
      <c r="C423" s="80"/>
      <c r="D423" s="80"/>
      <c r="E423" s="80"/>
      <c r="F423" s="80"/>
      <c r="G423" s="80"/>
      <c r="H423" s="80"/>
      <c r="I423" s="80"/>
      <c r="J423" s="80"/>
    </row>
    <row r="424">
      <c r="A424" s="80"/>
      <c r="B424" s="80"/>
      <c r="C424" s="80"/>
      <c r="D424" s="80"/>
      <c r="E424" s="80"/>
      <c r="F424" s="80"/>
      <c r="G424" s="80"/>
      <c r="H424" s="80"/>
      <c r="I424" s="80"/>
      <c r="J424" s="80"/>
    </row>
    <row r="425">
      <c r="A425" s="80"/>
      <c r="B425" s="80"/>
      <c r="C425" s="80"/>
      <c r="D425" s="80"/>
      <c r="E425" s="80"/>
      <c r="F425" s="80"/>
      <c r="G425" s="80"/>
      <c r="H425" s="80"/>
      <c r="I425" s="80"/>
      <c r="J425" s="80"/>
    </row>
    <row r="426">
      <c r="A426" s="80"/>
      <c r="B426" s="80"/>
      <c r="C426" s="80"/>
      <c r="D426" s="80"/>
      <c r="E426" s="80"/>
      <c r="F426" s="80"/>
      <c r="G426" s="80"/>
      <c r="H426" s="80"/>
      <c r="I426" s="80"/>
      <c r="J426" s="80"/>
    </row>
    <row r="427">
      <c r="A427" s="80"/>
      <c r="B427" s="80"/>
      <c r="C427" s="80"/>
      <c r="D427" s="80"/>
      <c r="E427" s="80"/>
      <c r="F427" s="80"/>
      <c r="G427" s="80"/>
      <c r="H427" s="80"/>
      <c r="I427" s="80"/>
      <c r="J427" s="80"/>
    </row>
    <row r="428">
      <c r="A428" s="80"/>
      <c r="B428" s="80"/>
      <c r="C428" s="80"/>
      <c r="D428" s="80"/>
      <c r="E428" s="80"/>
      <c r="F428" s="80"/>
      <c r="G428" s="80"/>
      <c r="H428" s="80"/>
      <c r="I428" s="80"/>
      <c r="J428" s="80"/>
    </row>
    <row r="429">
      <c r="A429" s="80"/>
      <c r="B429" s="80"/>
      <c r="C429" s="80"/>
      <c r="D429" s="80"/>
      <c r="E429" s="80"/>
      <c r="F429" s="80"/>
      <c r="G429" s="80"/>
      <c r="H429" s="80"/>
      <c r="I429" s="80"/>
      <c r="J429" s="80"/>
    </row>
    <row r="430">
      <c r="A430" s="80"/>
      <c r="B430" s="80"/>
      <c r="C430" s="80"/>
      <c r="D430" s="80"/>
      <c r="E430" s="80"/>
      <c r="F430" s="80"/>
      <c r="G430" s="80"/>
      <c r="H430" s="80"/>
      <c r="I430" s="80"/>
      <c r="J430" s="80"/>
    </row>
    <row r="431">
      <c r="A431" s="80"/>
      <c r="B431" s="80"/>
      <c r="C431" s="80"/>
      <c r="D431" s="80"/>
      <c r="E431" s="80"/>
      <c r="F431" s="80"/>
      <c r="G431" s="80"/>
      <c r="H431" s="80"/>
      <c r="I431" s="80"/>
      <c r="J431" s="80"/>
    </row>
    <row r="432">
      <c r="A432" s="80"/>
      <c r="B432" s="80"/>
      <c r="C432" s="80"/>
      <c r="D432" s="80"/>
      <c r="E432" s="80"/>
      <c r="F432" s="80"/>
      <c r="G432" s="80"/>
      <c r="H432" s="80"/>
      <c r="I432" s="80"/>
      <c r="J432" s="80"/>
    </row>
    <row r="433">
      <c r="A433" s="80"/>
      <c r="B433" s="80"/>
      <c r="C433" s="80"/>
      <c r="D433" s="80"/>
      <c r="E433" s="80"/>
      <c r="F433" s="80"/>
      <c r="G433" s="80"/>
      <c r="H433" s="80"/>
      <c r="I433" s="80"/>
      <c r="J433" s="80"/>
    </row>
    <row r="434">
      <c r="A434" s="80"/>
      <c r="B434" s="80"/>
      <c r="C434" s="80"/>
      <c r="D434" s="80"/>
      <c r="E434" s="80"/>
      <c r="F434" s="80"/>
      <c r="G434" s="80"/>
      <c r="H434" s="80"/>
      <c r="I434" s="80"/>
      <c r="J434" s="80"/>
    </row>
    <row r="435">
      <c r="A435" s="80"/>
      <c r="B435" s="80"/>
      <c r="C435" s="80"/>
      <c r="D435" s="80"/>
      <c r="E435" s="80"/>
      <c r="F435" s="80"/>
      <c r="G435" s="80"/>
      <c r="H435" s="80"/>
      <c r="I435" s="80"/>
      <c r="J435" s="80"/>
    </row>
    <row r="436">
      <c r="A436" s="80"/>
      <c r="B436" s="80"/>
      <c r="C436" s="80"/>
      <c r="D436" s="80"/>
      <c r="E436" s="80"/>
      <c r="F436" s="80"/>
      <c r="G436" s="80"/>
      <c r="H436" s="80"/>
      <c r="I436" s="80"/>
      <c r="J436" s="80"/>
    </row>
    <row r="437">
      <c r="A437" s="80"/>
      <c r="B437" s="80"/>
      <c r="C437" s="80"/>
      <c r="D437" s="80"/>
      <c r="E437" s="80"/>
      <c r="F437" s="80"/>
      <c r="G437" s="80"/>
      <c r="H437" s="80"/>
      <c r="I437" s="80"/>
      <c r="J437" s="80"/>
    </row>
    <row r="438">
      <c r="A438" s="80"/>
      <c r="B438" s="80"/>
      <c r="C438" s="80"/>
      <c r="D438" s="80"/>
      <c r="E438" s="80"/>
      <c r="F438" s="80"/>
      <c r="G438" s="80"/>
      <c r="H438" s="80"/>
      <c r="I438" s="80"/>
      <c r="J438" s="80"/>
    </row>
    <row r="439">
      <c r="A439" s="80"/>
      <c r="B439" s="80"/>
      <c r="C439" s="80"/>
      <c r="D439" s="80"/>
      <c r="E439" s="80"/>
      <c r="F439" s="80"/>
      <c r="G439" s="80"/>
      <c r="H439" s="80"/>
      <c r="I439" s="80"/>
      <c r="J439" s="80"/>
    </row>
    <row r="440">
      <c r="A440" s="80"/>
      <c r="B440" s="80"/>
      <c r="C440" s="80"/>
      <c r="D440" s="80"/>
      <c r="E440" s="80"/>
      <c r="F440" s="80"/>
      <c r="G440" s="80"/>
      <c r="H440" s="80"/>
      <c r="I440" s="80"/>
      <c r="J440" s="80"/>
    </row>
    <row r="441">
      <c r="A441" s="80"/>
      <c r="B441" s="80"/>
      <c r="C441" s="80"/>
      <c r="D441" s="80"/>
      <c r="E441" s="80"/>
      <c r="F441" s="80"/>
      <c r="G441" s="80"/>
      <c r="H441" s="80"/>
      <c r="I441" s="80"/>
      <c r="J441" s="80"/>
    </row>
    <row r="442">
      <c r="A442" s="80"/>
      <c r="B442" s="80"/>
      <c r="C442" s="80"/>
      <c r="D442" s="80"/>
      <c r="E442" s="80"/>
      <c r="F442" s="80"/>
      <c r="G442" s="80"/>
      <c r="H442" s="80"/>
      <c r="I442" s="80"/>
      <c r="J442" s="80"/>
    </row>
    <row r="443">
      <c r="A443" s="80"/>
      <c r="B443" s="80"/>
      <c r="C443" s="80"/>
      <c r="D443" s="80"/>
      <c r="E443" s="80"/>
      <c r="F443" s="80"/>
      <c r="G443" s="80"/>
      <c r="H443" s="80"/>
      <c r="I443" s="80"/>
      <c r="J443" s="80"/>
    </row>
    <row r="444">
      <c r="A444" s="80"/>
      <c r="B444" s="80"/>
      <c r="C444" s="80"/>
      <c r="D444" s="80"/>
      <c r="E444" s="80"/>
      <c r="F444" s="80"/>
      <c r="G444" s="80"/>
      <c r="H444" s="80"/>
      <c r="I444" s="80"/>
      <c r="J444" s="80"/>
    </row>
    <row r="445">
      <c r="A445" s="80"/>
      <c r="B445" s="80"/>
      <c r="C445" s="80"/>
      <c r="D445" s="80"/>
      <c r="E445" s="80"/>
      <c r="F445" s="80"/>
      <c r="G445" s="80"/>
      <c r="H445" s="80"/>
      <c r="I445" s="80"/>
      <c r="J445" s="80"/>
    </row>
    <row r="446">
      <c r="A446" s="80"/>
      <c r="B446" s="80"/>
      <c r="C446" s="80"/>
      <c r="D446" s="80"/>
      <c r="E446" s="80"/>
      <c r="F446" s="80"/>
      <c r="G446" s="80"/>
      <c r="H446" s="80"/>
      <c r="I446" s="80"/>
      <c r="J446" s="80"/>
    </row>
    <row r="447">
      <c r="A447" s="80"/>
      <c r="B447" s="80"/>
      <c r="C447" s="80"/>
      <c r="D447" s="80"/>
      <c r="E447" s="80"/>
      <c r="F447" s="80"/>
      <c r="G447" s="80"/>
      <c r="H447" s="80"/>
      <c r="I447" s="80"/>
      <c r="J447" s="80"/>
    </row>
    <row r="448">
      <c r="A448" s="80"/>
      <c r="B448" s="80"/>
      <c r="C448" s="80"/>
      <c r="D448" s="80"/>
      <c r="E448" s="80"/>
      <c r="F448" s="80"/>
      <c r="G448" s="80"/>
      <c r="H448" s="80"/>
      <c r="I448" s="80"/>
      <c r="J448" s="80"/>
    </row>
    <row r="449">
      <c r="A449" s="80"/>
      <c r="B449" s="80"/>
      <c r="C449" s="80"/>
      <c r="D449" s="80"/>
      <c r="E449" s="80"/>
      <c r="F449" s="80"/>
      <c r="G449" s="80"/>
      <c r="H449" s="80"/>
      <c r="I449" s="80"/>
      <c r="J449" s="80"/>
    </row>
    <row r="450">
      <c r="A450" s="80"/>
      <c r="B450" s="80"/>
      <c r="C450" s="80"/>
      <c r="D450" s="80"/>
      <c r="E450" s="80"/>
      <c r="F450" s="80"/>
      <c r="G450" s="80"/>
      <c r="H450" s="80"/>
      <c r="I450" s="80"/>
      <c r="J450" s="80"/>
    </row>
    <row r="451">
      <c r="A451" s="80"/>
      <c r="B451" s="80"/>
      <c r="C451" s="80"/>
      <c r="D451" s="80"/>
      <c r="E451" s="80"/>
      <c r="F451" s="80"/>
      <c r="G451" s="80"/>
      <c r="H451" s="80"/>
      <c r="I451" s="80"/>
      <c r="J451" s="80"/>
    </row>
    <row r="452">
      <c r="A452" s="80"/>
      <c r="B452" s="80"/>
      <c r="C452" s="80"/>
      <c r="D452" s="80"/>
      <c r="E452" s="80"/>
      <c r="F452" s="80"/>
      <c r="G452" s="80"/>
      <c r="H452" s="80"/>
      <c r="I452" s="80"/>
      <c r="J452" s="80"/>
    </row>
    <row r="453">
      <c r="A453" s="80"/>
      <c r="B453" s="80"/>
      <c r="C453" s="80"/>
      <c r="D453" s="80"/>
      <c r="E453" s="80"/>
      <c r="F453" s="80"/>
      <c r="G453" s="80"/>
      <c r="H453" s="80"/>
      <c r="I453" s="80"/>
      <c r="J453" s="80"/>
    </row>
    <row r="454">
      <c r="A454" s="80"/>
      <c r="B454" s="80"/>
      <c r="C454" s="80"/>
      <c r="D454" s="80"/>
      <c r="E454" s="80"/>
      <c r="F454" s="80"/>
      <c r="G454" s="80"/>
      <c r="H454" s="80"/>
      <c r="I454" s="80"/>
      <c r="J454" s="80"/>
    </row>
    <row r="455">
      <c r="A455" s="80"/>
      <c r="B455" s="80"/>
      <c r="C455" s="80"/>
      <c r="D455" s="80"/>
      <c r="E455" s="80"/>
      <c r="F455" s="80"/>
      <c r="G455" s="80"/>
      <c r="H455" s="80"/>
      <c r="I455" s="80"/>
      <c r="J455" s="80"/>
    </row>
    <row r="456">
      <c r="A456" s="80"/>
      <c r="B456" s="80"/>
      <c r="C456" s="80"/>
      <c r="D456" s="80"/>
      <c r="E456" s="80"/>
      <c r="F456" s="80"/>
      <c r="G456" s="80"/>
      <c r="H456" s="80"/>
      <c r="I456" s="80"/>
      <c r="J456" s="80"/>
    </row>
    <row r="457">
      <c r="A457" s="80"/>
      <c r="B457" s="80"/>
      <c r="C457" s="80"/>
      <c r="D457" s="80"/>
      <c r="E457" s="80"/>
      <c r="F457" s="80"/>
      <c r="G457" s="80"/>
      <c r="H457" s="80"/>
      <c r="I457" s="80"/>
      <c r="J457" s="80"/>
    </row>
    <row r="458">
      <c r="A458" s="80"/>
      <c r="B458" s="80"/>
      <c r="C458" s="80"/>
      <c r="D458" s="80"/>
      <c r="E458" s="80"/>
      <c r="F458" s="80"/>
      <c r="G458" s="80"/>
      <c r="H458" s="80"/>
      <c r="I458" s="80"/>
      <c r="J458" s="80"/>
    </row>
    <row r="459">
      <c r="A459" s="80"/>
      <c r="B459" s="80"/>
      <c r="C459" s="80"/>
      <c r="D459" s="80"/>
      <c r="E459" s="80"/>
      <c r="F459" s="80"/>
      <c r="G459" s="80"/>
      <c r="H459" s="80"/>
      <c r="I459" s="80"/>
      <c r="J459" s="80"/>
    </row>
    <row r="460">
      <c r="A460" s="80"/>
      <c r="B460" s="80"/>
      <c r="C460" s="80"/>
      <c r="D460" s="80"/>
      <c r="E460" s="80"/>
      <c r="F460" s="80"/>
      <c r="G460" s="80"/>
      <c r="H460" s="80"/>
      <c r="I460" s="80"/>
      <c r="J460" s="80"/>
    </row>
    <row r="461">
      <c r="A461" s="80"/>
      <c r="B461" s="80"/>
      <c r="C461" s="80"/>
      <c r="D461" s="80"/>
      <c r="E461" s="80"/>
      <c r="F461" s="80"/>
      <c r="G461" s="80"/>
      <c r="H461" s="80"/>
      <c r="I461" s="80"/>
      <c r="J461" s="80"/>
    </row>
    <row r="462">
      <c r="A462" s="80"/>
      <c r="B462" s="80"/>
      <c r="C462" s="80"/>
      <c r="D462" s="80"/>
      <c r="E462" s="80"/>
      <c r="F462" s="80"/>
      <c r="G462" s="80"/>
      <c r="H462" s="80"/>
      <c r="I462" s="80"/>
      <c r="J462" s="80"/>
    </row>
    <row r="463">
      <c r="A463" s="80"/>
      <c r="B463" s="80"/>
      <c r="C463" s="80"/>
      <c r="D463" s="80"/>
      <c r="E463" s="80"/>
      <c r="F463" s="80"/>
      <c r="G463" s="80"/>
      <c r="H463" s="80"/>
      <c r="I463" s="80"/>
      <c r="J463" s="80"/>
    </row>
    <row r="464">
      <c r="A464" s="80"/>
      <c r="B464" s="80"/>
      <c r="C464" s="80"/>
      <c r="D464" s="80"/>
      <c r="E464" s="80"/>
      <c r="F464" s="80"/>
      <c r="G464" s="80"/>
      <c r="H464" s="80"/>
      <c r="I464" s="80"/>
      <c r="J464" s="80"/>
    </row>
    <row r="465">
      <c r="A465" s="80"/>
      <c r="B465" s="80"/>
      <c r="C465" s="80"/>
      <c r="D465" s="80"/>
      <c r="E465" s="80"/>
      <c r="F465" s="80"/>
      <c r="G465" s="80"/>
      <c r="H465" s="80"/>
      <c r="I465" s="80"/>
      <c r="J465" s="80"/>
    </row>
    <row r="466">
      <c r="A466" s="80"/>
      <c r="B466" s="80"/>
      <c r="C466" s="80"/>
      <c r="D466" s="80"/>
      <c r="E466" s="80"/>
      <c r="F466" s="80"/>
      <c r="G466" s="80"/>
      <c r="H466" s="80"/>
      <c r="I466" s="80"/>
      <c r="J466" s="80"/>
    </row>
    <row r="467">
      <c r="A467" s="80"/>
      <c r="B467" s="80"/>
      <c r="C467" s="80"/>
      <c r="D467" s="80"/>
      <c r="E467" s="80"/>
      <c r="F467" s="80"/>
      <c r="G467" s="80"/>
      <c r="H467" s="80"/>
      <c r="I467" s="80"/>
      <c r="J467" s="80"/>
    </row>
    <row r="468">
      <c r="A468" s="80"/>
      <c r="B468" s="80"/>
      <c r="C468" s="80"/>
      <c r="D468" s="80"/>
      <c r="E468" s="80"/>
      <c r="F468" s="80"/>
      <c r="G468" s="80"/>
      <c r="H468" s="80"/>
      <c r="I468" s="80"/>
      <c r="J468" s="80"/>
    </row>
    <row r="469">
      <c r="A469" s="80"/>
      <c r="B469" s="80"/>
      <c r="C469" s="80"/>
      <c r="D469" s="80"/>
      <c r="E469" s="80"/>
      <c r="F469" s="80"/>
      <c r="G469" s="80"/>
      <c r="H469" s="80"/>
      <c r="I469" s="80"/>
      <c r="J469" s="80"/>
    </row>
    <row r="470">
      <c r="A470" s="80"/>
      <c r="B470" s="80"/>
      <c r="C470" s="80"/>
      <c r="D470" s="80"/>
      <c r="E470" s="80"/>
      <c r="F470" s="80"/>
      <c r="G470" s="80"/>
      <c r="H470" s="80"/>
      <c r="I470" s="80"/>
      <c r="J470" s="80"/>
    </row>
    <row r="471">
      <c r="A471" s="80"/>
      <c r="B471" s="80"/>
      <c r="C471" s="80"/>
      <c r="D471" s="80"/>
      <c r="E471" s="80"/>
      <c r="F471" s="80"/>
      <c r="G471" s="80"/>
      <c r="H471" s="80"/>
      <c r="I471" s="80"/>
      <c r="J471" s="80"/>
    </row>
    <row r="472">
      <c r="A472" s="80"/>
      <c r="B472" s="80"/>
      <c r="C472" s="80"/>
      <c r="D472" s="80"/>
      <c r="E472" s="80"/>
      <c r="F472" s="80"/>
      <c r="G472" s="80"/>
      <c r="H472" s="80"/>
      <c r="I472" s="80"/>
      <c r="J472" s="80"/>
    </row>
    <row r="473">
      <c r="A473" s="80"/>
      <c r="B473" s="80"/>
      <c r="C473" s="80"/>
      <c r="D473" s="80"/>
      <c r="E473" s="80"/>
      <c r="F473" s="80"/>
      <c r="G473" s="80"/>
      <c r="H473" s="80"/>
      <c r="I473" s="80"/>
      <c r="J473" s="80"/>
    </row>
    <row r="474">
      <c r="A474" s="80"/>
      <c r="B474" s="80"/>
      <c r="C474" s="80"/>
      <c r="D474" s="80"/>
      <c r="E474" s="80"/>
      <c r="F474" s="80"/>
      <c r="G474" s="80"/>
      <c r="H474" s="80"/>
      <c r="I474" s="80"/>
      <c r="J474" s="80"/>
    </row>
    <row r="475">
      <c r="A475" s="80"/>
      <c r="B475" s="80"/>
      <c r="C475" s="80"/>
      <c r="D475" s="80"/>
      <c r="E475" s="80"/>
      <c r="F475" s="80"/>
      <c r="G475" s="80"/>
      <c r="H475" s="80"/>
      <c r="I475" s="80"/>
      <c r="J475" s="80"/>
    </row>
    <row r="476">
      <c r="A476" s="80"/>
      <c r="B476" s="80"/>
      <c r="C476" s="80"/>
      <c r="D476" s="80"/>
      <c r="E476" s="80"/>
      <c r="F476" s="80"/>
      <c r="G476" s="80"/>
      <c r="H476" s="80"/>
      <c r="I476" s="80"/>
      <c r="J476" s="80"/>
    </row>
    <row r="477">
      <c r="A477" s="80"/>
      <c r="B477" s="80"/>
      <c r="C477" s="80"/>
      <c r="D477" s="80"/>
      <c r="E477" s="80"/>
      <c r="F477" s="80"/>
      <c r="G477" s="80"/>
      <c r="H477" s="80"/>
      <c r="I477" s="80"/>
      <c r="J477" s="80"/>
    </row>
    <row r="478">
      <c r="A478" s="80"/>
      <c r="B478" s="80"/>
      <c r="C478" s="80"/>
      <c r="D478" s="80"/>
      <c r="E478" s="80"/>
      <c r="F478" s="80"/>
      <c r="G478" s="80"/>
      <c r="H478" s="80"/>
      <c r="I478" s="80"/>
      <c r="J478" s="80"/>
    </row>
    <row r="479">
      <c r="A479" s="80"/>
      <c r="B479" s="80"/>
      <c r="C479" s="80"/>
      <c r="D479" s="80"/>
      <c r="E479" s="80"/>
      <c r="F479" s="80"/>
      <c r="G479" s="80"/>
      <c r="H479" s="80"/>
      <c r="I479" s="80"/>
      <c r="J479" s="80"/>
    </row>
    <row r="480">
      <c r="A480" s="80"/>
      <c r="B480" s="80"/>
      <c r="C480" s="80"/>
      <c r="D480" s="80"/>
      <c r="E480" s="80"/>
      <c r="F480" s="80"/>
      <c r="G480" s="80"/>
      <c r="H480" s="80"/>
      <c r="I480" s="80"/>
      <c r="J480" s="80"/>
    </row>
    <row r="481">
      <c r="A481" s="80"/>
      <c r="B481" s="80"/>
      <c r="C481" s="80"/>
      <c r="D481" s="80"/>
      <c r="E481" s="80"/>
      <c r="F481" s="80"/>
      <c r="G481" s="80"/>
      <c r="H481" s="80"/>
      <c r="I481" s="80"/>
      <c r="J481" s="80"/>
    </row>
    <row r="482">
      <c r="A482" s="80"/>
      <c r="B482" s="80"/>
      <c r="C482" s="80"/>
      <c r="D482" s="80"/>
      <c r="E482" s="80"/>
      <c r="F482" s="80"/>
      <c r="G482" s="80"/>
      <c r="H482" s="80"/>
      <c r="I482" s="80"/>
      <c r="J482" s="80"/>
    </row>
    <row r="483">
      <c r="A483" s="80"/>
      <c r="B483" s="80"/>
      <c r="C483" s="80"/>
      <c r="D483" s="80"/>
      <c r="E483" s="80"/>
      <c r="F483" s="80"/>
      <c r="G483" s="80"/>
      <c r="H483" s="80"/>
      <c r="I483" s="80"/>
      <c r="J483" s="80"/>
    </row>
    <row r="484">
      <c r="A484" s="80"/>
      <c r="B484" s="80"/>
      <c r="C484" s="80"/>
      <c r="D484" s="80"/>
      <c r="E484" s="80"/>
      <c r="F484" s="80"/>
      <c r="G484" s="80"/>
      <c r="H484" s="80"/>
      <c r="I484" s="80"/>
      <c r="J484" s="80"/>
    </row>
    <row r="485">
      <c r="A485" s="80"/>
      <c r="B485" s="80"/>
      <c r="C485" s="80"/>
      <c r="D485" s="80"/>
      <c r="E485" s="80"/>
      <c r="F485" s="80"/>
      <c r="G485" s="80"/>
      <c r="H485" s="80"/>
      <c r="I485" s="80"/>
      <c r="J485" s="80"/>
    </row>
    <row r="486">
      <c r="A486" s="80"/>
      <c r="B486" s="80"/>
      <c r="C486" s="80"/>
      <c r="D486" s="80"/>
      <c r="E486" s="80"/>
      <c r="F486" s="80"/>
      <c r="G486" s="80"/>
      <c r="H486" s="80"/>
      <c r="I486" s="80"/>
      <c r="J486" s="80"/>
    </row>
    <row r="487">
      <c r="A487" s="80"/>
      <c r="B487" s="80"/>
      <c r="C487" s="80"/>
      <c r="D487" s="80"/>
      <c r="E487" s="80"/>
      <c r="F487" s="80"/>
      <c r="G487" s="80"/>
      <c r="H487" s="80"/>
      <c r="I487" s="80"/>
      <c r="J487" s="80"/>
    </row>
    <row r="488">
      <c r="A488" s="80"/>
      <c r="B488" s="80"/>
      <c r="C488" s="80"/>
      <c r="D488" s="80"/>
      <c r="E488" s="80"/>
      <c r="F488" s="80"/>
      <c r="G488" s="80"/>
      <c r="H488" s="80"/>
      <c r="I488" s="80"/>
      <c r="J488" s="80"/>
    </row>
    <row r="489">
      <c r="A489" s="80"/>
      <c r="B489" s="80"/>
      <c r="C489" s="80"/>
      <c r="D489" s="80"/>
      <c r="E489" s="80"/>
      <c r="F489" s="80"/>
      <c r="G489" s="80"/>
      <c r="H489" s="80"/>
      <c r="I489" s="80"/>
      <c r="J489" s="80"/>
    </row>
    <row r="490">
      <c r="A490" s="80"/>
      <c r="B490" s="80"/>
      <c r="C490" s="80"/>
      <c r="D490" s="80"/>
      <c r="E490" s="80"/>
      <c r="F490" s="80"/>
      <c r="G490" s="80"/>
      <c r="H490" s="80"/>
      <c r="I490" s="80"/>
      <c r="J490" s="80"/>
    </row>
    <row r="491">
      <c r="A491" s="80"/>
      <c r="B491" s="80"/>
      <c r="C491" s="80"/>
      <c r="D491" s="80"/>
      <c r="E491" s="80"/>
      <c r="F491" s="80"/>
      <c r="G491" s="80"/>
      <c r="H491" s="80"/>
      <c r="I491" s="80"/>
      <c r="J491" s="80"/>
    </row>
    <row r="492">
      <c r="A492" s="80"/>
      <c r="B492" s="80"/>
      <c r="C492" s="80"/>
      <c r="D492" s="80"/>
      <c r="E492" s="80"/>
      <c r="F492" s="80"/>
      <c r="G492" s="80"/>
      <c r="H492" s="80"/>
      <c r="I492" s="80"/>
      <c r="J492" s="80"/>
    </row>
    <row r="493">
      <c r="A493" s="80"/>
      <c r="B493" s="80"/>
      <c r="C493" s="80"/>
      <c r="D493" s="80"/>
      <c r="E493" s="80"/>
      <c r="F493" s="80"/>
      <c r="G493" s="80"/>
      <c r="H493" s="80"/>
      <c r="I493" s="80"/>
      <c r="J493" s="80"/>
    </row>
    <row r="494">
      <c r="A494" s="80"/>
      <c r="B494" s="80"/>
      <c r="C494" s="80"/>
      <c r="D494" s="80"/>
      <c r="E494" s="80"/>
      <c r="F494" s="80"/>
      <c r="G494" s="80"/>
      <c r="H494" s="80"/>
      <c r="I494" s="80"/>
      <c r="J494" s="80"/>
    </row>
    <row r="495">
      <c r="A495" s="80"/>
      <c r="B495" s="80"/>
      <c r="C495" s="80"/>
      <c r="D495" s="80"/>
      <c r="E495" s="80"/>
      <c r="F495" s="80"/>
      <c r="G495" s="80"/>
      <c r="H495" s="80"/>
      <c r="I495" s="80"/>
      <c r="J495" s="80"/>
    </row>
    <row r="496">
      <c r="A496" s="80"/>
      <c r="B496" s="80"/>
      <c r="C496" s="80"/>
      <c r="D496" s="80"/>
      <c r="E496" s="80"/>
      <c r="F496" s="80"/>
      <c r="G496" s="80"/>
      <c r="H496" s="80"/>
      <c r="I496" s="80"/>
      <c r="J496" s="80"/>
    </row>
    <row r="497">
      <c r="A497" s="80"/>
      <c r="B497" s="80"/>
      <c r="C497" s="80"/>
      <c r="D497" s="80"/>
      <c r="E497" s="80"/>
      <c r="F497" s="80"/>
      <c r="G497" s="80"/>
      <c r="H497" s="80"/>
      <c r="I497" s="80"/>
      <c r="J497" s="80"/>
    </row>
    <row r="498">
      <c r="A498" s="80"/>
      <c r="B498" s="80"/>
      <c r="C498" s="80"/>
      <c r="D498" s="80"/>
      <c r="E498" s="80"/>
      <c r="F498" s="80"/>
      <c r="G498" s="80"/>
      <c r="H498" s="80"/>
      <c r="I498" s="80"/>
      <c r="J498" s="80"/>
    </row>
    <row r="499">
      <c r="A499" s="80"/>
      <c r="B499" s="80"/>
      <c r="C499" s="80"/>
      <c r="D499" s="80"/>
      <c r="E499" s="80"/>
      <c r="F499" s="80"/>
      <c r="G499" s="80"/>
      <c r="H499" s="80"/>
      <c r="I499" s="80"/>
      <c r="J499" s="80"/>
    </row>
    <row r="500">
      <c r="A500" s="80"/>
      <c r="B500" s="80"/>
      <c r="C500" s="80"/>
      <c r="D500" s="80"/>
      <c r="E500" s="80"/>
      <c r="F500" s="80"/>
      <c r="G500" s="80"/>
      <c r="H500" s="80"/>
      <c r="I500" s="80"/>
      <c r="J500" s="80"/>
    </row>
    <row r="501">
      <c r="A501" s="80"/>
      <c r="B501" s="80"/>
      <c r="C501" s="80"/>
      <c r="D501" s="80"/>
      <c r="E501" s="80"/>
      <c r="F501" s="80"/>
      <c r="G501" s="80"/>
      <c r="H501" s="80"/>
      <c r="I501" s="80"/>
      <c r="J501" s="80"/>
    </row>
    <row r="502">
      <c r="A502" s="80"/>
      <c r="B502" s="80"/>
      <c r="C502" s="80"/>
      <c r="D502" s="80"/>
      <c r="E502" s="80"/>
      <c r="F502" s="80"/>
      <c r="G502" s="80"/>
      <c r="H502" s="80"/>
      <c r="I502" s="80"/>
      <c r="J502" s="80"/>
    </row>
    <row r="503">
      <c r="A503" s="80"/>
      <c r="B503" s="80"/>
      <c r="C503" s="80"/>
      <c r="D503" s="80"/>
      <c r="E503" s="80"/>
      <c r="F503" s="80"/>
      <c r="G503" s="80"/>
      <c r="H503" s="80"/>
      <c r="I503" s="80"/>
      <c r="J503" s="80"/>
    </row>
    <row r="504">
      <c r="A504" s="80"/>
      <c r="B504" s="80"/>
      <c r="C504" s="80"/>
      <c r="D504" s="80"/>
      <c r="E504" s="80"/>
      <c r="F504" s="80"/>
      <c r="G504" s="80"/>
      <c r="H504" s="80"/>
      <c r="I504" s="80"/>
      <c r="J504" s="80"/>
    </row>
    <row r="505">
      <c r="A505" s="80"/>
      <c r="B505" s="80"/>
      <c r="C505" s="80"/>
      <c r="D505" s="80"/>
      <c r="E505" s="80"/>
      <c r="F505" s="80"/>
      <c r="G505" s="80"/>
      <c r="H505" s="80"/>
      <c r="I505" s="80"/>
      <c r="J505" s="80"/>
    </row>
    <row r="506">
      <c r="A506" s="80"/>
      <c r="B506" s="80"/>
      <c r="C506" s="80"/>
      <c r="D506" s="80"/>
      <c r="E506" s="80"/>
      <c r="F506" s="80"/>
      <c r="G506" s="80"/>
      <c r="H506" s="80"/>
      <c r="I506" s="80"/>
      <c r="J506" s="80"/>
    </row>
    <row r="507">
      <c r="A507" s="80"/>
      <c r="B507" s="80"/>
      <c r="C507" s="80"/>
      <c r="D507" s="80"/>
      <c r="E507" s="80"/>
      <c r="F507" s="80"/>
      <c r="G507" s="80"/>
      <c r="H507" s="80"/>
      <c r="I507" s="80"/>
      <c r="J507" s="80"/>
    </row>
    <row r="508">
      <c r="A508" s="80"/>
      <c r="B508" s="80"/>
      <c r="C508" s="80"/>
      <c r="D508" s="80"/>
      <c r="E508" s="80"/>
      <c r="F508" s="80"/>
      <c r="G508" s="80"/>
      <c r="H508" s="80"/>
      <c r="I508" s="80"/>
      <c r="J508" s="80"/>
    </row>
    <row r="509">
      <c r="A509" s="80"/>
      <c r="B509" s="80"/>
      <c r="C509" s="80"/>
      <c r="D509" s="80"/>
      <c r="E509" s="80"/>
      <c r="F509" s="80"/>
      <c r="G509" s="80"/>
      <c r="H509" s="80"/>
      <c r="I509" s="80"/>
      <c r="J509" s="80"/>
    </row>
    <row r="510">
      <c r="A510" s="80"/>
      <c r="B510" s="80"/>
      <c r="C510" s="80"/>
      <c r="D510" s="80"/>
      <c r="E510" s="80"/>
      <c r="F510" s="80"/>
      <c r="G510" s="80"/>
      <c r="H510" s="80"/>
      <c r="I510" s="80"/>
      <c r="J510" s="80"/>
    </row>
    <row r="511">
      <c r="A511" s="80"/>
      <c r="B511" s="80"/>
      <c r="C511" s="80"/>
      <c r="D511" s="80"/>
      <c r="E511" s="80"/>
      <c r="F511" s="80"/>
      <c r="G511" s="80"/>
      <c r="H511" s="80"/>
      <c r="I511" s="80"/>
      <c r="J511" s="80"/>
    </row>
    <row r="512">
      <c r="A512" s="80"/>
      <c r="B512" s="80"/>
      <c r="C512" s="80"/>
      <c r="D512" s="80"/>
      <c r="E512" s="80"/>
      <c r="F512" s="80"/>
      <c r="G512" s="80"/>
      <c r="H512" s="80"/>
      <c r="I512" s="80"/>
      <c r="J512" s="80"/>
    </row>
    <row r="513">
      <c r="A513" s="80"/>
      <c r="B513" s="80"/>
      <c r="C513" s="80"/>
      <c r="D513" s="80"/>
      <c r="E513" s="80"/>
      <c r="F513" s="80"/>
      <c r="G513" s="80"/>
      <c r="H513" s="80"/>
      <c r="I513" s="80"/>
      <c r="J513" s="80"/>
    </row>
    <row r="514">
      <c r="A514" s="80"/>
      <c r="B514" s="80"/>
      <c r="C514" s="80"/>
      <c r="D514" s="80"/>
      <c r="E514" s="80"/>
      <c r="F514" s="80"/>
      <c r="G514" s="80"/>
      <c r="H514" s="80"/>
      <c r="I514" s="80"/>
      <c r="J514" s="80"/>
    </row>
    <row r="515">
      <c r="A515" s="80"/>
      <c r="B515" s="80"/>
      <c r="C515" s="80"/>
      <c r="D515" s="80"/>
      <c r="E515" s="80"/>
      <c r="F515" s="80"/>
      <c r="G515" s="80"/>
      <c r="H515" s="80"/>
      <c r="I515" s="80"/>
      <c r="J515" s="80"/>
    </row>
    <row r="516">
      <c r="A516" s="80"/>
      <c r="B516" s="80"/>
      <c r="C516" s="80"/>
      <c r="D516" s="80"/>
      <c r="E516" s="80"/>
      <c r="F516" s="80"/>
      <c r="G516" s="80"/>
      <c r="H516" s="80"/>
      <c r="I516" s="80"/>
      <c r="J516" s="80"/>
    </row>
    <row r="517">
      <c r="A517" s="80"/>
      <c r="B517" s="80"/>
      <c r="C517" s="80"/>
      <c r="D517" s="80"/>
      <c r="E517" s="80"/>
      <c r="F517" s="80"/>
      <c r="G517" s="80"/>
      <c r="H517" s="80"/>
      <c r="I517" s="80"/>
      <c r="J517" s="80"/>
    </row>
    <row r="518">
      <c r="A518" s="80"/>
      <c r="B518" s="80"/>
      <c r="C518" s="80"/>
      <c r="D518" s="80"/>
      <c r="E518" s="80"/>
      <c r="F518" s="80"/>
      <c r="G518" s="80"/>
      <c r="H518" s="80"/>
      <c r="I518" s="80"/>
      <c r="J518" s="80"/>
    </row>
    <row r="519">
      <c r="A519" s="80"/>
      <c r="B519" s="80"/>
      <c r="C519" s="80"/>
      <c r="D519" s="80"/>
      <c r="E519" s="80"/>
      <c r="F519" s="80"/>
      <c r="G519" s="80"/>
      <c r="H519" s="80"/>
      <c r="I519" s="80"/>
      <c r="J519" s="80"/>
    </row>
    <row r="520">
      <c r="A520" s="80"/>
      <c r="B520" s="80"/>
      <c r="C520" s="80"/>
      <c r="D520" s="80"/>
      <c r="E520" s="80"/>
      <c r="F520" s="80"/>
      <c r="G520" s="80"/>
      <c r="H520" s="80"/>
      <c r="I520" s="80"/>
      <c r="J520" s="80"/>
    </row>
    <row r="521">
      <c r="A521" s="80"/>
      <c r="B521" s="80"/>
      <c r="C521" s="80"/>
      <c r="D521" s="80"/>
      <c r="E521" s="80"/>
      <c r="F521" s="80"/>
      <c r="G521" s="80"/>
      <c r="H521" s="80"/>
      <c r="I521" s="80"/>
      <c r="J521" s="80"/>
    </row>
    <row r="522">
      <c r="A522" s="80"/>
      <c r="B522" s="80"/>
      <c r="C522" s="80"/>
      <c r="D522" s="80"/>
      <c r="E522" s="80"/>
      <c r="F522" s="80"/>
      <c r="G522" s="80"/>
      <c r="H522" s="80"/>
      <c r="I522" s="80"/>
      <c r="J522" s="80"/>
    </row>
    <row r="523">
      <c r="A523" s="80"/>
      <c r="B523" s="80"/>
      <c r="C523" s="80"/>
      <c r="D523" s="80"/>
      <c r="E523" s="80"/>
      <c r="F523" s="80"/>
      <c r="G523" s="80"/>
      <c r="H523" s="80"/>
      <c r="I523" s="80"/>
      <c r="J523" s="80"/>
    </row>
    <row r="524">
      <c r="A524" s="80"/>
      <c r="B524" s="80"/>
      <c r="C524" s="80"/>
      <c r="D524" s="80"/>
      <c r="E524" s="80"/>
      <c r="F524" s="80"/>
      <c r="G524" s="80"/>
      <c r="H524" s="80"/>
      <c r="I524" s="80"/>
      <c r="J524" s="80"/>
    </row>
    <row r="525">
      <c r="A525" s="80"/>
      <c r="B525" s="80"/>
      <c r="C525" s="80"/>
      <c r="D525" s="80"/>
      <c r="E525" s="80"/>
      <c r="F525" s="80"/>
      <c r="G525" s="80"/>
      <c r="H525" s="80"/>
      <c r="I525" s="80"/>
      <c r="J525" s="80"/>
    </row>
    <row r="526">
      <c r="A526" s="80"/>
      <c r="B526" s="80"/>
      <c r="C526" s="80"/>
      <c r="D526" s="80"/>
      <c r="E526" s="80"/>
      <c r="F526" s="80"/>
      <c r="G526" s="80"/>
      <c r="H526" s="80"/>
      <c r="I526" s="80"/>
      <c r="J526" s="80"/>
    </row>
    <row r="527">
      <c r="A527" s="80"/>
      <c r="B527" s="80"/>
      <c r="C527" s="80"/>
      <c r="D527" s="80"/>
      <c r="E527" s="80"/>
      <c r="F527" s="80"/>
      <c r="G527" s="80"/>
      <c r="H527" s="80"/>
      <c r="I527" s="80"/>
      <c r="J527" s="80"/>
    </row>
    <row r="528">
      <c r="A528" s="80"/>
      <c r="B528" s="80"/>
      <c r="C528" s="80"/>
      <c r="D528" s="80"/>
      <c r="E528" s="80"/>
      <c r="F528" s="80"/>
      <c r="G528" s="80"/>
      <c r="H528" s="80"/>
      <c r="I528" s="80"/>
      <c r="J528" s="80"/>
    </row>
    <row r="529">
      <c r="A529" s="80"/>
      <c r="B529" s="80"/>
      <c r="C529" s="80"/>
      <c r="D529" s="80"/>
      <c r="E529" s="80"/>
      <c r="F529" s="80"/>
      <c r="G529" s="80"/>
      <c r="H529" s="80"/>
      <c r="I529" s="80"/>
      <c r="J529" s="80"/>
    </row>
    <row r="530">
      <c r="A530" s="80"/>
      <c r="B530" s="80"/>
      <c r="C530" s="80"/>
      <c r="D530" s="80"/>
      <c r="E530" s="80"/>
      <c r="F530" s="80"/>
      <c r="G530" s="80"/>
      <c r="H530" s="80"/>
      <c r="I530" s="80"/>
      <c r="J530" s="80"/>
    </row>
    <row r="531">
      <c r="A531" s="80"/>
      <c r="B531" s="80"/>
      <c r="C531" s="80"/>
      <c r="D531" s="80"/>
      <c r="E531" s="80"/>
      <c r="F531" s="80"/>
      <c r="G531" s="80"/>
      <c r="H531" s="80"/>
      <c r="I531" s="80"/>
      <c r="J531" s="80"/>
    </row>
    <row r="532">
      <c r="A532" s="80"/>
      <c r="B532" s="80"/>
      <c r="C532" s="80"/>
      <c r="D532" s="80"/>
      <c r="E532" s="80"/>
      <c r="F532" s="80"/>
      <c r="G532" s="80"/>
      <c r="H532" s="80"/>
      <c r="I532" s="80"/>
      <c r="J532" s="80"/>
    </row>
    <row r="533">
      <c r="A533" s="80"/>
      <c r="B533" s="80"/>
      <c r="C533" s="80"/>
      <c r="D533" s="80"/>
      <c r="E533" s="80"/>
      <c r="F533" s="80"/>
      <c r="G533" s="80"/>
      <c r="H533" s="80"/>
      <c r="I533" s="80"/>
      <c r="J533" s="80"/>
    </row>
    <row r="534">
      <c r="A534" s="80"/>
      <c r="B534" s="80"/>
      <c r="C534" s="80"/>
      <c r="D534" s="80"/>
      <c r="E534" s="80"/>
      <c r="F534" s="80"/>
      <c r="G534" s="80"/>
      <c r="H534" s="80"/>
      <c r="I534" s="80"/>
      <c r="J534" s="80"/>
    </row>
    <row r="535">
      <c r="A535" s="80"/>
      <c r="B535" s="80"/>
      <c r="C535" s="80"/>
      <c r="D535" s="80"/>
      <c r="E535" s="80"/>
      <c r="F535" s="80"/>
      <c r="G535" s="80"/>
      <c r="H535" s="80"/>
      <c r="I535" s="80"/>
      <c r="J535" s="80"/>
    </row>
    <row r="536">
      <c r="A536" s="80"/>
      <c r="B536" s="80"/>
      <c r="C536" s="80"/>
      <c r="D536" s="80"/>
      <c r="E536" s="80"/>
      <c r="F536" s="80"/>
      <c r="G536" s="80"/>
      <c r="H536" s="80"/>
      <c r="I536" s="80"/>
      <c r="J536" s="80"/>
    </row>
    <row r="537">
      <c r="A537" s="80"/>
      <c r="B537" s="80"/>
      <c r="C537" s="80"/>
      <c r="D537" s="80"/>
      <c r="E537" s="80"/>
      <c r="F537" s="80"/>
      <c r="G537" s="80"/>
      <c r="H537" s="80"/>
      <c r="I537" s="80"/>
      <c r="J537" s="80"/>
    </row>
    <row r="538">
      <c r="A538" s="80"/>
      <c r="B538" s="80"/>
      <c r="C538" s="80"/>
      <c r="D538" s="80"/>
      <c r="E538" s="80"/>
      <c r="F538" s="80"/>
      <c r="G538" s="80"/>
      <c r="H538" s="80"/>
      <c r="I538" s="80"/>
      <c r="J538" s="80"/>
    </row>
    <row r="539">
      <c r="A539" s="80"/>
      <c r="B539" s="80"/>
      <c r="C539" s="80"/>
      <c r="D539" s="80"/>
      <c r="E539" s="80"/>
      <c r="F539" s="80"/>
      <c r="G539" s="80"/>
      <c r="H539" s="80"/>
      <c r="I539" s="80"/>
      <c r="J539" s="80"/>
    </row>
    <row r="540">
      <c r="A540" s="80"/>
      <c r="B540" s="80"/>
      <c r="C540" s="80"/>
      <c r="D540" s="80"/>
      <c r="E540" s="80"/>
      <c r="F540" s="80"/>
      <c r="G540" s="80"/>
      <c r="H540" s="80"/>
      <c r="I540" s="80"/>
      <c r="J540" s="80"/>
    </row>
    <row r="541">
      <c r="A541" s="80"/>
      <c r="B541" s="80"/>
      <c r="C541" s="80"/>
      <c r="D541" s="80"/>
      <c r="E541" s="80"/>
      <c r="F541" s="80"/>
      <c r="G541" s="80"/>
      <c r="H541" s="80"/>
      <c r="I541" s="80"/>
      <c r="J541" s="80"/>
    </row>
    <row r="542">
      <c r="A542" s="80"/>
      <c r="B542" s="80"/>
      <c r="C542" s="80"/>
      <c r="D542" s="80"/>
      <c r="E542" s="80"/>
      <c r="F542" s="80"/>
      <c r="G542" s="80"/>
      <c r="H542" s="80"/>
      <c r="I542" s="80"/>
      <c r="J542" s="80"/>
    </row>
    <row r="543">
      <c r="A543" s="80"/>
      <c r="B543" s="80"/>
      <c r="C543" s="80"/>
      <c r="D543" s="80"/>
      <c r="E543" s="80"/>
      <c r="F543" s="80"/>
      <c r="G543" s="80"/>
      <c r="H543" s="80"/>
      <c r="I543" s="80"/>
      <c r="J543" s="80"/>
    </row>
    <row r="544">
      <c r="A544" s="80"/>
      <c r="B544" s="80"/>
      <c r="C544" s="80"/>
      <c r="D544" s="80"/>
      <c r="E544" s="80"/>
      <c r="F544" s="80"/>
      <c r="G544" s="80"/>
      <c r="H544" s="80"/>
      <c r="I544" s="80"/>
      <c r="J544" s="80"/>
    </row>
    <row r="545">
      <c r="A545" s="80"/>
      <c r="B545" s="80"/>
      <c r="C545" s="80"/>
      <c r="D545" s="80"/>
      <c r="E545" s="80"/>
      <c r="F545" s="80"/>
      <c r="G545" s="80"/>
      <c r="H545" s="80"/>
      <c r="I545" s="80"/>
      <c r="J545" s="80"/>
    </row>
    <row r="546">
      <c r="A546" s="80"/>
      <c r="B546" s="80"/>
      <c r="C546" s="80"/>
      <c r="D546" s="80"/>
      <c r="E546" s="80"/>
      <c r="F546" s="80"/>
      <c r="G546" s="80"/>
      <c r="H546" s="80"/>
      <c r="I546" s="80"/>
      <c r="J546" s="80"/>
    </row>
    <row r="547">
      <c r="A547" s="80"/>
      <c r="B547" s="80"/>
      <c r="C547" s="80"/>
      <c r="D547" s="80"/>
      <c r="E547" s="80"/>
      <c r="F547" s="80"/>
      <c r="G547" s="80"/>
      <c r="H547" s="80"/>
      <c r="I547" s="80"/>
      <c r="J547" s="80"/>
    </row>
    <row r="548">
      <c r="A548" s="80"/>
      <c r="B548" s="80"/>
      <c r="C548" s="80"/>
      <c r="D548" s="80"/>
      <c r="E548" s="80"/>
      <c r="F548" s="80"/>
      <c r="G548" s="80"/>
      <c r="H548" s="80"/>
      <c r="I548" s="80"/>
      <c r="J548" s="80"/>
    </row>
    <row r="549">
      <c r="A549" s="80"/>
      <c r="B549" s="80"/>
      <c r="C549" s="80"/>
      <c r="D549" s="80"/>
      <c r="E549" s="80"/>
      <c r="F549" s="80"/>
      <c r="G549" s="80"/>
      <c r="H549" s="80"/>
      <c r="I549" s="80"/>
      <c r="J549" s="80"/>
    </row>
    <row r="550">
      <c r="A550" s="80"/>
      <c r="B550" s="80"/>
      <c r="C550" s="80"/>
      <c r="D550" s="80"/>
      <c r="E550" s="80"/>
      <c r="F550" s="80"/>
      <c r="G550" s="80"/>
      <c r="H550" s="80"/>
      <c r="I550" s="80"/>
      <c r="J550" s="80"/>
    </row>
    <row r="551">
      <c r="A551" s="80"/>
      <c r="B551" s="80"/>
      <c r="C551" s="80"/>
      <c r="D551" s="80"/>
      <c r="E551" s="80"/>
      <c r="F551" s="80"/>
      <c r="G551" s="80"/>
      <c r="H551" s="80"/>
      <c r="I551" s="80"/>
      <c r="J551" s="80"/>
    </row>
    <row r="552">
      <c r="A552" s="80"/>
      <c r="B552" s="80"/>
      <c r="C552" s="80"/>
      <c r="D552" s="80"/>
      <c r="E552" s="80"/>
      <c r="F552" s="80"/>
      <c r="G552" s="80"/>
      <c r="H552" s="80"/>
      <c r="I552" s="80"/>
      <c r="J552" s="80"/>
    </row>
    <row r="553">
      <c r="A553" s="80"/>
      <c r="B553" s="80"/>
      <c r="C553" s="80"/>
      <c r="D553" s="80"/>
      <c r="E553" s="80"/>
      <c r="F553" s="80"/>
      <c r="G553" s="80"/>
      <c r="H553" s="80"/>
      <c r="I553" s="80"/>
      <c r="J553" s="80"/>
    </row>
    <row r="554">
      <c r="A554" s="80"/>
      <c r="B554" s="80"/>
      <c r="C554" s="80"/>
      <c r="D554" s="80"/>
      <c r="E554" s="80"/>
      <c r="F554" s="80"/>
      <c r="G554" s="80"/>
      <c r="H554" s="80"/>
      <c r="I554" s="80"/>
      <c r="J554" s="80"/>
    </row>
    <row r="555">
      <c r="A555" s="80"/>
      <c r="B555" s="80"/>
      <c r="C555" s="80"/>
      <c r="D555" s="80"/>
      <c r="E555" s="80"/>
      <c r="F555" s="80"/>
      <c r="G555" s="80"/>
      <c r="H555" s="80"/>
      <c r="I555" s="80"/>
      <c r="J555" s="80"/>
    </row>
    <row r="556">
      <c r="A556" s="80"/>
      <c r="B556" s="80"/>
      <c r="C556" s="80"/>
      <c r="D556" s="80"/>
      <c r="E556" s="80"/>
      <c r="F556" s="80"/>
      <c r="G556" s="80"/>
      <c r="H556" s="80"/>
      <c r="I556" s="80"/>
      <c r="J556" s="80"/>
    </row>
    <row r="557">
      <c r="A557" s="80"/>
      <c r="B557" s="80"/>
      <c r="C557" s="80"/>
      <c r="D557" s="80"/>
      <c r="E557" s="80"/>
      <c r="F557" s="80"/>
      <c r="G557" s="80"/>
      <c r="H557" s="80"/>
      <c r="I557" s="80"/>
      <c r="J557" s="80"/>
    </row>
    <row r="558">
      <c r="A558" s="80"/>
      <c r="B558" s="80"/>
      <c r="C558" s="80"/>
      <c r="D558" s="80"/>
      <c r="E558" s="80"/>
      <c r="F558" s="80"/>
      <c r="G558" s="80"/>
      <c r="H558" s="80"/>
      <c r="I558" s="80"/>
      <c r="J558" s="80"/>
    </row>
    <row r="559">
      <c r="A559" s="80"/>
      <c r="B559" s="80"/>
      <c r="C559" s="80"/>
      <c r="D559" s="80"/>
      <c r="E559" s="80"/>
      <c r="F559" s="80"/>
      <c r="G559" s="80"/>
      <c r="H559" s="80"/>
      <c r="I559" s="80"/>
      <c r="J559" s="80"/>
    </row>
    <row r="560">
      <c r="A560" s="80"/>
      <c r="B560" s="80"/>
      <c r="C560" s="80"/>
      <c r="D560" s="80"/>
      <c r="E560" s="80"/>
      <c r="F560" s="80"/>
      <c r="G560" s="80"/>
      <c r="H560" s="80"/>
      <c r="I560" s="80"/>
      <c r="J560" s="80"/>
    </row>
    <row r="561">
      <c r="A561" s="80"/>
      <c r="B561" s="80"/>
      <c r="C561" s="80"/>
      <c r="D561" s="80"/>
      <c r="E561" s="80"/>
      <c r="F561" s="80"/>
      <c r="G561" s="80"/>
      <c r="H561" s="80"/>
      <c r="I561" s="80"/>
      <c r="J561" s="80"/>
    </row>
    <row r="562">
      <c r="A562" s="80"/>
      <c r="B562" s="80"/>
      <c r="C562" s="80"/>
      <c r="D562" s="80"/>
      <c r="E562" s="80"/>
      <c r="F562" s="80"/>
      <c r="G562" s="80"/>
      <c r="H562" s="80"/>
      <c r="I562" s="80"/>
      <c r="J562" s="80"/>
    </row>
    <row r="563">
      <c r="A563" s="80"/>
      <c r="B563" s="80"/>
      <c r="C563" s="80"/>
      <c r="D563" s="80"/>
      <c r="E563" s="80"/>
      <c r="F563" s="80"/>
      <c r="G563" s="80"/>
      <c r="H563" s="80"/>
      <c r="I563" s="80"/>
      <c r="J563" s="80"/>
    </row>
    <row r="564">
      <c r="A564" s="80"/>
      <c r="B564" s="80"/>
      <c r="C564" s="80"/>
      <c r="D564" s="80"/>
      <c r="E564" s="80"/>
      <c r="F564" s="80"/>
      <c r="G564" s="80"/>
      <c r="H564" s="80"/>
      <c r="I564" s="80"/>
      <c r="J564" s="80"/>
    </row>
    <row r="565">
      <c r="A565" s="80"/>
      <c r="B565" s="80"/>
      <c r="C565" s="80"/>
      <c r="D565" s="80"/>
      <c r="E565" s="80"/>
      <c r="F565" s="80"/>
      <c r="G565" s="80"/>
      <c r="H565" s="80"/>
      <c r="I565" s="80"/>
      <c r="J565" s="80"/>
    </row>
    <row r="566">
      <c r="A566" s="80"/>
      <c r="B566" s="80"/>
      <c r="C566" s="80"/>
      <c r="D566" s="80"/>
      <c r="E566" s="80"/>
      <c r="F566" s="80"/>
      <c r="G566" s="80"/>
      <c r="H566" s="80"/>
      <c r="I566" s="80"/>
      <c r="J566" s="80"/>
    </row>
    <row r="567">
      <c r="A567" s="80"/>
      <c r="B567" s="80"/>
      <c r="C567" s="80"/>
      <c r="D567" s="80"/>
      <c r="E567" s="80"/>
      <c r="F567" s="80"/>
      <c r="G567" s="80"/>
      <c r="H567" s="80"/>
      <c r="I567" s="80"/>
      <c r="J567" s="80"/>
    </row>
    <row r="568">
      <c r="A568" s="80"/>
      <c r="B568" s="80"/>
      <c r="C568" s="80"/>
      <c r="D568" s="80"/>
      <c r="E568" s="80"/>
      <c r="F568" s="80"/>
      <c r="G568" s="80"/>
      <c r="H568" s="80"/>
      <c r="I568" s="80"/>
      <c r="J568" s="80"/>
    </row>
    <row r="569">
      <c r="A569" s="80"/>
      <c r="B569" s="80"/>
      <c r="C569" s="80"/>
      <c r="D569" s="80"/>
      <c r="E569" s="80"/>
      <c r="F569" s="80"/>
      <c r="G569" s="80"/>
      <c r="H569" s="80"/>
      <c r="I569" s="80"/>
      <c r="J569" s="80"/>
    </row>
    <row r="570">
      <c r="A570" s="80"/>
      <c r="B570" s="80"/>
      <c r="C570" s="80"/>
      <c r="D570" s="80"/>
      <c r="E570" s="80"/>
      <c r="F570" s="80"/>
      <c r="G570" s="80"/>
      <c r="H570" s="80"/>
      <c r="I570" s="80"/>
      <c r="J570" s="80"/>
    </row>
    <row r="571">
      <c r="A571" s="80"/>
      <c r="B571" s="80"/>
      <c r="C571" s="80"/>
      <c r="D571" s="80"/>
      <c r="E571" s="80"/>
      <c r="F571" s="80"/>
      <c r="G571" s="80"/>
      <c r="H571" s="80"/>
      <c r="I571" s="80"/>
      <c r="J571" s="80"/>
    </row>
    <row r="572">
      <c r="A572" s="80"/>
      <c r="B572" s="80"/>
      <c r="C572" s="80"/>
      <c r="D572" s="80"/>
      <c r="E572" s="80"/>
      <c r="F572" s="80"/>
      <c r="G572" s="80"/>
      <c r="H572" s="80"/>
      <c r="I572" s="80"/>
      <c r="J572" s="80"/>
    </row>
    <row r="573">
      <c r="A573" s="80"/>
      <c r="B573" s="80"/>
      <c r="C573" s="80"/>
      <c r="D573" s="80"/>
      <c r="E573" s="80"/>
      <c r="F573" s="80"/>
      <c r="G573" s="80"/>
      <c r="H573" s="80"/>
      <c r="I573" s="80"/>
      <c r="J573" s="80"/>
    </row>
    <row r="574">
      <c r="A574" s="80"/>
      <c r="B574" s="80"/>
      <c r="C574" s="80"/>
      <c r="D574" s="80"/>
      <c r="E574" s="80"/>
      <c r="F574" s="80"/>
      <c r="G574" s="80"/>
      <c r="H574" s="80"/>
      <c r="I574" s="80"/>
      <c r="J574" s="80"/>
    </row>
    <row r="575">
      <c r="A575" s="80"/>
      <c r="B575" s="80"/>
      <c r="C575" s="80"/>
      <c r="D575" s="80"/>
      <c r="E575" s="80"/>
      <c r="F575" s="80"/>
      <c r="G575" s="80"/>
      <c r="H575" s="80"/>
      <c r="I575" s="80"/>
      <c r="J575" s="80"/>
    </row>
    <row r="576">
      <c r="A576" s="80"/>
      <c r="B576" s="80"/>
      <c r="C576" s="80"/>
      <c r="D576" s="80"/>
      <c r="E576" s="80"/>
      <c r="F576" s="80"/>
      <c r="G576" s="80"/>
      <c r="H576" s="80"/>
      <c r="I576" s="80"/>
      <c r="J576" s="80"/>
    </row>
    <row r="577">
      <c r="A577" s="80"/>
      <c r="B577" s="80"/>
      <c r="C577" s="80"/>
      <c r="D577" s="80"/>
      <c r="E577" s="80"/>
      <c r="F577" s="80"/>
      <c r="G577" s="80"/>
      <c r="H577" s="80"/>
      <c r="I577" s="80"/>
      <c r="J577" s="80"/>
    </row>
    <row r="578">
      <c r="A578" s="80"/>
      <c r="B578" s="80"/>
      <c r="C578" s="80"/>
      <c r="D578" s="80"/>
      <c r="E578" s="80"/>
      <c r="F578" s="80"/>
      <c r="G578" s="80"/>
      <c r="H578" s="80"/>
      <c r="I578" s="80"/>
      <c r="J578" s="80"/>
    </row>
    <row r="579">
      <c r="A579" s="80"/>
      <c r="B579" s="80"/>
      <c r="C579" s="80"/>
      <c r="D579" s="80"/>
      <c r="E579" s="80"/>
      <c r="F579" s="80"/>
      <c r="G579" s="80"/>
      <c r="H579" s="80"/>
      <c r="I579" s="80"/>
      <c r="J579" s="80"/>
    </row>
    <row r="580">
      <c r="A580" s="80"/>
      <c r="B580" s="80"/>
      <c r="C580" s="80"/>
      <c r="D580" s="80"/>
      <c r="E580" s="80"/>
      <c r="F580" s="80"/>
      <c r="G580" s="80"/>
      <c r="H580" s="80"/>
      <c r="I580" s="80"/>
      <c r="J580" s="80"/>
    </row>
    <row r="581">
      <c r="A581" s="80"/>
      <c r="B581" s="80"/>
      <c r="C581" s="80"/>
      <c r="D581" s="80"/>
      <c r="E581" s="80"/>
      <c r="F581" s="80"/>
      <c r="G581" s="80"/>
      <c r="H581" s="80"/>
      <c r="I581" s="80"/>
      <c r="J581" s="80"/>
    </row>
    <row r="582">
      <c r="A582" s="80"/>
      <c r="B582" s="80"/>
      <c r="C582" s="80"/>
      <c r="D582" s="80"/>
      <c r="E582" s="80"/>
      <c r="F582" s="80"/>
      <c r="G582" s="80"/>
      <c r="H582" s="80"/>
      <c r="I582" s="80"/>
      <c r="J582" s="80"/>
    </row>
    <row r="583">
      <c r="A583" s="80"/>
      <c r="B583" s="80"/>
      <c r="C583" s="80"/>
      <c r="D583" s="80"/>
      <c r="E583" s="80"/>
      <c r="F583" s="80"/>
      <c r="G583" s="80"/>
      <c r="H583" s="80"/>
      <c r="I583" s="80"/>
      <c r="J583" s="80"/>
    </row>
    <row r="584">
      <c r="A584" s="80"/>
      <c r="B584" s="80"/>
      <c r="C584" s="80"/>
      <c r="D584" s="80"/>
      <c r="E584" s="80"/>
      <c r="F584" s="80"/>
      <c r="G584" s="80"/>
      <c r="H584" s="80"/>
      <c r="I584" s="80"/>
      <c r="J584" s="80"/>
    </row>
    <row r="585">
      <c r="A585" s="80"/>
      <c r="B585" s="80"/>
      <c r="C585" s="80"/>
      <c r="D585" s="80"/>
      <c r="E585" s="80"/>
      <c r="F585" s="80"/>
      <c r="G585" s="80"/>
      <c r="H585" s="80"/>
      <c r="I585" s="80"/>
      <c r="J585" s="80"/>
    </row>
    <row r="586">
      <c r="A586" s="80"/>
      <c r="B586" s="80"/>
      <c r="C586" s="80"/>
      <c r="D586" s="80"/>
      <c r="E586" s="80"/>
      <c r="F586" s="80"/>
      <c r="G586" s="80"/>
      <c r="H586" s="80"/>
      <c r="I586" s="80"/>
      <c r="J586" s="80"/>
    </row>
    <row r="587">
      <c r="A587" s="80"/>
      <c r="B587" s="80"/>
      <c r="C587" s="80"/>
      <c r="D587" s="80"/>
      <c r="E587" s="80"/>
      <c r="F587" s="80"/>
      <c r="G587" s="80"/>
      <c r="H587" s="80"/>
      <c r="I587" s="80"/>
      <c r="J587" s="80"/>
    </row>
    <row r="588">
      <c r="A588" s="80"/>
      <c r="B588" s="80"/>
      <c r="C588" s="80"/>
      <c r="D588" s="80"/>
      <c r="E588" s="80"/>
      <c r="F588" s="80"/>
      <c r="G588" s="80"/>
      <c r="H588" s="80"/>
      <c r="I588" s="80"/>
      <c r="J588" s="80"/>
    </row>
    <row r="589">
      <c r="A589" s="80"/>
      <c r="B589" s="80"/>
      <c r="C589" s="80"/>
      <c r="D589" s="80"/>
      <c r="E589" s="80"/>
      <c r="F589" s="80"/>
      <c r="G589" s="80"/>
      <c r="H589" s="80"/>
      <c r="I589" s="80"/>
      <c r="J589" s="80"/>
    </row>
    <row r="590">
      <c r="A590" s="80"/>
      <c r="B590" s="80"/>
      <c r="C590" s="80"/>
      <c r="D590" s="80"/>
      <c r="E590" s="80"/>
      <c r="F590" s="80"/>
      <c r="G590" s="80"/>
      <c r="H590" s="80"/>
      <c r="I590" s="80"/>
      <c r="J590" s="80"/>
    </row>
    <row r="591">
      <c r="A591" s="80"/>
      <c r="B591" s="80"/>
      <c r="C591" s="80"/>
      <c r="D591" s="80"/>
      <c r="E591" s="80"/>
      <c r="F591" s="80"/>
      <c r="G591" s="80"/>
      <c r="H591" s="80"/>
      <c r="I591" s="80"/>
      <c r="J591" s="80"/>
    </row>
    <row r="592">
      <c r="A592" s="80"/>
      <c r="B592" s="80"/>
      <c r="C592" s="80"/>
      <c r="D592" s="80"/>
      <c r="E592" s="80"/>
      <c r="F592" s="80"/>
      <c r="G592" s="80"/>
      <c r="H592" s="80"/>
      <c r="I592" s="80"/>
      <c r="J592" s="80"/>
    </row>
    <row r="593">
      <c r="A593" s="80"/>
      <c r="B593" s="80"/>
      <c r="C593" s="80"/>
      <c r="D593" s="80"/>
      <c r="E593" s="80"/>
      <c r="F593" s="80"/>
      <c r="G593" s="80"/>
      <c r="H593" s="80"/>
      <c r="I593" s="80"/>
      <c r="J593" s="80"/>
    </row>
    <row r="594">
      <c r="A594" s="80"/>
      <c r="B594" s="80"/>
      <c r="C594" s="80"/>
      <c r="D594" s="80"/>
      <c r="E594" s="80"/>
      <c r="F594" s="80"/>
      <c r="G594" s="80"/>
      <c r="H594" s="80"/>
      <c r="I594" s="80"/>
      <c r="J594" s="80"/>
    </row>
    <row r="595">
      <c r="A595" s="80"/>
      <c r="B595" s="80"/>
      <c r="C595" s="80"/>
      <c r="D595" s="80"/>
      <c r="E595" s="80"/>
      <c r="F595" s="80"/>
      <c r="G595" s="80"/>
      <c r="H595" s="80"/>
      <c r="I595" s="80"/>
      <c r="J595" s="80"/>
    </row>
    <row r="596">
      <c r="A596" s="80"/>
      <c r="B596" s="80"/>
      <c r="C596" s="80"/>
      <c r="D596" s="80"/>
      <c r="E596" s="80"/>
      <c r="F596" s="80"/>
      <c r="G596" s="80"/>
      <c r="H596" s="80"/>
      <c r="I596" s="80"/>
      <c r="J596" s="80"/>
    </row>
    <row r="597">
      <c r="A597" s="80"/>
      <c r="B597" s="80"/>
      <c r="C597" s="80"/>
      <c r="D597" s="80"/>
      <c r="E597" s="80"/>
      <c r="F597" s="80"/>
      <c r="G597" s="80"/>
      <c r="H597" s="80"/>
      <c r="I597" s="80"/>
      <c r="J597" s="80"/>
    </row>
    <row r="598">
      <c r="A598" s="80"/>
      <c r="B598" s="80"/>
      <c r="C598" s="80"/>
      <c r="D598" s="80"/>
      <c r="E598" s="80"/>
      <c r="F598" s="80"/>
      <c r="G598" s="80"/>
      <c r="H598" s="80"/>
      <c r="I598" s="80"/>
      <c r="J598" s="80"/>
    </row>
    <row r="599">
      <c r="A599" s="80"/>
      <c r="B599" s="80"/>
      <c r="C599" s="80"/>
      <c r="D599" s="80"/>
      <c r="E599" s="80"/>
      <c r="F599" s="80"/>
      <c r="G599" s="80"/>
      <c r="H599" s="80"/>
      <c r="I599" s="80"/>
      <c r="J599" s="80"/>
    </row>
    <row r="600">
      <c r="A600" s="80"/>
      <c r="B600" s="80"/>
      <c r="C600" s="80"/>
      <c r="D600" s="80"/>
      <c r="E600" s="80"/>
      <c r="F600" s="80"/>
      <c r="G600" s="80"/>
      <c r="H600" s="80"/>
      <c r="I600" s="80"/>
      <c r="J600" s="80"/>
    </row>
    <row r="601">
      <c r="A601" s="80"/>
      <c r="B601" s="80"/>
      <c r="C601" s="80"/>
      <c r="D601" s="80"/>
      <c r="E601" s="80"/>
      <c r="F601" s="80"/>
      <c r="G601" s="80"/>
      <c r="H601" s="80"/>
      <c r="I601" s="80"/>
      <c r="J601" s="80"/>
    </row>
    <row r="602">
      <c r="A602" s="80"/>
      <c r="B602" s="80"/>
      <c r="C602" s="80"/>
      <c r="D602" s="80"/>
      <c r="E602" s="80"/>
      <c r="F602" s="80"/>
      <c r="G602" s="80"/>
      <c r="H602" s="80"/>
      <c r="I602" s="80"/>
      <c r="J602" s="80"/>
    </row>
    <row r="603">
      <c r="A603" s="80"/>
      <c r="B603" s="80"/>
      <c r="C603" s="80"/>
      <c r="D603" s="80"/>
      <c r="E603" s="80"/>
      <c r="F603" s="80"/>
      <c r="G603" s="80"/>
      <c r="H603" s="80"/>
      <c r="I603" s="80"/>
      <c r="J603" s="80"/>
    </row>
    <row r="604">
      <c r="A604" s="80"/>
      <c r="B604" s="80"/>
      <c r="C604" s="80"/>
      <c r="D604" s="80"/>
      <c r="E604" s="80"/>
      <c r="F604" s="80"/>
      <c r="G604" s="80"/>
      <c r="H604" s="80"/>
      <c r="I604" s="80"/>
      <c r="J604" s="80"/>
    </row>
    <row r="605">
      <c r="A605" s="80"/>
      <c r="B605" s="80"/>
      <c r="C605" s="80"/>
      <c r="D605" s="80"/>
      <c r="E605" s="80"/>
      <c r="F605" s="80"/>
      <c r="G605" s="80"/>
      <c r="H605" s="80"/>
      <c r="I605" s="80"/>
      <c r="J605" s="80"/>
    </row>
    <row r="606">
      <c r="A606" s="80"/>
      <c r="B606" s="80"/>
      <c r="C606" s="80"/>
      <c r="D606" s="80"/>
      <c r="E606" s="80"/>
      <c r="F606" s="80"/>
      <c r="G606" s="80"/>
      <c r="H606" s="80"/>
      <c r="I606" s="80"/>
      <c r="J606" s="80"/>
    </row>
    <row r="607">
      <c r="A607" s="80"/>
      <c r="B607" s="80"/>
      <c r="C607" s="80"/>
      <c r="D607" s="80"/>
      <c r="E607" s="80"/>
      <c r="F607" s="80"/>
      <c r="G607" s="80"/>
      <c r="H607" s="80"/>
      <c r="I607" s="80"/>
      <c r="J607" s="80"/>
    </row>
    <row r="608">
      <c r="A608" s="80"/>
      <c r="B608" s="80"/>
      <c r="C608" s="80"/>
      <c r="D608" s="80"/>
      <c r="E608" s="80"/>
      <c r="F608" s="80"/>
      <c r="G608" s="80"/>
      <c r="H608" s="80"/>
      <c r="I608" s="80"/>
      <c r="J608" s="80"/>
    </row>
    <row r="609">
      <c r="A609" s="80"/>
      <c r="B609" s="80"/>
      <c r="C609" s="80"/>
      <c r="D609" s="80"/>
      <c r="E609" s="80"/>
      <c r="F609" s="80"/>
      <c r="G609" s="80"/>
      <c r="H609" s="80"/>
      <c r="I609" s="80"/>
      <c r="J609" s="80"/>
    </row>
    <row r="610">
      <c r="A610" s="80"/>
      <c r="B610" s="80"/>
      <c r="C610" s="80"/>
      <c r="D610" s="80"/>
      <c r="E610" s="80"/>
      <c r="F610" s="80"/>
      <c r="G610" s="80"/>
      <c r="H610" s="80"/>
      <c r="I610" s="80"/>
      <c r="J610" s="80"/>
    </row>
    <row r="611">
      <c r="A611" s="80"/>
      <c r="B611" s="80"/>
      <c r="C611" s="80"/>
      <c r="D611" s="80"/>
      <c r="E611" s="80"/>
      <c r="F611" s="80"/>
      <c r="G611" s="80"/>
      <c r="H611" s="80"/>
      <c r="I611" s="80"/>
      <c r="J611" s="80"/>
    </row>
    <row r="612">
      <c r="A612" s="80"/>
      <c r="B612" s="80"/>
      <c r="C612" s="80"/>
      <c r="D612" s="80"/>
      <c r="E612" s="80"/>
      <c r="F612" s="80"/>
      <c r="G612" s="80"/>
      <c r="H612" s="80"/>
      <c r="I612" s="80"/>
      <c r="J612" s="80"/>
    </row>
    <row r="613">
      <c r="A613" s="80"/>
      <c r="B613" s="80"/>
      <c r="C613" s="80"/>
      <c r="D613" s="80"/>
      <c r="E613" s="80"/>
      <c r="F613" s="80"/>
      <c r="G613" s="80"/>
      <c r="H613" s="80"/>
      <c r="I613" s="80"/>
      <c r="J613" s="80"/>
    </row>
    <row r="614">
      <c r="A614" s="80"/>
      <c r="B614" s="80"/>
      <c r="C614" s="80"/>
      <c r="D614" s="80"/>
      <c r="E614" s="80"/>
      <c r="F614" s="80"/>
      <c r="G614" s="80"/>
      <c r="H614" s="80"/>
      <c r="I614" s="80"/>
      <c r="J614" s="80"/>
    </row>
    <row r="615">
      <c r="A615" s="80"/>
      <c r="B615" s="80"/>
      <c r="C615" s="80"/>
      <c r="D615" s="80"/>
      <c r="E615" s="80"/>
      <c r="F615" s="80"/>
      <c r="G615" s="80"/>
      <c r="H615" s="80"/>
      <c r="I615" s="80"/>
      <c r="J615" s="80"/>
    </row>
    <row r="616">
      <c r="A616" s="80"/>
      <c r="B616" s="80"/>
      <c r="C616" s="80"/>
      <c r="D616" s="80"/>
      <c r="E616" s="80"/>
      <c r="F616" s="80"/>
      <c r="G616" s="80"/>
      <c r="H616" s="80"/>
      <c r="I616" s="80"/>
      <c r="J616" s="80"/>
    </row>
    <row r="617">
      <c r="A617" s="80"/>
      <c r="B617" s="80"/>
      <c r="C617" s="80"/>
      <c r="D617" s="80"/>
      <c r="E617" s="80"/>
      <c r="F617" s="80"/>
      <c r="G617" s="80"/>
      <c r="H617" s="80"/>
      <c r="I617" s="80"/>
      <c r="J617" s="80"/>
    </row>
    <row r="618">
      <c r="A618" s="80"/>
      <c r="B618" s="80"/>
      <c r="C618" s="80"/>
      <c r="D618" s="80"/>
      <c r="E618" s="80"/>
      <c r="F618" s="80"/>
      <c r="G618" s="80"/>
      <c r="H618" s="80"/>
      <c r="I618" s="80"/>
      <c r="J618" s="80"/>
    </row>
    <row r="619">
      <c r="A619" s="80"/>
      <c r="B619" s="80"/>
      <c r="C619" s="80"/>
      <c r="D619" s="80"/>
      <c r="E619" s="80"/>
      <c r="F619" s="80"/>
      <c r="G619" s="80"/>
      <c r="H619" s="80"/>
      <c r="I619" s="80"/>
      <c r="J619" s="80"/>
    </row>
    <row r="620">
      <c r="A620" s="80"/>
      <c r="B620" s="80"/>
      <c r="C620" s="80"/>
      <c r="D620" s="80"/>
      <c r="E620" s="80"/>
      <c r="F620" s="80"/>
      <c r="G620" s="80"/>
      <c r="H620" s="80"/>
      <c r="I620" s="80"/>
      <c r="J620" s="80"/>
    </row>
    <row r="621">
      <c r="A621" s="80"/>
      <c r="B621" s="80"/>
      <c r="C621" s="80"/>
      <c r="D621" s="80"/>
      <c r="E621" s="80"/>
      <c r="F621" s="80"/>
      <c r="G621" s="80"/>
      <c r="H621" s="80"/>
      <c r="I621" s="80"/>
      <c r="J621" s="80"/>
    </row>
    <row r="622">
      <c r="A622" s="80"/>
      <c r="B622" s="80"/>
      <c r="C622" s="80"/>
      <c r="D622" s="80"/>
      <c r="E622" s="80"/>
      <c r="F622" s="80"/>
      <c r="G622" s="80"/>
      <c r="H622" s="80"/>
      <c r="I622" s="80"/>
      <c r="J622" s="80"/>
    </row>
    <row r="623">
      <c r="A623" s="80"/>
      <c r="B623" s="80"/>
      <c r="C623" s="80"/>
      <c r="D623" s="80"/>
      <c r="E623" s="80"/>
      <c r="F623" s="80"/>
      <c r="G623" s="80"/>
      <c r="H623" s="80"/>
      <c r="I623" s="80"/>
      <c r="J623" s="80"/>
    </row>
    <row r="624">
      <c r="A624" s="80"/>
      <c r="B624" s="80"/>
      <c r="C624" s="80"/>
      <c r="D624" s="80"/>
      <c r="E624" s="80"/>
      <c r="F624" s="80"/>
      <c r="G624" s="80"/>
      <c r="H624" s="80"/>
      <c r="I624" s="80"/>
      <c r="J624" s="80"/>
    </row>
    <row r="625">
      <c r="A625" s="80"/>
      <c r="B625" s="80"/>
      <c r="C625" s="80"/>
      <c r="D625" s="80"/>
      <c r="E625" s="80"/>
      <c r="F625" s="80"/>
      <c r="G625" s="80"/>
      <c r="H625" s="80"/>
      <c r="I625" s="80"/>
      <c r="J625" s="80"/>
    </row>
    <row r="626">
      <c r="A626" s="80"/>
      <c r="B626" s="80"/>
      <c r="C626" s="80"/>
      <c r="D626" s="80"/>
      <c r="E626" s="80"/>
      <c r="F626" s="80"/>
      <c r="G626" s="80"/>
      <c r="H626" s="80"/>
      <c r="I626" s="80"/>
      <c r="J626" s="80"/>
    </row>
    <row r="627">
      <c r="A627" s="80"/>
      <c r="B627" s="80"/>
      <c r="C627" s="80"/>
      <c r="D627" s="80"/>
      <c r="E627" s="80"/>
      <c r="F627" s="80"/>
      <c r="G627" s="80"/>
      <c r="H627" s="80"/>
      <c r="I627" s="80"/>
      <c r="J627" s="80"/>
    </row>
    <row r="628">
      <c r="A628" s="80"/>
      <c r="B628" s="80"/>
      <c r="C628" s="80"/>
      <c r="D628" s="80"/>
      <c r="E628" s="80"/>
      <c r="F628" s="80"/>
      <c r="G628" s="80"/>
      <c r="H628" s="80"/>
      <c r="I628" s="80"/>
      <c r="J628" s="80"/>
    </row>
    <row r="629">
      <c r="A629" s="80"/>
      <c r="B629" s="80"/>
      <c r="C629" s="80"/>
      <c r="D629" s="80"/>
      <c r="E629" s="80"/>
      <c r="F629" s="80"/>
      <c r="G629" s="80"/>
      <c r="H629" s="80"/>
      <c r="I629" s="80"/>
      <c r="J629" s="80"/>
    </row>
    <row r="630">
      <c r="A630" s="80"/>
      <c r="B630" s="80"/>
      <c r="C630" s="80"/>
      <c r="D630" s="80"/>
      <c r="E630" s="80"/>
      <c r="F630" s="80"/>
      <c r="G630" s="80"/>
      <c r="H630" s="80"/>
      <c r="I630" s="80"/>
      <c r="J630" s="80"/>
    </row>
    <row r="631">
      <c r="A631" s="80"/>
      <c r="B631" s="80"/>
      <c r="C631" s="80"/>
      <c r="D631" s="80"/>
      <c r="E631" s="80"/>
      <c r="F631" s="80"/>
      <c r="G631" s="80"/>
      <c r="H631" s="80"/>
      <c r="I631" s="80"/>
      <c r="J631" s="80"/>
    </row>
    <row r="632">
      <c r="A632" s="80"/>
      <c r="B632" s="80"/>
      <c r="C632" s="80"/>
      <c r="D632" s="80"/>
      <c r="E632" s="80"/>
      <c r="F632" s="80"/>
      <c r="G632" s="80"/>
      <c r="H632" s="80"/>
      <c r="I632" s="80"/>
      <c r="J632" s="80"/>
    </row>
    <row r="633">
      <c r="A633" s="80"/>
      <c r="B633" s="80"/>
      <c r="C633" s="80"/>
      <c r="D633" s="80"/>
      <c r="E633" s="80"/>
      <c r="F633" s="80"/>
      <c r="G633" s="80"/>
      <c r="H633" s="80"/>
      <c r="I633" s="80"/>
      <c r="J633" s="80"/>
    </row>
    <row r="634">
      <c r="A634" s="80"/>
      <c r="B634" s="80"/>
      <c r="C634" s="80"/>
      <c r="D634" s="80"/>
      <c r="E634" s="80"/>
      <c r="F634" s="80"/>
      <c r="G634" s="80"/>
      <c r="H634" s="80"/>
      <c r="I634" s="80"/>
      <c r="J634" s="80"/>
    </row>
    <row r="635">
      <c r="A635" s="80"/>
      <c r="B635" s="80"/>
      <c r="C635" s="80"/>
      <c r="D635" s="80"/>
      <c r="E635" s="80"/>
      <c r="F635" s="80"/>
      <c r="G635" s="80"/>
      <c r="H635" s="80"/>
      <c r="I635" s="80"/>
      <c r="J635" s="80"/>
    </row>
    <row r="636">
      <c r="A636" s="80"/>
      <c r="B636" s="80"/>
      <c r="C636" s="80"/>
      <c r="D636" s="80"/>
      <c r="E636" s="80"/>
      <c r="F636" s="80"/>
      <c r="G636" s="80"/>
      <c r="H636" s="80"/>
      <c r="I636" s="80"/>
      <c r="J636" s="80"/>
    </row>
    <row r="637">
      <c r="A637" s="80"/>
      <c r="B637" s="80"/>
      <c r="C637" s="80"/>
      <c r="D637" s="80"/>
      <c r="E637" s="80"/>
      <c r="F637" s="80"/>
      <c r="G637" s="80"/>
      <c r="H637" s="80"/>
      <c r="I637" s="80"/>
      <c r="J637" s="80"/>
    </row>
    <row r="638">
      <c r="A638" s="80"/>
      <c r="B638" s="80"/>
      <c r="C638" s="80"/>
      <c r="D638" s="80"/>
      <c r="E638" s="80"/>
      <c r="F638" s="80"/>
      <c r="G638" s="80"/>
      <c r="H638" s="80"/>
      <c r="I638" s="80"/>
      <c r="J638" s="80"/>
    </row>
    <row r="639">
      <c r="A639" s="80"/>
      <c r="B639" s="80"/>
      <c r="C639" s="80"/>
      <c r="D639" s="80"/>
      <c r="E639" s="80"/>
      <c r="F639" s="80"/>
      <c r="G639" s="80"/>
      <c r="H639" s="80"/>
      <c r="I639" s="80"/>
      <c r="J639" s="80"/>
    </row>
    <row r="640">
      <c r="A640" s="80"/>
      <c r="B640" s="80"/>
      <c r="C640" s="80"/>
      <c r="D640" s="80"/>
      <c r="E640" s="80"/>
      <c r="F640" s="80"/>
      <c r="G640" s="80"/>
      <c r="H640" s="80"/>
      <c r="I640" s="80"/>
      <c r="J640" s="80"/>
    </row>
    <row r="641">
      <c r="A641" s="80"/>
      <c r="B641" s="80"/>
      <c r="C641" s="80"/>
      <c r="D641" s="80"/>
      <c r="E641" s="80"/>
      <c r="F641" s="80"/>
      <c r="G641" s="80"/>
      <c r="H641" s="80"/>
      <c r="I641" s="80"/>
      <c r="J641" s="80"/>
    </row>
    <row r="642">
      <c r="A642" s="80"/>
      <c r="B642" s="80"/>
      <c r="C642" s="80"/>
      <c r="D642" s="80"/>
      <c r="E642" s="80"/>
      <c r="F642" s="80"/>
      <c r="G642" s="80"/>
      <c r="H642" s="80"/>
      <c r="I642" s="80"/>
      <c r="J642" s="80"/>
    </row>
    <row r="643">
      <c r="A643" s="80"/>
      <c r="B643" s="80"/>
      <c r="C643" s="80"/>
      <c r="D643" s="80"/>
      <c r="E643" s="80"/>
      <c r="F643" s="80"/>
      <c r="G643" s="80"/>
      <c r="H643" s="80"/>
      <c r="I643" s="80"/>
      <c r="J643" s="80"/>
    </row>
    <row r="644">
      <c r="A644" s="80"/>
      <c r="B644" s="80"/>
      <c r="C644" s="80"/>
      <c r="D644" s="80"/>
      <c r="E644" s="80"/>
      <c r="F644" s="80"/>
      <c r="G644" s="80"/>
      <c r="H644" s="80"/>
      <c r="I644" s="80"/>
      <c r="J644" s="80"/>
    </row>
    <row r="645">
      <c r="A645" s="80"/>
      <c r="B645" s="80"/>
      <c r="C645" s="80"/>
      <c r="D645" s="80"/>
      <c r="E645" s="80"/>
      <c r="F645" s="80"/>
      <c r="G645" s="80"/>
      <c r="H645" s="80"/>
      <c r="I645" s="80"/>
      <c r="J645" s="80"/>
    </row>
    <row r="646">
      <c r="A646" s="80"/>
      <c r="B646" s="80"/>
      <c r="C646" s="80"/>
      <c r="D646" s="80"/>
      <c r="E646" s="80"/>
      <c r="F646" s="80"/>
      <c r="G646" s="80"/>
      <c r="H646" s="80"/>
      <c r="I646" s="80"/>
      <c r="J646" s="80"/>
    </row>
    <row r="647">
      <c r="A647" s="80"/>
      <c r="B647" s="80"/>
      <c r="C647" s="80"/>
      <c r="D647" s="80"/>
      <c r="E647" s="80"/>
      <c r="F647" s="80"/>
      <c r="G647" s="80"/>
      <c r="H647" s="80"/>
      <c r="I647" s="80"/>
      <c r="J647" s="80"/>
    </row>
    <row r="648">
      <c r="A648" s="80"/>
      <c r="B648" s="80"/>
      <c r="C648" s="80"/>
      <c r="D648" s="80"/>
      <c r="E648" s="80"/>
      <c r="F648" s="80"/>
      <c r="G648" s="80"/>
      <c r="H648" s="80"/>
      <c r="I648" s="80"/>
      <c r="J648" s="80"/>
    </row>
    <row r="649">
      <c r="A649" s="80"/>
      <c r="B649" s="80"/>
      <c r="C649" s="80"/>
      <c r="D649" s="80"/>
      <c r="E649" s="80"/>
      <c r="F649" s="80"/>
      <c r="G649" s="80"/>
      <c r="H649" s="80"/>
      <c r="I649" s="80"/>
      <c r="J649" s="80"/>
    </row>
    <row r="650">
      <c r="A650" s="80"/>
      <c r="B650" s="80"/>
      <c r="C650" s="80"/>
      <c r="D650" s="80"/>
      <c r="E650" s="80"/>
      <c r="F650" s="80"/>
      <c r="G650" s="80"/>
      <c r="H650" s="80"/>
      <c r="I650" s="80"/>
      <c r="J650" s="80"/>
    </row>
    <row r="651">
      <c r="A651" s="80"/>
      <c r="B651" s="80"/>
      <c r="C651" s="80"/>
      <c r="D651" s="80"/>
      <c r="E651" s="80"/>
      <c r="F651" s="80"/>
      <c r="G651" s="80"/>
      <c r="H651" s="80"/>
      <c r="I651" s="80"/>
      <c r="J651" s="80"/>
    </row>
    <row r="652">
      <c r="A652" s="80"/>
      <c r="B652" s="80"/>
      <c r="C652" s="80"/>
      <c r="D652" s="80"/>
      <c r="E652" s="80"/>
      <c r="F652" s="80"/>
      <c r="G652" s="80"/>
      <c r="H652" s="80"/>
      <c r="I652" s="80"/>
      <c r="J652" s="80"/>
    </row>
    <row r="653">
      <c r="A653" s="80"/>
      <c r="B653" s="80"/>
      <c r="C653" s="80"/>
      <c r="D653" s="80"/>
      <c r="E653" s="80"/>
      <c r="F653" s="80"/>
      <c r="G653" s="80"/>
      <c r="H653" s="80"/>
      <c r="I653" s="80"/>
      <c r="J653" s="80"/>
    </row>
    <row r="654">
      <c r="A654" s="80"/>
      <c r="B654" s="80"/>
      <c r="C654" s="80"/>
      <c r="D654" s="80"/>
      <c r="E654" s="80"/>
      <c r="F654" s="80"/>
      <c r="G654" s="80"/>
      <c r="H654" s="80"/>
      <c r="I654" s="80"/>
      <c r="J654" s="80"/>
    </row>
    <row r="655">
      <c r="A655" s="80"/>
      <c r="B655" s="80"/>
      <c r="C655" s="80"/>
      <c r="D655" s="80"/>
      <c r="E655" s="80"/>
      <c r="F655" s="80"/>
      <c r="G655" s="80"/>
      <c r="H655" s="80"/>
      <c r="I655" s="80"/>
      <c r="J655" s="80"/>
    </row>
    <row r="656">
      <c r="A656" s="80"/>
      <c r="B656" s="80"/>
      <c r="C656" s="80"/>
      <c r="D656" s="80"/>
      <c r="E656" s="80"/>
      <c r="F656" s="80"/>
      <c r="G656" s="80"/>
      <c r="H656" s="80"/>
      <c r="I656" s="80"/>
      <c r="J656" s="80"/>
    </row>
    <row r="657">
      <c r="A657" s="80"/>
      <c r="B657" s="80"/>
      <c r="C657" s="80"/>
      <c r="D657" s="80"/>
      <c r="E657" s="80"/>
      <c r="F657" s="80"/>
      <c r="G657" s="80"/>
      <c r="H657" s="80"/>
      <c r="I657" s="80"/>
      <c r="J657" s="80"/>
    </row>
    <row r="658">
      <c r="A658" s="80"/>
      <c r="B658" s="80"/>
      <c r="C658" s="80"/>
      <c r="D658" s="80"/>
      <c r="E658" s="80"/>
      <c r="F658" s="80"/>
      <c r="G658" s="80"/>
      <c r="H658" s="80"/>
      <c r="I658" s="80"/>
      <c r="J658" s="80"/>
    </row>
    <row r="659">
      <c r="A659" s="80"/>
      <c r="B659" s="80"/>
      <c r="C659" s="80"/>
      <c r="D659" s="80"/>
      <c r="E659" s="80"/>
      <c r="F659" s="80"/>
      <c r="G659" s="80"/>
      <c r="H659" s="80"/>
      <c r="I659" s="80"/>
      <c r="J659" s="80"/>
    </row>
    <row r="660">
      <c r="A660" s="80"/>
      <c r="B660" s="80"/>
      <c r="C660" s="80"/>
      <c r="D660" s="80"/>
      <c r="E660" s="80"/>
      <c r="F660" s="80"/>
      <c r="G660" s="80"/>
      <c r="H660" s="80"/>
      <c r="I660" s="80"/>
      <c r="J660" s="80"/>
    </row>
    <row r="661">
      <c r="A661" s="80"/>
      <c r="B661" s="80"/>
      <c r="C661" s="80"/>
      <c r="D661" s="80"/>
      <c r="E661" s="80"/>
      <c r="F661" s="80"/>
      <c r="G661" s="80"/>
      <c r="H661" s="80"/>
      <c r="I661" s="80"/>
      <c r="J661" s="80"/>
    </row>
    <row r="662">
      <c r="A662" s="80"/>
      <c r="B662" s="80"/>
      <c r="C662" s="80"/>
      <c r="D662" s="80"/>
      <c r="E662" s="80"/>
      <c r="F662" s="80"/>
      <c r="G662" s="80"/>
      <c r="H662" s="80"/>
      <c r="I662" s="80"/>
      <c r="J662" s="80"/>
    </row>
    <row r="663">
      <c r="A663" s="80"/>
      <c r="B663" s="80"/>
      <c r="C663" s="80"/>
      <c r="D663" s="80"/>
      <c r="E663" s="80"/>
      <c r="F663" s="80"/>
      <c r="G663" s="80"/>
      <c r="H663" s="80"/>
      <c r="I663" s="80"/>
      <c r="J663" s="80"/>
    </row>
    <row r="664">
      <c r="A664" s="80"/>
      <c r="B664" s="80"/>
      <c r="C664" s="80"/>
      <c r="D664" s="80"/>
      <c r="E664" s="80"/>
      <c r="F664" s="80"/>
      <c r="G664" s="80"/>
      <c r="H664" s="80"/>
      <c r="I664" s="80"/>
      <c r="J664" s="80"/>
    </row>
    <row r="665">
      <c r="A665" s="80"/>
      <c r="B665" s="80"/>
      <c r="C665" s="80"/>
      <c r="D665" s="80"/>
      <c r="E665" s="80"/>
      <c r="F665" s="80"/>
      <c r="G665" s="80"/>
      <c r="H665" s="80"/>
      <c r="I665" s="80"/>
      <c r="J665" s="80"/>
    </row>
    <row r="666">
      <c r="A666" s="80"/>
      <c r="B666" s="80"/>
      <c r="C666" s="80"/>
      <c r="D666" s="80"/>
      <c r="E666" s="80"/>
      <c r="F666" s="80"/>
      <c r="G666" s="80"/>
      <c r="H666" s="80"/>
      <c r="I666" s="80"/>
      <c r="J666" s="80"/>
    </row>
    <row r="667">
      <c r="A667" s="80"/>
      <c r="B667" s="80"/>
      <c r="C667" s="80"/>
      <c r="D667" s="80"/>
      <c r="E667" s="80"/>
      <c r="F667" s="80"/>
      <c r="G667" s="80"/>
      <c r="H667" s="80"/>
      <c r="I667" s="80"/>
      <c r="J667" s="80"/>
    </row>
    <row r="668">
      <c r="A668" s="80"/>
      <c r="B668" s="80"/>
      <c r="C668" s="80"/>
      <c r="D668" s="80"/>
      <c r="E668" s="80"/>
      <c r="F668" s="80"/>
      <c r="G668" s="80"/>
      <c r="H668" s="80"/>
      <c r="I668" s="80"/>
      <c r="J668" s="80"/>
    </row>
    <row r="669">
      <c r="A669" s="80"/>
      <c r="B669" s="80"/>
      <c r="C669" s="80"/>
      <c r="D669" s="80"/>
      <c r="E669" s="80"/>
      <c r="F669" s="80"/>
      <c r="G669" s="80"/>
      <c r="H669" s="80"/>
      <c r="I669" s="80"/>
      <c r="J669" s="80"/>
    </row>
    <row r="670">
      <c r="A670" s="80"/>
      <c r="B670" s="80"/>
      <c r="C670" s="80"/>
      <c r="D670" s="80"/>
      <c r="E670" s="80"/>
      <c r="F670" s="80"/>
      <c r="G670" s="80"/>
      <c r="H670" s="80"/>
      <c r="I670" s="80"/>
      <c r="J670" s="80"/>
    </row>
    <row r="671">
      <c r="A671" s="80"/>
      <c r="B671" s="80"/>
      <c r="C671" s="80"/>
      <c r="D671" s="80"/>
      <c r="E671" s="80"/>
      <c r="F671" s="80"/>
      <c r="G671" s="80"/>
      <c r="H671" s="80"/>
      <c r="I671" s="80"/>
      <c r="J671" s="80"/>
    </row>
    <row r="672">
      <c r="A672" s="80"/>
      <c r="B672" s="80"/>
      <c r="C672" s="80"/>
      <c r="D672" s="80"/>
      <c r="E672" s="80"/>
      <c r="F672" s="80"/>
      <c r="G672" s="80"/>
      <c r="H672" s="80"/>
      <c r="I672" s="80"/>
      <c r="J672" s="80"/>
    </row>
    <row r="673">
      <c r="A673" s="80"/>
      <c r="B673" s="80"/>
      <c r="C673" s="80"/>
      <c r="D673" s="80"/>
      <c r="E673" s="80"/>
      <c r="F673" s="80"/>
      <c r="G673" s="80"/>
      <c r="H673" s="80"/>
      <c r="I673" s="80"/>
      <c r="J673" s="80"/>
    </row>
    <row r="674">
      <c r="A674" s="80"/>
      <c r="B674" s="80"/>
      <c r="C674" s="80"/>
      <c r="D674" s="80"/>
      <c r="E674" s="80"/>
      <c r="F674" s="80"/>
      <c r="G674" s="80"/>
      <c r="H674" s="80"/>
      <c r="I674" s="80"/>
      <c r="J674" s="80"/>
    </row>
    <row r="675">
      <c r="A675" s="80"/>
      <c r="B675" s="80"/>
      <c r="C675" s="80"/>
      <c r="D675" s="80"/>
      <c r="E675" s="80"/>
      <c r="F675" s="80"/>
      <c r="G675" s="80"/>
      <c r="H675" s="80"/>
      <c r="I675" s="80"/>
      <c r="J675" s="80"/>
    </row>
    <row r="676">
      <c r="A676" s="80"/>
      <c r="B676" s="80"/>
      <c r="C676" s="80"/>
      <c r="D676" s="80"/>
      <c r="E676" s="80"/>
      <c r="F676" s="80"/>
      <c r="G676" s="80"/>
      <c r="H676" s="80"/>
      <c r="I676" s="80"/>
      <c r="J676" s="80"/>
    </row>
    <row r="677">
      <c r="A677" s="80"/>
      <c r="B677" s="80"/>
      <c r="C677" s="80"/>
      <c r="D677" s="80"/>
      <c r="E677" s="80"/>
      <c r="F677" s="80"/>
      <c r="G677" s="80"/>
      <c r="H677" s="80"/>
      <c r="I677" s="80"/>
      <c r="J677" s="80"/>
    </row>
    <row r="678">
      <c r="A678" s="80"/>
      <c r="B678" s="80"/>
      <c r="C678" s="80"/>
      <c r="D678" s="80"/>
      <c r="E678" s="80"/>
      <c r="F678" s="80"/>
      <c r="G678" s="80"/>
      <c r="H678" s="80"/>
      <c r="I678" s="80"/>
      <c r="J678" s="80"/>
    </row>
    <row r="679">
      <c r="A679" s="80"/>
      <c r="B679" s="80"/>
      <c r="C679" s="80"/>
      <c r="D679" s="80"/>
      <c r="E679" s="80"/>
      <c r="F679" s="80"/>
      <c r="G679" s="80"/>
      <c r="H679" s="80"/>
      <c r="I679" s="80"/>
      <c r="J679" s="80"/>
    </row>
    <row r="680">
      <c r="A680" s="80"/>
      <c r="B680" s="80"/>
      <c r="C680" s="80"/>
      <c r="D680" s="80"/>
      <c r="E680" s="80"/>
      <c r="F680" s="80"/>
      <c r="G680" s="80"/>
      <c r="H680" s="80"/>
      <c r="I680" s="80"/>
      <c r="J680" s="80"/>
    </row>
    <row r="681">
      <c r="A681" s="80"/>
      <c r="B681" s="80"/>
      <c r="C681" s="80"/>
      <c r="D681" s="80"/>
      <c r="E681" s="80"/>
      <c r="F681" s="80"/>
      <c r="G681" s="80"/>
      <c r="H681" s="80"/>
      <c r="I681" s="80"/>
      <c r="J681" s="80"/>
    </row>
    <row r="682">
      <c r="A682" s="80"/>
      <c r="B682" s="80"/>
      <c r="C682" s="80"/>
      <c r="D682" s="80"/>
      <c r="E682" s="80"/>
      <c r="F682" s="80"/>
      <c r="G682" s="80"/>
      <c r="H682" s="80"/>
      <c r="I682" s="80"/>
      <c r="J682" s="80"/>
    </row>
    <row r="683">
      <c r="A683" s="80"/>
      <c r="B683" s="80"/>
      <c r="C683" s="80"/>
      <c r="D683" s="80"/>
      <c r="E683" s="80"/>
      <c r="F683" s="80"/>
      <c r="G683" s="80"/>
      <c r="H683" s="80"/>
      <c r="I683" s="80"/>
      <c r="J683" s="80"/>
    </row>
    <row r="684">
      <c r="A684" s="80"/>
      <c r="B684" s="80"/>
      <c r="C684" s="80"/>
      <c r="D684" s="80"/>
      <c r="E684" s="80"/>
      <c r="F684" s="80"/>
      <c r="G684" s="80"/>
      <c r="H684" s="80"/>
      <c r="I684" s="80"/>
      <c r="J684" s="80"/>
    </row>
    <row r="685">
      <c r="A685" s="80"/>
      <c r="B685" s="80"/>
      <c r="C685" s="80"/>
      <c r="D685" s="80"/>
      <c r="E685" s="80"/>
      <c r="F685" s="80"/>
      <c r="G685" s="80"/>
      <c r="H685" s="80"/>
      <c r="I685" s="80"/>
      <c r="J685" s="80"/>
    </row>
    <row r="686">
      <c r="A686" s="80"/>
      <c r="B686" s="80"/>
      <c r="C686" s="80"/>
      <c r="D686" s="80"/>
      <c r="E686" s="80"/>
      <c r="F686" s="80"/>
      <c r="G686" s="80"/>
      <c r="H686" s="80"/>
      <c r="I686" s="80"/>
      <c r="J686" s="80"/>
    </row>
    <row r="687">
      <c r="A687" s="80"/>
      <c r="B687" s="80"/>
      <c r="C687" s="80"/>
      <c r="D687" s="80"/>
      <c r="E687" s="80"/>
      <c r="F687" s="80"/>
      <c r="G687" s="80"/>
      <c r="H687" s="80"/>
      <c r="I687" s="80"/>
      <c r="J687" s="80"/>
    </row>
    <row r="688">
      <c r="A688" s="80"/>
      <c r="B688" s="80"/>
      <c r="C688" s="80"/>
      <c r="D688" s="80"/>
      <c r="E688" s="80"/>
      <c r="F688" s="80"/>
      <c r="G688" s="80"/>
      <c r="H688" s="80"/>
      <c r="I688" s="80"/>
      <c r="J688" s="80"/>
    </row>
    <row r="689">
      <c r="A689" s="80"/>
      <c r="B689" s="80"/>
      <c r="C689" s="80"/>
      <c r="D689" s="80"/>
      <c r="E689" s="80"/>
      <c r="F689" s="80"/>
      <c r="G689" s="80"/>
      <c r="H689" s="80"/>
      <c r="I689" s="80"/>
      <c r="J689" s="80"/>
    </row>
    <row r="690">
      <c r="A690" s="80"/>
      <c r="B690" s="80"/>
      <c r="C690" s="80"/>
      <c r="D690" s="80"/>
      <c r="E690" s="80"/>
      <c r="F690" s="80"/>
      <c r="G690" s="80"/>
      <c r="H690" s="80"/>
      <c r="I690" s="80"/>
      <c r="J690" s="80"/>
    </row>
    <row r="691">
      <c r="A691" s="80"/>
      <c r="B691" s="80"/>
      <c r="C691" s="80"/>
      <c r="D691" s="80"/>
      <c r="E691" s="80"/>
      <c r="F691" s="80"/>
      <c r="G691" s="80"/>
      <c r="H691" s="80"/>
      <c r="I691" s="80"/>
      <c r="J691" s="80"/>
    </row>
    <row r="692">
      <c r="A692" s="80"/>
      <c r="B692" s="80"/>
      <c r="C692" s="80"/>
      <c r="D692" s="80"/>
      <c r="E692" s="80"/>
      <c r="F692" s="80"/>
      <c r="G692" s="80"/>
      <c r="H692" s="80"/>
      <c r="I692" s="80"/>
      <c r="J692" s="80"/>
    </row>
    <row r="693">
      <c r="A693" s="80"/>
      <c r="B693" s="80"/>
      <c r="C693" s="80"/>
      <c r="D693" s="80"/>
      <c r="E693" s="80"/>
      <c r="F693" s="80"/>
      <c r="G693" s="80"/>
      <c r="H693" s="80"/>
      <c r="I693" s="80"/>
      <c r="J693" s="80"/>
    </row>
    <row r="694">
      <c r="A694" s="80"/>
      <c r="B694" s="80"/>
      <c r="C694" s="80"/>
      <c r="D694" s="80"/>
      <c r="E694" s="80"/>
      <c r="F694" s="80"/>
      <c r="G694" s="80"/>
      <c r="H694" s="80"/>
      <c r="I694" s="80"/>
      <c r="J694" s="80"/>
    </row>
    <row r="695">
      <c r="A695" s="80"/>
      <c r="B695" s="80"/>
      <c r="C695" s="80"/>
      <c r="D695" s="80"/>
      <c r="E695" s="80"/>
      <c r="F695" s="80"/>
      <c r="G695" s="80"/>
      <c r="H695" s="80"/>
      <c r="I695" s="80"/>
      <c r="J695" s="80"/>
    </row>
    <row r="696">
      <c r="A696" s="80"/>
      <c r="B696" s="80"/>
      <c r="C696" s="80"/>
      <c r="D696" s="80"/>
      <c r="E696" s="80"/>
      <c r="F696" s="80"/>
      <c r="G696" s="80"/>
      <c r="H696" s="80"/>
      <c r="I696" s="80"/>
      <c r="J696" s="80"/>
    </row>
    <row r="697">
      <c r="A697" s="80"/>
      <c r="B697" s="80"/>
      <c r="C697" s="80"/>
      <c r="D697" s="80"/>
      <c r="E697" s="80"/>
      <c r="F697" s="80"/>
      <c r="G697" s="80"/>
      <c r="H697" s="80"/>
      <c r="I697" s="80"/>
      <c r="J697" s="80"/>
    </row>
    <row r="698">
      <c r="A698" s="80"/>
      <c r="B698" s="80"/>
      <c r="C698" s="80"/>
      <c r="D698" s="80"/>
      <c r="E698" s="80"/>
      <c r="F698" s="80"/>
      <c r="G698" s="80"/>
      <c r="H698" s="80"/>
      <c r="I698" s="80"/>
      <c r="J698" s="80"/>
    </row>
    <row r="699">
      <c r="A699" s="80"/>
      <c r="B699" s="80"/>
      <c r="C699" s="80"/>
      <c r="D699" s="80"/>
      <c r="E699" s="80"/>
      <c r="F699" s="80"/>
      <c r="G699" s="80"/>
      <c r="H699" s="80"/>
      <c r="I699" s="80"/>
      <c r="J699" s="80"/>
    </row>
    <row r="700">
      <c r="A700" s="80"/>
      <c r="B700" s="80"/>
      <c r="C700" s="80"/>
      <c r="D700" s="80"/>
      <c r="E700" s="80"/>
      <c r="F700" s="80"/>
      <c r="G700" s="80"/>
      <c r="H700" s="80"/>
      <c r="I700" s="80"/>
      <c r="J700" s="80"/>
    </row>
    <row r="701">
      <c r="A701" s="80"/>
      <c r="B701" s="80"/>
      <c r="C701" s="80"/>
      <c r="D701" s="80"/>
      <c r="E701" s="80"/>
      <c r="F701" s="80"/>
      <c r="G701" s="80"/>
      <c r="H701" s="80"/>
      <c r="I701" s="80"/>
      <c r="J701" s="80"/>
    </row>
    <row r="702">
      <c r="A702" s="80"/>
      <c r="B702" s="80"/>
      <c r="C702" s="80"/>
      <c r="D702" s="80"/>
      <c r="E702" s="80"/>
      <c r="F702" s="80"/>
      <c r="G702" s="80"/>
      <c r="H702" s="80"/>
      <c r="I702" s="80"/>
      <c r="J702" s="80"/>
    </row>
    <row r="703">
      <c r="A703" s="80"/>
      <c r="B703" s="80"/>
      <c r="C703" s="80"/>
      <c r="D703" s="80"/>
      <c r="E703" s="80"/>
      <c r="F703" s="80"/>
      <c r="G703" s="80"/>
      <c r="H703" s="80"/>
      <c r="I703" s="80"/>
      <c r="J703" s="80"/>
    </row>
    <row r="704">
      <c r="A704" s="80"/>
      <c r="B704" s="80"/>
      <c r="C704" s="80"/>
      <c r="D704" s="80"/>
      <c r="E704" s="80"/>
      <c r="F704" s="80"/>
      <c r="G704" s="80"/>
      <c r="H704" s="80"/>
      <c r="I704" s="80"/>
      <c r="J704" s="80"/>
    </row>
    <row r="705">
      <c r="A705" s="80"/>
      <c r="B705" s="80"/>
      <c r="C705" s="80"/>
      <c r="D705" s="80"/>
      <c r="E705" s="80"/>
      <c r="F705" s="80"/>
      <c r="G705" s="80"/>
      <c r="H705" s="80"/>
      <c r="I705" s="80"/>
      <c r="J705" s="80"/>
    </row>
    <row r="706">
      <c r="A706" s="80"/>
      <c r="B706" s="80"/>
      <c r="C706" s="80"/>
      <c r="D706" s="80"/>
      <c r="E706" s="80"/>
      <c r="F706" s="80"/>
      <c r="G706" s="80"/>
      <c r="H706" s="80"/>
      <c r="I706" s="80"/>
      <c r="J706" s="80"/>
    </row>
    <row r="707">
      <c r="A707" s="80"/>
      <c r="B707" s="80"/>
      <c r="C707" s="80"/>
      <c r="D707" s="80"/>
      <c r="E707" s="80"/>
      <c r="F707" s="80"/>
      <c r="G707" s="80"/>
      <c r="H707" s="80"/>
      <c r="I707" s="80"/>
      <c r="J707" s="80"/>
    </row>
    <row r="708">
      <c r="A708" s="80"/>
      <c r="B708" s="80"/>
      <c r="C708" s="80"/>
      <c r="D708" s="80"/>
      <c r="E708" s="80"/>
      <c r="F708" s="80"/>
      <c r="G708" s="80"/>
      <c r="H708" s="80"/>
      <c r="I708" s="80"/>
      <c r="J708" s="80"/>
    </row>
    <row r="709">
      <c r="A709" s="80"/>
      <c r="B709" s="80"/>
      <c r="C709" s="80"/>
      <c r="D709" s="80"/>
      <c r="E709" s="80"/>
      <c r="F709" s="80"/>
      <c r="G709" s="80"/>
      <c r="H709" s="80"/>
      <c r="I709" s="80"/>
      <c r="J709" s="80"/>
    </row>
    <row r="710">
      <c r="A710" s="80"/>
      <c r="B710" s="80"/>
      <c r="C710" s="80"/>
      <c r="D710" s="80"/>
      <c r="E710" s="80"/>
      <c r="F710" s="80"/>
      <c r="G710" s="80"/>
      <c r="H710" s="80"/>
      <c r="I710" s="80"/>
      <c r="J710" s="80"/>
    </row>
    <row r="711">
      <c r="A711" s="80"/>
      <c r="B711" s="80"/>
      <c r="C711" s="80"/>
      <c r="D711" s="80"/>
      <c r="E711" s="80"/>
      <c r="F711" s="80"/>
      <c r="G711" s="80"/>
      <c r="H711" s="80"/>
      <c r="I711" s="80"/>
      <c r="J711" s="80"/>
    </row>
    <row r="712">
      <c r="A712" s="80"/>
      <c r="B712" s="80"/>
      <c r="C712" s="80"/>
      <c r="D712" s="80"/>
      <c r="E712" s="80"/>
      <c r="F712" s="80"/>
      <c r="G712" s="80"/>
      <c r="H712" s="80"/>
      <c r="I712" s="80"/>
      <c r="J712" s="80"/>
    </row>
    <row r="713">
      <c r="A713" s="80"/>
      <c r="B713" s="80"/>
      <c r="C713" s="80"/>
      <c r="D713" s="80"/>
      <c r="E713" s="80"/>
      <c r="F713" s="80"/>
      <c r="G713" s="80"/>
      <c r="H713" s="80"/>
      <c r="I713" s="80"/>
      <c r="J713" s="80"/>
    </row>
    <row r="714">
      <c r="A714" s="80"/>
      <c r="B714" s="80"/>
      <c r="C714" s="80"/>
      <c r="D714" s="80"/>
      <c r="E714" s="80"/>
      <c r="F714" s="80"/>
      <c r="G714" s="80"/>
      <c r="H714" s="80"/>
      <c r="I714" s="80"/>
      <c r="J714" s="80"/>
    </row>
    <row r="715">
      <c r="A715" s="80"/>
      <c r="B715" s="80"/>
      <c r="C715" s="80"/>
      <c r="D715" s="80"/>
      <c r="E715" s="80"/>
      <c r="F715" s="80"/>
      <c r="G715" s="80"/>
      <c r="H715" s="80"/>
      <c r="I715" s="80"/>
      <c r="J715" s="80"/>
    </row>
    <row r="716">
      <c r="A716" s="80"/>
      <c r="B716" s="80"/>
      <c r="C716" s="80"/>
      <c r="D716" s="80"/>
      <c r="E716" s="80"/>
      <c r="F716" s="80"/>
      <c r="G716" s="80"/>
      <c r="H716" s="80"/>
      <c r="I716" s="80"/>
      <c r="J716" s="80"/>
    </row>
    <row r="717">
      <c r="A717" s="80"/>
      <c r="B717" s="80"/>
      <c r="C717" s="80"/>
      <c r="D717" s="80"/>
      <c r="E717" s="80"/>
      <c r="F717" s="80"/>
      <c r="G717" s="80"/>
      <c r="H717" s="80"/>
      <c r="I717" s="80"/>
      <c r="J717" s="80"/>
    </row>
    <row r="718">
      <c r="A718" s="80"/>
      <c r="B718" s="80"/>
      <c r="C718" s="80"/>
      <c r="D718" s="80"/>
      <c r="E718" s="80"/>
      <c r="F718" s="80"/>
      <c r="G718" s="80"/>
      <c r="H718" s="80"/>
      <c r="I718" s="80"/>
      <c r="J718" s="80"/>
    </row>
    <row r="719">
      <c r="A719" s="80"/>
      <c r="B719" s="80"/>
      <c r="C719" s="80"/>
      <c r="D719" s="80"/>
      <c r="E719" s="80"/>
      <c r="F719" s="80"/>
      <c r="G719" s="80"/>
      <c r="H719" s="80"/>
      <c r="I719" s="80"/>
      <c r="J719" s="80"/>
    </row>
    <row r="720">
      <c r="A720" s="80"/>
      <c r="B720" s="80"/>
      <c r="C720" s="80"/>
      <c r="D720" s="80"/>
      <c r="E720" s="80"/>
      <c r="F720" s="80"/>
      <c r="G720" s="80"/>
      <c r="H720" s="80"/>
      <c r="I720" s="80"/>
      <c r="J720" s="80"/>
    </row>
    <row r="721">
      <c r="A721" s="80"/>
      <c r="B721" s="80"/>
      <c r="C721" s="80"/>
      <c r="D721" s="80"/>
      <c r="E721" s="80"/>
      <c r="F721" s="80"/>
      <c r="G721" s="80"/>
      <c r="H721" s="80"/>
      <c r="I721" s="80"/>
      <c r="J721" s="80"/>
    </row>
    <row r="722">
      <c r="A722" s="80"/>
      <c r="B722" s="80"/>
      <c r="C722" s="80"/>
      <c r="D722" s="80"/>
      <c r="E722" s="80"/>
      <c r="F722" s="80"/>
      <c r="G722" s="80"/>
      <c r="H722" s="80"/>
      <c r="I722" s="80"/>
      <c r="J722" s="80"/>
    </row>
    <row r="723">
      <c r="A723" s="80"/>
      <c r="B723" s="80"/>
      <c r="C723" s="80"/>
      <c r="D723" s="80"/>
      <c r="E723" s="80"/>
      <c r="F723" s="80"/>
      <c r="G723" s="80"/>
      <c r="H723" s="80"/>
      <c r="I723" s="80"/>
      <c r="J723" s="80"/>
    </row>
    <row r="724">
      <c r="A724" s="80"/>
      <c r="B724" s="80"/>
      <c r="C724" s="80"/>
      <c r="D724" s="80"/>
      <c r="E724" s="80"/>
      <c r="F724" s="80"/>
      <c r="G724" s="80"/>
      <c r="H724" s="80"/>
      <c r="I724" s="80"/>
      <c r="J724" s="80"/>
    </row>
    <row r="725">
      <c r="A725" s="80"/>
      <c r="B725" s="80"/>
      <c r="C725" s="80"/>
      <c r="D725" s="80"/>
      <c r="E725" s="80"/>
      <c r="F725" s="80"/>
      <c r="G725" s="80"/>
      <c r="H725" s="80"/>
      <c r="I725" s="80"/>
      <c r="J725" s="80"/>
    </row>
    <row r="726">
      <c r="A726" s="80"/>
      <c r="B726" s="80"/>
      <c r="C726" s="80"/>
      <c r="D726" s="80"/>
      <c r="E726" s="80"/>
      <c r="F726" s="80"/>
      <c r="G726" s="80"/>
      <c r="H726" s="80"/>
      <c r="I726" s="80"/>
      <c r="J726" s="80"/>
    </row>
    <row r="727">
      <c r="A727" s="80"/>
      <c r="B727" s="80"/>
      <c r="C727" s="80"/>
      <c r="D727" s="80"/>
      <c r="E727" s="80"/>
      <c r="F727" s="80"/>
      <c r="G727" s="80"/>
      <c r="H727" s="80"/>
      <c r="I727" s="80"/>
      <c r="J727" s="80"/>
    </row>
    <row r="728">
      <c r="A728" s="80"/>
      <c r="B728" s="80"/>
      <c r="C728" s="80"/>
      <c r="D728" s="80"/>
      <c r="E728" s="80"/>
      <c r="F728" s="80"/>
      <c r="G728" s="80"/>
      <c r="H728" s="80"/>
      <c r="I728" s="80"/>
      <c r="J728" s="80"/>
    </row>
    <row r="729">
      <c r="A729" s="80"/>
      <c r="B729" s="80"/>
      <c r="C729" s="80"/>
      <c r="D729" s="80"/>
      <c r="E729" s="80"/>
      <c r="F729" s="80"/>
      <c r="G729" s="80"/>
      <c r="H729" s="80"/>
      <c r="I729" s="80"/>
      <c r="J729" s="80"/>
    </row>
    <row r="730">
      <c r="A730" s="80"/>
      <c r="B730" s="80"/>
      <c r="C730" s="80"/>
      <c r="D730" s="80"/>
      <c r="E730" s="80"/>
      <c r="F730" s="80"/>
      <c r="G730" s="80"/>
      <c r="H730" s="80"/>
      <c r="I730" s="80"/>
      <c r="J730" s="80"/>
    </row>
    <row r="731">
      <c r="A731" s="80"/>
      <c r="B731" s="80"/>
      <c r="C731" s="80"/>
      <c r="D731" s="80"/>
      <c r="E731" s="80"/>
      <c r="F731" s="80"/>
      <c r="G731" s="80"/>
      <c r="H731" s="80"/>
      <c r="I731" s="80"/>
      <c r="J731" s="80"/>
    </row>
    <row r="732">
      <c r="A732" s="80"/>
      <c r="B732" s="80"/>
      <c r="C732" s="80"/>
      <c r="D732" s="80"/>
      <c r="E732" s="80"/>
      <c r="F732" s="80"/>
      <c r="G732" s="80"/>
      <c r="H732" s="80"/>
      <c r="I732" s="80"/>
      <c r="J732" s="80"/>
    </row>
    <row r="733">
      <c r="A733" s="80"/>
      <c r="B733" s="80"/>
      <c r="C733" s="80"/>
      <c r="D733" s="80"/>
      <c r="E733" s="80"/>
      <c r="F733" s="80"/>
      <c r="G733" s="80"/>
      <c r="H733" s="80"/>
      <c r="I733" s="80"/>
      <c r="J733" s="80"/>
    </row>
    <row r="734">
      <c r="A734" s="80"/>
      <c r="B734" s="80"/>
      <c r="C734" s="80"/>
      <c r="D734" s="80"/>
      <c r="E734" s="80"/>
      <c r="F734" s="80"/>
      <c r="G734" s="80"/>
      <c r="H734" s="80"/>
      <c r="I734" s="80"/>
      <c r="J734" s="80"/>
    </row>
    <row r="735">
      <c r="A735" s="80"/>
      <c r="B735" s="80"/>
      <c r="C735" s="80"/>
      <c r="D735" s="80"/>
      <c r="E735" s="80"/>
      <c r="F735" s="80"/>
      <c r="G735" s="80"/>
      <c r="H735" s="80"/>
      <c r="I735" s="80"/>
      <c r="J735" s="80"/>
    </row>
    <row r="736">
      <c r="A736" s="80"/>
      <c r="B736" s="80"/>
      <c r="C736" s="80"/>
      <c r="D736" s="80"/>
      <c r="E736" s="80"/>
      <c r="F736" s="80"/>
      <c r="G736" s="80"/>
      <c r="H736" s="80"/>
      <c r="I736" s="80"/>
      <c r="J736" s="80"/>
    </row>
    <row r="737">
      <c r="A737" s="80"/>
      <c r="B737" s="80"/>
      <c r="C737" s="80"/>
      <c r="D737" s="80"/>
      <c r="E737" s="80"/>
      <c r="F737" s="80"/>
      <c r="G737" s="80"/>
      <c r="H737" s="80"/>
      <c r="I737" s="80"/>
      <c r="J737" s="80"/>
    </row>
    <row r="738">
      <c r="A738" s="80"/>
      <c r="B738" s="80"/>
      <c r="C738" s="80"/>
      <c r="D738" s="80"/>
      <c r="E738" s="80"/>
      <c r="F738" s="80"/>
      <c r="G738" s="80"/>
      <c r="H738" s="80"/>
      <c r="I738" s="80"/>
      <c r="J738" s="80"/>
    </row>
    <row r="739">
      <c r="A739" s="80"/>
      <c r="B739" s="80"/>
      <c r="C739" s="80"/>
      <c r="D739" s="80"/>
      <c r="E739" s="80"/>
      <c r="F739" s="80"/>
      <c r="G739" s="80"/>
      <c r="H739" s="80"/>
      <c r="I739" s="80"/>
      <c r="J739" s="80"/>
    </row>
    <row r="740">
      <c r="A740" s="80"/>
      <c r="B740" s="80"/>
      <c r="C740" s="80"/>
      <c r="D740" s="80"/>
      <c r="E740" s="80"/>
      <c r="F740" s="80"/>
      <c r="G740" s="80"/>
      <c r="H740" s="80"/>
      <c r="I740" s="80"/>
      <c r="J740" s="80"/>
    </row>
    <row r="741">
      <c r="A741" s="80"/>
      <c r="B741" s="80"/>
      <c r="C741" s="80"/>
      <c r="D741" s="80"/>
      <c r="E741" s="80"/>
      <c r="F741" s="80"/>
      <c r="G741" s="80"/>
      <c r="H741" s="80"/>
      <c r="I741" s="80"/>
      <c r="J741" s="80"/>
    </row>
    <row r="742">
      <c r="A742" s="80"/>
      <c r="B742" s="80"/>
      <c r="C742" s="80"/>
      <c r="D742" s="80"/>
      <c r="E742" s="80"/>
      <c r="F742" s="80"/>
      <c r="G742" s="80"/>
      <c r="H742" s="80"/>
      <c r="I742" s="80"/>
      <c r="J742" s="80"/>
    </row>
    <row r="743">
      <c r="A743" s="80"/>
      <c r="B743" s="80"/>
      <c r="C743" s="80"/>
      <c r="D743" s="80"/>
      <c r="E743" s="80"/>
      <c r="F743" s="80"/>
      <c r="G743" s="80"/>
      <c r="H743" s="80"/>
      <c r="I743" s="80"/>
      <c r="J743" s="80"/>
    </row>
    <row r="744">
      <c r="A744" s="80"/>
      <c r="B744" s="80"/>
      <c r="C744" s="80"/>
      <c r="D744" s="80"/>
      <c r="E744" s="80"/>
      <c r="F744" s="80"/>
      <c r="G744" s="80"/>
      <c r="H744" s="80"/>
      <c r="I744" s="80"/>
      <c r="J744" s="80"/>
    </row>
    <row r="745">
      <c r="A745" s="80"/>
      <c r="B745" s="80"/>
      <c r="C745" s="80"/>
      <c r="D745" s="80"/>
      <c r="E745" s="80"/>
      <c r="F745" s="80"/>
      <c r="G745" s="80"/>
      <c r="H745" s="80"/>
      <c r="I745" s="80"/>
      <c r="J745" s="80"/>
    </row>
    <row r="746">
      <c r="A746" s="80"/>
      <c r="B746" s="80"/>
      <c r="C746" s="80"/>
      <c r="D746" s="80"/>
      <c r="E746" s="80"/>
      <c r="F746" s="80"/>
      <c r="G746" s="80"/>
      <c r="H746" s="80"/>
      <c r="I746" s="80"/>
      <c r="J746" s="80"/>
    </row>
    <row r="747">
      <c r="A747" s="80"/>
      <c r="B747" s="80"/>
      <c r="C747" s="80"/>
      <c r="D747" s="80"/>
      <c r="E747" s="80"/>
      <c r="F747" s="80"/>
      <c r="G747" s="80"/>
      <c r="H747" s="80"/>
      <c r="I747" s="80"/>
      <c r="J747" s="80"/>
    </row>
    <row r="748">
      <c r="A748" s="80"/>
      <c r="B748" s="80"/>
      <c r="C748" s="80"/>
      <c r="D748" s="80"/>
      <c r="E748" s="80"/>
      <c r="F748" s="80"/>
      <c r="G748" s="80"/>
      <c r="H748" s="80"/>
      <c r="I748" s="80"/>
      <c r="J748" s="80"/>
    </row>
    <row r="749">
      <c r="A749" s="80"/>
      <c r="B749" s="80"/>
      <c r="C749" s="80"/>
      <c r="D749" s="80"/>
      <c r="E749" s="80"/>
      <c r="F749" s="80"/>
      <c r="G749" s="80"/>
      <c r="H749" s="80"/>
      <c r="I749" s="80"/>
      <c r="J749" s="80"/>
    </row>
    <row r="750">
      <c r="A750" s="80"/>
      <c r="B750" s="80"/>
      <c r="C750" s="80"/>
      <c r="D750" s="80"/>
      <c r="E750" s="80"/>
      <c r="F750" s="80"/>
      <c r="G750" s="80"/>
      <c r="H750" s="80"/>
      <c r="I750" s="80"/>
      <c r="J750" s="80"/>
    </row>
    <row r="751">
      <c r="A751" s="80"/>
      <c r="B751" s="80"/>
      <c r="C751" s="80"/>
      <c r="D751" s="80"/>
      <c r="E751" s="80"/>
      <c r="F751" s="80"/>
      <c r="G751" s="80"/>
      <c r="H751" s="80"/>
      <c r="I751" s="80"/>
      <c r="J751" s="80"/>
    </row>
    <row r="752">
      <c r="A752" s="80"/>
      <c r="B752" s="80"/>
      <c r="C752" s="80"/>
      <c r="D752" s="80"/>
      <c r="E752" s="80"/>
      <c r="F752" s="80"/>
      <c r="G752" s="80"/>
      <c r="H752" s="80"/>
      <c r="I752" s="80"/>
      <c r="J752" s="80"/>
    </row>
    <row r="753">
      <c r="A753" s="80"/>
      <c r="B753" s="80"/>
      <c r="C753" s="80"/>
      <c r="D753" s="80"/>
      <c r="E753" s="80"/>
      <c r="F753" s="80"/>
      <c r="G753" s="80"/>
      <c r="H753" s="80"/>
      <c r="I753" s="80"/>
      <c r="J753" s="80"/>
    </row>
    <row r="754">
      <c r="A754" s="80"/>
      <c r="B754" s="80"/>
      <c r="C754" s="80"/>
      <c r="D754" s="80"/>
      <c r="E754" s="80"/>
      <c r="F754" s="80"/>
      <c r="G754" s="80"/>
      <c r="H754" s="80"/>
      <c r="I754" s="80"/>
      <c r="J754" s="80"/>
    </row>
    <row r="755">
      <c r="A755" s="80"/>
      <c r="B755" s="80"/>
      <c r="C755" s="80"/>
      <c r="D755" s="80"/>
      <c r="E755" s="80"/>
      <c r="F755" s="80"/>
      <c r="G755" s="80"/>
      <c r="H755" s="80"/>
      <c r="I755" s="80"/>
      <c r="J755" s="80"/>
    </row>
    <row r="756">
      <c r="A756" s="80"/>
      <c r="B756" s="80"/>
      <c r="C756" s="80"/>
      <c r="D756" s="80"/>
      <c r="E756" s="80"/>
      <c r="F756" s="80"/>
      <c r="G756" s="80"/>
      <c r="H756" s="80"/>
      <c r="I756" s="80"/>
      <c r="J756" s="80"/>
    </row>
    <row r="757">
      <c r="A757" s="80"/>
      <c r="B757" s="80"/>
      <c r="C757" s="80"/>
      <c r="D757" s="80"/>
      <c r="E757" s="80"/>
      <c r="F757" s="80"/>
      <c r="G757" s="80"/>
      <c r="H757" s="80"/>
      <c r="I757" s="80"/>
      <c r="J757" s="80"/>
    </row>
    <row r="758">
      <c r="A758" s="80"/>
      <c r="B758" s="80"/>
      <c r="C758" s="80"/>
      <c r="D758" s="80"/>
      <c r="E758" s="80"/>
      <c r="F758" s="80"/>
      <c r="G758" s="80"/>
      <c r="H758" s="80"/>
      <c r="I758" s="80"/>
      <c r="J758" s="80"/>
    </row>
    <row r="759">
      <c r="A759" s="80"/>
      <c r="B759" s="80"/>
      <c r="C759" s="80"/>
      <c r="D759" s="80"/>
      <c r="E759" s="80"/>
      <c r="F759" s="80"/>
      <c r="G759" s="80"/>
      <c r="H759" s="80"/>
      <c r="I759" s="80"/>
      <c r="J759" s="80"/>
    </row>
    <row r="760">
      <c r="A760" s="80"/>
      <c r="B760" s="80"/>
      <c r="C760" s="80"/>
      <c r="D760" s="80"/>
      <c r="E760" s="80"/>
      <c r="F760" s="80"/>
      <c r="G760" s="80"/>
      <c r="H760" s="80"/>
      <c r="I760" s="80"/>
      <c r="J760" s="80"/>
    </row>
    <row r="761">
      <c r="A761" s="80"/>
      <c r="B761" s="80"/>
      <c r="C761" s="80"/>
      <c r="D761" s="80"/>
      <c r="E761" s="80"/>
      <c r="F761" s="80"/>
      <c r="G761" s="80"/>
      <c r="H761" s="80"/>
      <c r="I761" s="80"/>
      <c r="J761" s="80"/>
    </row>
    <row r="762">
      <c r="A762" s="80"/>
      <c r="B762" s="80"/>
      <c r="C762" s="80"/>
      <c r="D762" s="80"/>
      <c r="E762" s="80"/>
      <c r="F762" s="80"/>
      <c r="G762" s="80"/>
      <c r="H762" s="80"/>
      <c r="I762" s="80"/>
      <c r="J762" s="80"/>
    </row>
    <row r="763">
      <c r="A763" s="80"/>
      <c r="B763" s="80"/>
      <c r="C763" s="80"/>
      <c r="D763" s="80"/>
      <c r="E763" s="80"/>
      <c r="F763" s="80"/>
      <c r="G763" s="80"/>
      <c r="H763" s="80"/>
      <c r="I763" s="80"/>
      <c r="J763" s="80"/>
    </row>
    <row r="764">
      <c r="A764" s="80"/>
      <c r="B764" s="80"/>
      <c r="C764" s="80"/>
      <c r="D764" s="80"/>
      <c r="E764" s="80"/>
      <c r="F764" s="80"/>
      <c r="G764" s="80"/>
      <c r="H764" s="80"/>
      <c r="I764" s="80"/>
      <c r="J764" s="80"/>
    </row>
    <row r="765">
      <c r="A765" s="80"/>
      <c r="B765" s="80"/>
      <c r="C765" s="80"/>
      <c r="D765" s="80"/>
      <c r="E765" s="80"/>
      <c r="F765" s="80"/>
      <c r="G765" s="80"/>
      <c r="H765" s="80"/>
      <c r="I765" s="80"/>
      <c r="J765" s="80"/>
    </row>
    <row r="766">
      <c r="A766" s="80"/>
      <c r="B766" s="80"/>
      <c r="C766" s="80"/>
      <c r="D766" s="80"/>
      <c r="E766" s="80"/>
      <c r="F766" s="80"/>
      <c r="G766" s="80"/>
      <c r="H766" s="80"/>
      <c r="I766" s="80"/>
      <c r="J766" s="80"/>
    </row>
    <row r="767">
      <c r="A767" s="80"/>
      <c r="B767" s="80"/>
      <c r="C767" s="80"/>
      <c r="D767" s="80"/>
      <c r="E767" s="80"/>
      <c r="F767" s="80"/>
      <c r="G767" s="80"/>
      <c r="H767" s="80"/>
      <c r="I767" s="80"/>
      <c r="J767" s="80"/>
    </row>
    <row r="768">
      <c r="A768" s="80"/>
      <c r="B768" s="80"/>
      <c r="C768" s="80"/>
      <c r="D768" s="80"/>
      <c r="E768" s="80"/>
      <c r="F768" s="80"/>
      <c r="G768" s="80"/>
      <c r="H768" s="80"/>
      <c r="I768" s="80"/>
      <c r="J768" s="80"/>
    </row>
    <row r="769">
      <c r="A769" s="80"/>
      <c r="B769" s="80"/>
      <c r="C769" s="80"/>
      <c r="D769" s="80"/>
      <c r="E769" s="80"/>
      <c r="F769" s="80"/>
      <c r="G769" s="80"/>
      <c r="H769" s="80"/>
      <c r="I769" s="80"/>
      <c r="J769" s="80"/>
    </row>
    <row r="770">
      <c r="A770" s="80"/>
      <c r="B770" s="80"/>
      <c r="C770" s="80"/>
      <c r="D770" s="80"/>
      <c r="E770" s="80"/>
      <c r="F770" s="80"/>
      <c r="G770" s="80"/>
      <c r="H770" s="80"/>
      <c r="I770" s="80"/>
      <c r="J770" s="80"/>
    </row>
    <row r="771">
      <c r="A771" s="80"/>
      <c r="B771" s="80"/>
      <c r="C771" s="80"/>
      <c r="D771" s="80"/>
      <c r="E771" s="80"/>
      <c r="F771" s="80"/>
      <c r="G771" s="80"/>
      <c r="H771" s="80"/>
      <c r="I771" s="80"/>
      <c r="J771" s="80"/>
    </row>
    <row r="772">
      <c r="A772" s="80"/>
      <c r="B772" s="80"/>
      <c r="C772" s="80"/>
      <c r="D772" s="80"/>
      <c r="E772" s="80"/>
      <c r="F772" s="80"/>
      <c r="G772" s="80"/>
      <c r="H772" s="80"/>
      <c r="I772" s="80"/>
      <c r="J772" s="80"/>
    </row>
    <row r="773">
      <c r="A773" s="80"/>
      <c r="B773" s="80"/>
      <c r="C773" s="80"/>
      <c r="D773" s="80"/>
      <c r="E773" s="80"/>
      <c r="F773" s="80"/>
      <c r="G773" s="80"/>
      <c r="H773" s="80"/>
      <c r="I773" s="80"/>
      <c r="J773" s="80"/>
    </row>
    <row r="774">
      <c r="A774" s="80"/>
      <c r="B774" s="80"/>
      <c r="C774" s="80"/>
      <c r="D774" s="80"/>
      <c r="E774" s="80"/>
      <c r="F774" s="80"/>
      <c r="G774" s="80"/>
      <c r="H774" s="80"/>
      <c r="I774" s="80"/>
      <c r="J774" s="80"/>
    </row>
    <row r="775">
      <c r="A775" s="80"/>
      <c r="B775" s="80"/>
      <c r="C775" s="80"/>
      <c r="D775" s="80"/>
      <c r="E775" s="80"/>
      <c r="F775" s="80"/>
      <c r="G775" s="80"/>
      <c r="H775" s="80"/>
      <c r="I775" s="80"/>
      <c r="J775" s="80"/>
    </row>
    <row r="776">
      <c r="A776" s="80"/>
      <c r="B776" s="80"/>
      <c r="C776" s="80"/>
      <c r="D776" s="80"/>
      <c r="E776" s="80"/>
      <c r="F776" s="80"/>
      <c r="G776" s="80"/>
      <c r="H776" s="80"/>
      <c r="I776" s="80"/>
      <c r="J776" s="80"/>
    </row>
    <row r="777">
      <c r="A777" s="80"/>
      <c r="B777" s="80"/>
      <c r="C777" s="80"/>
      <c r="D777" s="80"/>
      <c r="E777" s="80"/>
      <c r="F777" s="80"/>
      <c r="G777" s="80"/>
      <c r="H777" s="80"/>
      <c r="I777" s="80"/>
      <c r="J777" s="80"/>
    </row>
    <row r="778">
      <c r="A778" s="80"/>
      <c r="B778" s="80"/>
      <c r="C778" s="80"/>
      <c r="D778" s="80"/>
      <c r="E778" s="80"/>
      <c r="F778" s="80"/>
      <c r="G778" s="80"/>
      <c r="H778" s="80"/>
      <c r="I778" s="80"/>
      <c r="J778" s="80"/>
    </row>
    <row r="779">
      <c r="A779" s="80"/>
      <c r="B779" s="80"/>
      <c r="C779" s="80"/>
      <c r="D779" s="80"/>
      <c r="E779" s="80"/>
      <c r="F779" s="80"/>
      <c r="G779" s="80"/>
      <c r="H779" s="80"/>
      <c r="I779" s="80"/>
      <c r="J779" s="80"/>
    </row>
    <row r="780">
      <c r="A780" s="80"/>
      <c r="B780" s="80"/>
      <c r="C780" s="80"/>
      <c r="D780" s="80"/>
      <c r="E780" s="80"/>
      <c r="F780" s="80"/>
      <c r="G780" s="80"/>
      <c r="H780" s="80"/>
      <c r="I780" s="80"/>
      <c r="J780" s="80"/>
    </row>
    <row r="781">
      <c r="A781" s="80"/>
      <c r="B781" s="80"/>
      <c r="C781" s="80"/>
      <c r="D781" s="80"/>
      <c r="E781" s="80"/>
      <c r="F781" s="80"/>
      <c r="G781" s="80"/>
      <c r="H781" s="80"/>
      <c r="I781" s="80"/>
      <c r="J781" s="80"/>
    </row>
    <row r="782">
      <c r="A782" s="80"/>
      <c r="B782" s="80"/>
      <c r="C782" s="80"/>
      <c r="D782" s="80"/>
      <c r="E782" s="80"/>
      <c r="F782" s="80"/>
      <c r="G782" s="80"/>
      <c r="H782" s="80"/>
      <c r="I782" s="80"/>
      <c r="J782" s="80"/>
    </row>
    <row r="783">
      <c r="A783" s="80"/>
      <c r="B783" s="80"/>
      <c r="C783" s="80"/>
      <c r="D783" s="80"/>
      <c r="E783" s="80"/>
      <c r="F783" s="80"/>
      <c r="G783" s="80"/>
      <c r="H783" s="80"/>
      <c r="I783" s="80"/>
      <c r="J783" s="80"/>
    </row>
    <row r="784">
      <c r="A784" s="80"/>
      <c r="B784" s="80"/>
      <c r="C784" s="80"/>
      <c r="D784" s="80"/>
      <c r="E784" s="80"/>
      <c r="F784" s="80"/>
      <c r="G784" s="80"/>
      <c r="H784" s="80"/>
      <c r="I784" s="80"/>
      <c r="J784" s="80"/>
    </row>
    <row r="785">
      <c r="A785" s="80"/>
      <c r="B785" s="80"/>
      <c r="C785" s="80"/>
      <c r="D785" s="80"/>
      <c r="E785" s="80"/>
      <c r="F785" s="80"/>
      <c r="G785" s="80"/>
      <c r="H785" s="80"/>
      <c r="I785" s="80"/>
      <c r="J785" s="80"/>
    </row>
    <row r="786">
      <c r="A786" s="80"/>
      <c r="B786" s="80"/>
      <c r="C786" s="80"/>
      <c r="D786" s="80"/>
      <c r="E786" s="80"/>
      <c r="F786" s="80"/>
      <c r="G786" s="80"/>
      <c r="H786" s="80"/>
      <c r="I786" s="80"/>
      <c r="J786" s="80"/>
    </row>
    <row r="787">
      <c r="A787" s="80"/>
      <c r="B787" s="80"/>
      <c r="C787" s="80"/>
      <c r="D787" s="80"/>
      <c r="E787" s="80"/>
      <c r="F787" s="80"/>
      <c r="G787" s="80"/>
      <c r="H787" s="80"/>
      <c r="I787" s="80"/>
      <c r="J787" s="80"/>
    </row>
    <row r="788">
      <c r="A788" s="80"/>
      <c r="B788" s="80"/>
      <c r="C788" s="80"/>
      <c r="D788" s="80"/>
      <c r="E788" s="80"/>
      <c r="F788" s="80"/>
      <c r="G788" s="80"/>
      <c r="H788" s="80"/>
      <c r="I788" s="80"/>
      <c r="J788" s="80"/>
    </row>
    <row r="789">
      <c r="A789" s="80"/>
      <c r="B789" s="80"/>
      <c r="C789" s="80"/>
      <c r="D789" s="80"/>
      <c r="E789" s="80"/>
      <c r="F789" s="80"/>
      <c r="G789" s="80"/>
      <c r="H789" s="80"/>
      <c r="I789" s="80"/>
      <c r="J789" s="80"/>
    </row>
    <row r="790">
      <c r="A790" s="80"/>
      <c r="B790" s="80"/>
      <c r="C790" s="80"/>
      <c r="D790" s="80"/>
      <c r="E790" s="80"/>
      <c r="F790" s="80"/>
      <c r="G790" s="80"/>
      <c r="H790" s="80"/>
      <c r="I790" s="80"/>
      <c r="J790" s="80"/>
    </row>
    <row r="791">
      <c r="A791" s="80"/>
      <c r="B791" s="80"/>
      <c r="C791" s="80"/>
      <c r="D791" s="80"/>
      <c r="E791" s="80"/>
      <c r="F791" s="80"/>
      <c r="G791" s="80"/>
      <c r="H791" s="80"/>
      <c r="I791" s="80"/>
      <c r="J791" s="80"/>
    </row>
    <row r="792">
      <c r="A792" s="80"/>
      <c r="B792" s="80"/>
      <c r="C792" s="80"/>
      <c r="D792" s="80"/>
      <c r="E792" s="80"/>
      <c r="F792" s="80"/>
      <c r="G792" s="80"/>
      <c r="H792" s="80"/>
      <c r="I792" s="80"/>
      <c r="J792" s="80"/>
    </row>
    <row r="793">
      <c r="A793" s="80"/>
      <c r="B793" s="80"/>
      <c r="C793" s="80"/>
      <c r="D793" s="80"/>
      <c r="E793" s="80"/>
      <c r="F793" s="80"/>
      <c r="G793" s="80"/>
      <c r="H793" s="80"/>
      <c r="I793" s="80"/>
      <c r="J793" s="80"/>
    </row>
    <row r="794">
      <c r="A794" s="80"/>
      <c r="B794" s="80"/>
      <c r="C794" s="80"/>
      <c r="D794" s="80"/>
      <c r="E794" s="80"/>
      <c r="F794" s="80"/>
      <c r="G794" s="80"/>
      <c r="H794" s="80"/>
      <c r="I794" s="80"/>
      <c r="J794" s="80"/>
    </row>
    <row r="795">
      <c r="A795" s="80"/>
      <c r="B795" s="80"/>
      <c r="C795" s="80"/>
      <c r="D795" s="80"/>
      <c r="E795" s="80"/>
      <c r="F795" s="80"/>
      <c r="G795" s="80"/>
      <c r="H795" s="80"/>
      <c r="I795" s="80"/>
      <c r="J795" s="80"/>
    </row>
    <row r="796">
      <c r="A796" s="80"/>
      <c r="B796" s="80"/>
      <c r="C796" s="80"/>
      <c r="D796" s="80"/>
      <c r="E796" s="80"/>
      <c r="F796" s="80"/>
      <c r="G796" s="80"/>
      <c r="H796" s="80"/>
      <c r="I796" s="80"/>
      <c r="J796" s="80"/>
    </row>
    <row r="797">
      <c r="A797" s="80"/>
      <c r="B797" s="80"/>
      <c r="C797" s="80"/>
      <c r="D797" s="80"/>
      <c r="E797" s="80"/>
      <c r="F797" s="80"/>
      <c r="G797" s="80"/>
      <c r="H797" s="80"/>
      <c r="I797" s="80"/>
      <c r="J797" s="80"/>
    </row>
    <row r="798">
      <c r="A798" s="80"/>
      <c r="B798" s="80"/>
      <c r="C798" s="80"/>
      <c r="D798" s="80"/>
      <c r="E798" s="80"/>
      <c r="F798" s="80"/>
      <c r="G798" s="80"/>
      <c r="H798" s="80"/>
      <c r="I798" s="80"/>
      <c r="J798" s="80"/>
    </row>
    <row r="799">
      <c r="A799" s="80"/>
      <c r="B799" s="80"/>
      <c r="C799" s="80"/>
      <c r="D799" s="80"/>
      <c r="E799" s="80"/>
      <c r="F799" s="80"/>
      <c r="G799" s="80"/>
      <c r="H799" s="80"/>
      <c r="I799" s="80"/>
      <c r="J799" s="80"/>
    </row>
    <row r="800">
      <c r="A800" s="80"/>
      <c r="B800" s="80"/>
      <c r="C800" s="80"/>
      <c r="D800" s="80"/>
      <c r="E800" s="80"/>
      <c r="F800" s="80"/>
      <c r="G800" s="80"/>
      <c r="H800" s="80"/>
      <c r="I800" s="80"/>
      <c r="J800" s="80"/>
    </row>
    <row r="801">
      <c r="A801" s="80"/>
      <c r="B801" s="80"/>
      <c r="C801" s="80"/>
      <c r="D801" s="80"/>
      <c r="E801" s="80"/>
      <c r="F801" s="80"/>
      <c r="G801" s="80"/>
      <c r="H801" s="80"/>
      <c r="I801" s="80"/>
      <c r="J801" s="80"/>
    </row>
    <row r="802">
      <c r="A802" s="80"/>
      <c r="B802" s="80"/>
      <c r="C802" s="80"/>
      <c r="D802" s="80"/>
      <c r="E802" s="80"/>
      <c r="F802" s="80"/>
      <c r="G802" s="80"/>
      <c r="H802" s="80"/>
      <c r="I802" s="80"/>
      <c r="J802" s="80"/>
    </row>
    <row r="803">
      <c r="A803" s="80"/>
      <c r="B803" s="80"/>
      <c r="C803" s="80"/>
      <c r="D803" s="80"/>
      <c r="E803" s="80"/>
      <c r="F803" s="80"/>
      <c r="G803" s="80"/>
      <c r="H803" s="80"/>
      <c r="I803" s="80"/>
      <c r="J803" s="80"/>
    </row>
    <row r="804">
      <c r="A804" s="80"/>
      <c r="B804" s="80"/>
      <c r="C804" s="80"/>
      <c r="D804" s="80"/>
      <c r="E804" s="80"/>
      <c r="F804" s="80"/>
      <c r="G804" s="80"/>
      <c r="H804" s="80"/>
      <c r="I804" s="80"/>
      <c r="J804" s="80"/>
    </row>
    <row r="805">
      <c r="A805" s="80"/>
      <c r="B805" s="80"/>
      <c r="C805" s="80"/>
      <c r="D805" s="80"/>
      <c r="E805" s="80"/>
      <c r="F805" s="80"/>
      <c r="G805" s="80"/>
      <c r="H805" s="80"/>
      <c r="I805" s="80"/>
      <c r="J805" s="80"/>
    </row>
    <row r="806">
      <c r="A806" s="80"/>
      <c r="B806" s="80"/>
      <c r="C806" s="80"/>
      <c r="D806" s="80"/>
      <c r="E806" s="80"/>
      <c r="F806" s="80"/>
      <c r="G806" s="80"/>
      <c r="H806" s="80"/>
      <c r="I806" s="80"/>
      <c r="J806" s="80"/>
    </row>
    <row r="807">
      <c r="A807" s="80"/>
      <c r="B807" s="80"/>
      <c r="C807" s="80"/>
      <c r="D807" s="80"/>
      <c r="E807" s="80"/>
      <c r="F807" s="80"/>
      <c r="G807" s="80"/>
      <c r="H807" s="80"/>
      <c r="I807" s="80"/>
      <c r="J807" s="80"/>
    </row>
    <row r="808">
      <c r="A808" s="80"/>
      <c r="B808" s="80"/>
      <c r="C808" s="80"/>
      <c r="D808" s="80"/>
      <c r="E808" s="80"/>
      <c r="F808" s="80"/>
      <c r="G808" s="80"/>
      <c r="H808" s="80"/>
      <c r="I808" s="80"/>
      <c r="J808" s="80"/>
    </row>
    <row r="809">
      <c r="A809" s="80"/>
      <c r="B809" s="80"/>
      <c r="C809" s="80"/>
      <c r="D809" s="80"/>
      <c r="E809" s="80"/>
      <c r="F809" s="80"/>
      <c r="G809" s="80"/>
      <c r="H809" s="80"/>
      <c r="I809" s="80"/>
      <c r="J809" s="80"/>
    </row>
    <row r="810">
      <c r="A810" s="80"/>
      <c r="B810" s="80"/>
      <c r="C810" s="80"/>
      <c r="D810" s="80"/>
      <c r="E810" s="80"/>
      <c r="F810" s="80"/>
      <c r="G810" s="80"/>
      <c r="H810" s="80"/>
      <c r="I810" s="80"/>
      <c r="J810" s="80"/>
    </row>
    <row r="811">
      <c r="A811" s="80"/>
      <c r="B811" s="80"/>
      <c r="C811" s="80"/>
      <c r="D811" s="80"/>
      <c r="E811" s="80"/>
      <c r="F811" s="80"/>
      <c r="G811" s="80"/>
      <c r="H811" s="80"/>
      <c r="I811" s="80"/>
      <c r="J811" s="80"/>
    </row>
    <row r="812">
      <c r="A812" s="80"/>
      <c r="B812" s="80"/>
      <c r="C812" s="80"/>
      <c r="D812" s="80"/>
      <c r="E812" s="80"/>
      <c r="F812" s="80"/>
      <c r="G812" s="80"/>
      <c r="H812" s="80"/>
      <c r="I812" s="80"/>
      <c r="J812" s="80"/>
    </row>
    <row r="813">
      <c r="A813" s="80"/>
      <c r="B813" s="80"/>
      <c r="C813" s="80"/>
      <c r="D813" s="80"/>
      <c r="E813" s="80"/>
      <c r="F813" s="80"/>
      <c r="G813" s="80"/>
      <c r="H813" s="80"/>
      <c r="I813" s="80"/>
      <c r="J813" s="80"/>
    </row>
    <row r="814">
      <c r="A814" s="80"/>
      <c r="B814" s="80"/>
      <c r="C814" s="80"/>
      <c r="D814" s="80"/>
      <c r="E814" s="80"/>
      <c r="F814" s="80"/>
      <c r="G814" s="80"/>
      <c r="H814" s="80"/>
      <c r="I814" s="80"/>
      <c r="J814" s="80"/>
    </row>
    <row r="815">
      <c r="A815" s="80"/>
      <c r="B815" s="80"/>
      <c r="C815" s="80"/>
      <c r="D815" s="80"/>
      <c r="E815" s="80"/>
      <c r="F815" s="80"/>
      <c r="G815" s="80"/>
      <c r="H815" s="80"/>
      <c r="I815" s="80"/>
      <c r="J815" s="80"/>
    </row>
    <row r="816">
      <c r="A816" s="80"/>
      <c r="B816" s="80"/>
      <c r="C816" s="80"/>
      <c r="D816" s="80"/>
      <c r="E816" s="80"/>
      <c r="F816" s="80"/>
      <c r="G816" s="80"/>
      <c r="H816" s="80"/>
      <c r="I816" s="80"/>
      <c r="J816" s="80"/>
    </row>
    <row r="817">
      <c r="A817" s="80"/>
      <c r="B817" s="80"/>
      <c r="C817" s="80"/>
      <c r="D817" s="80"/>
      <c r="E817" s="80"/>
      <c r="F817" s="80"/>
      <c r="G817" s="80"/>
      <c r="H817" s="80"/>
      <c r="I817" s="80"/>
      <c r="J817" s="80"/>
    </row>
    <row r="818">
      <c r="A818" s="80"/>
      <c r="B818" s="80"/>
      <c r="C818" s="80"/>
      <c r="D818" s="80"/>
      <c r="E818" s="80"/>
      <c r="F818" s="80"/>
      <c r="G818" s="80"/>
      <c r="H818" s="80"/>
      <c r="I818" s="80"/>
      <c r="J818" s="80"/>
    </row>
    <row r="819">
      <c r="A819" s="80"/>
      <c r="B819" s="80"/>
      <c r="C819" s="80"/>
      <c r="D819" s="80"/>
      <c r="E819" s="80"/>
      <c r="F819" s="80"/>
      <c r="G819" s="80"/>
      <c r="H819" s="80"/>
      <c r="I819" s="80"/>
      <c r="J819" s="80"/>
    </row>
    <row r="820">
      <c r="A820" s="80"/>
      <c r="B820" s="80"/>
      <c r="C820" s="80"/>
      <c r="D820" s="80"/>
      <c r="E820" s="80"/>
      <c r="F820" s="80"/>
      <c r="G820" s="80"/>
      <c r="H820" s="80"/>
      <c r="I820" s="80"/>
      <c r="J820" s="80"/>
    </row>
    <row r="821">
      <c r="A821" s="80"/>
      <c r="B821" s="80"/>
      <c r="C821" s="80"/>
      <c r="D821" s="80"/>
      <c r="E821" s="80"/>
      <c r="F821" s="80"/>
      <c r="G821" s="80"/>
      <c r="H821" s="80"/>
      <c r="I821" s="80"/>
      <c r="J821" s="80"/>
    </row>
    <row r="822">
      <c r="A822" s="80"/>
      <c r="B822" s="80"/>
      <c r="C822" s="80"/>
      <c r="D822" s="80"/>
      <c r="E822" s="80"/>
      <c r="F822" s="80"/>
      <c r="G822" s="80"/>
      <c r="H822" s="80"/>
      <c r="I822" s="80"/>
      <c r="J822" s="80"/>
    </row>
    <row r="823">
      <c r="A823" s="80"/>
      <c r="B823" s="80"/>
      <c r="C823" s="80"/>
      <c r="D823" s="80"/>
      <c r="E823" s="80"/>
      <c r="F823" s="80"/>
      <c r="G823" s="80"/>
      <c r="H823" s="80"/>
      <c r="I823" s="80"/>
      <c r="J823" s="80"/>
    </row>
    <row r="824">
      <c r="A824" s="80"/>
      <c r="B824" s="80"/>
      <c r="C824" s="80"/>
      <c r="D824" s="80"/>
      <c r="E824" s="80"/>
      <c r="F824" s="80"/>
      <c r="G824" s="80"/>
      <c r="H824" s="80"/>
      <c r="I824" s="80"/>
      <c r="J824" s="80"/>
    </row>
    <row r="825">
      <c r="A825" s="80"/>
      <c r="B825" s="80"/>
      <c r="C825" s="80"/>
      <c r="D825" s="80"/>
      <c r="E825" s="80"/>
      <c r="F825" s="80"/>
      <c r="G825" s="80"/>
      <c r="H825" s="80"/>
      <c r="I825" s="80"/>
      <c r="J825" s="80"/>
    </row>
    <row r="826">
      <c r="A826" s="80"/>
      <c r="B826" s="80"/>
      <c r="C826" s="80"/>
      <c r="D826" s="80"/>
      <c r="E826" s="80"/>
      <c r="F826" s="80"/>
      <c r="G826" s="80"/>
      <c r="H826" s="80"/>
      <c r="I826" s="80"/>
      <c r="J826" s="80"/>
    </row>
    <row r="827">
      <c r="A827" s="80"/>
      <c r="B827" s="80"/>
      <c r="C827" s="80"/>
      <c r="D827" s="80"/>
      <c r="E827" s="80"/>
      <c r="F827" s="80"/>
      <c r="G827" s="80"/>
      <c r="H827" s="80"/>
      <c r="I827" s="80"/>
      <c r="J827" s="80"/>
    </row>
    <row r="828">
      <c r="A828" s="80"/>
      <c r="B828" s="80"/>
      <c r="C828" s="80"/>
      <c r="D828" s="80"/>
      <c r="E828" s="80"/>
      <c r="F828" s="80"/>
      <c r="G828" s="80"/>
      <c r="H828" s="80"/>
      <c r="I828" s="80"/>
      <c r="J828" s="80"/>
    </row>
    <row r="829">
      <c r="A829" s="80"/>
      <c r="B829" s="80"/>
      <c r="C829" s="80"/>
      <c r="D829" s="80"/>
      <c r="E829" s="80"/>
      <c r="F829" s="80"/>
      <c r="G829" s="80"/>
      <c r="H829" s="80"/>
      <c r="I829" s="80"/>
      <c r="J829" s="80"/>
    </row>
    <row r="830">
      <c r="A830" s="80"/>
      <c r="B830" s="80"/>
      <c r="C830" s="80"/>
      <c r="D830" s="80"/>
      <c r="E830" s="80"/>
      <c r="F830" s="80"/>
      <c r="G830" s="80"/>
      <c r="H830" s="80"/>
      <c r="I830" s="80"/>
      <c r="J830" s="80"/>
    </row>
    <row r="831">
      <c r="A831" s="80"/>
      <c r="B831" s="80"/>
      <c r="C831" s="80"/>
      <c r="D831" s="80"/>
      <c r="E831" s="80"/>
      <c r="F831" s="80"/>
      <c r="G831" s="80"/>
      <c r="H831" s="80"/>
      <c r="I831" s="80"/>
      <c r="J831" s="80"/>
    </row>
    <row r="832">
      <c r="A832" s="80"/>
      <c r="B832" s="80"/>
      <c r="C832" s="80"/>
      <c r="D832" s="80"/>
      <c r="E832" s="80"/>
      <c r="F832" s="80"/>
      <c r="G832" s="80"/>
      <c r="H832" s="80"/>
      <c r="I832" s="80"/>
      <c r="J832" s="80"/>
    </row>
    <row r="833">
      <c r="A833" s="80"/>
      <c r="B833" s="80"/>
      <c r="C833" s="80"/>
      <c r="D833" s="80"/>
      <c r="E833" s="80"/>
      <c r="F833" s="80"/>
      <c r="G833" s="80"/>
      <c r="H833" s="80"/>
      <c r="I833" s="80"/>
      <c r="J833" s="80"/>
    </row>
    <row r="834">
      <c r="A834" s="80"/>
      <c r="B834" s="80"/>
      <c r="C834" s="80"/>
      <c r="D834" s="80"/>
      <c r="E834" s="80"/>
      <c r="F834" s="80"/>
      <c r="G834" s="80"/>
      <c r="H834" s="80"/>
      <c r="I834" s="80"/>
      <c r="J834" s="80"/>
    </row>
    <row r="835">
      <c r="A835" s="80"/>
      <c r="B835" s="80"/>
      <c r="C835" s="80"/>
      <c r="D835" s="80"/>
      <c r="E835" s="80"/>
      <c r="F835" s="80"/>
      <c r="G835" s="80"/>
      <c r="H835" s="80"/>
      <c r="I835" s="80"/>
      <c r="J835" s="80"/>
    </row>
    <row r="836">
      <c r="A836" s="80"/>
      <c r="B836" s="80"/>
      <c r="C836" s="80"/>
      <c r="D836" s="80"/>
      <c r="E836" s="80"/>
      <c r="F836" s="80"/>
      <c r="G836" s="80"/>
      <c r="H836" s="80"/>
      <c r="I836" s="80"/>
      <c r="J836" s="80"/>
    </row>
    <row r="837">
      <c r="A837" s="80"/>
      <c r="B837" s="80"/>
      <c r="C837" s="80"/>
      <c r="D837" s="80"/>
      <c r="E837" s="80"/>
      <c r="F837" s="80"/>
      <c r="G837" s="80"/>
      <c r="H837" s="80"/>
      <c r="I837" s="80"/>
      <c r="J837" s="80"/>
    </row>
    <row r="838">
      <c r="A838" s="80"/>
      <c r="B838" s="80"/>
      <c r="C838" s="80"/>
      <c r="D838" s="80"/>
      <c r="E838" s="80"/>
      <c r="F838" s="80"/>
      <c r="G838" s="80"/>
      <c r="H838" s="80"/>
      <c r="I838" s="80"/>
      <c r="J838" s="80"/>
    </row>
    <row r="839">
      <c r="A839" s="80"/>
      <c r="B839" s="80"/>
      <c r="C839" s="80"/>
      <c r="D839" s="80"/>
      <c r="E839" s="80"/>
      <c r="F839" s="80"/>
      <c r="G839" s="80"/>
      <c r="H839" s="80"/>
      <c r="I839" s="80"/>
      <c r="J839" s="80"/>
    </row>
    <row r="840">
      <c r="A840" s="80"/>
      <c r="B840" s="80"/>
      <c r="C840" s="80"/>
      <c r="D840" s="80"/>
      <c r="E840" s="80"/>
      <c r="F840" s="80"/>
      <c r="G840" s="80"/>
      <c r="H840" s="80"/>
      <c r="I840" s="80"/>
      <c r="J840" s="80"/>
    </row>
    <row r="841">
      <c r="A841" s="80"/>
      <c r="B841" s="80"/>
      <c r="C841" s="80"/>
      <c r="D841" s="80"/>
      <c r="E841" s="80"/>
      <c r="F841" s="80"/>
      <c r="G841" s="80"/>
      <c r="H841" s="80"/>
      <c r="I841" s="80"/>
      <c r="J841" s="80"/>
    </row>
    <row r="842">
      <c r="A842" s="80"/>
      <c r="B842" s="80"/>
      <c r="C842" s="80"/>
      <c r="D842" s="80"/>
      <c r="E842" s="80"/>
      <c r="F842" s="80"/>
      <c r="G842" s="80"/>
      <c r="H842" s="80"/>
      <c r="I842" s="80"/>
      <c r="J842" s="80"/>
    </row>
    <row r="843">
      <c r="A843" s="80"/>
      <c r="B843" s="80"/>
      <c r="C843" s="80"/>
      <c r="D843" s="80"/>
      <c r="E843" s="80"/>
      <c r="F843" s="80"/>
      <c r="G843" s="80"/>
      <c r="H843" s="80"/>
      <c r="I843" s="80"/>
      <c r="J843" s="80"/>
    </row>
    <row r="844">
      <c r="A844" s="80"/>
      <c r="B844" s="80"/>
      <c r="C844" s="80"/>
      <c r="D844" s="80"/>
      <c r="E844" s="80"/>
      <c r="F844" s="80"/>
      <c r="G844" s="80"/>
      <c r="H844" s="80"/>
      <c r="I844" s="80"/>
      <c r="J844" s="80"/>
    </row>
    <row r="845">
      <c r="A845" s="80"/>
      <c r="B845" s="80"/>
      <c r="C845" s="80"/>
      <c r="D845" s="80"/>
      <c r="E845" s="80"/>
      <c r="F845" s="80"/>
      <c r="G845" s="80"/>
      <c r="H845" s="80"/>
      <c r="I845" s="80"/>
      <c r="J845" s="80"/>
    </row>
    <row r="846">
      <c r="A846" s="80"/>
      <c r="B846" s="80"/>
      <c r="C846" s="80"/>
      <c r="D846" s="80"/>
      <c r="E846" s="80"/>
      <c r="F846" s="80"/>
      <c r="G846" s="80"/>
      <c r="H846" s="80"/>
      <c r="I846" s="80"/>
      <c r="J846" s="80"/>
    </row>
    <row r="847">
      <c r="A847" s="80"/>
      <c r="B847" s="80"/>
      <c r="C847" s="80"/>
      <c r="D847" s="80"/>
      <c r="E847" s="80"/>
      <c r="F847" s="80"/>
      <c r="G847" s="80"/>
      <c r="H847" s="80"/>
      <c r="I847" s="80"/>
      <c r="J847" s="80"/>
    </row>
    <row r="848">
      <c r="A848" s="80"/>
      <c r="B848" s="80"/>
      <c r="C848" s="80"/>
      <c r="D848" s="80"/>
      <c r="E848" s="80"/>
      <c r="F848" s="80"/>
      <c r="G848" s="80"/>
      <c r="H848" s="80"/>
      <c r="I848" s="80"/>
      <c r="J848" s="80"/>
    </row>
    <row r="849">
      <c r="A849" s="80"/>
      <c r="B849" s="80"/>
      <c r="C849" s="80"/>
      <c r="D849" s="80"/>
      <c r="E849" s="80"/>
      <c r="F849" s="80"/>
      <c r="G849" s="80"/>
      <c r="H849" s="80"/>
      <c r="I849" s="80"/>
      <c r="J849" s="80"/>
    </row>
    <row r="850">
      <c r="A850" s="80"/>
      <c r="B850" s="80"/>
      <c r="C850" s="80"/>
      <c r="D850" s="80"/>
      <c r="E850" s="80"/>
      <c r="F850" s="80"/>
      <c r="G850" s="80"/>
      <c r="H850" s="80"/>
      <c r="I850" s="80"/>
      <c r="J850" s="80"/>
    </row>
    <row r="851">
      <c r="A851" s="80"/>
      <c r="B851" s="80"/>
      <c r="C851" s="80"/>
      <c r="D851" s="80"/>
      <c r="E851" s="80"/>
      <c r="F851" s="80"/>
      <c r="G851" s="80"/>
      <c r="H851" s="80"/>
      <c r="I851" s="80"/>
      <c r="J851" s="80"/>
    </row>
    <row r="852">
      <c r="A852" s="80"/>
      <c r="B852" s="80"/>
      <c r="C852" s="80"/>
      <c r="D852" s="80"/>
      <c r="E852" s="80"/>
      <c r="F852" s="80"/>
      <c r="G852" s="80"/>
      <c r="H852" s="80"/>
      <c r="I852" s="80"/>
      <c r="J852" s="80"/>
    </row>
    <row r="853">
      <c r="A853" s="80"/>
      <c r="B853" s="80"/>
      <c r="C853" s="80"/>
      <c r="D853" s="80"/>
      <c r="E853" s="80"/>
      <c r="F853" s="80"/>
      <c r="G853" s="80"/>
      <c r="H853" s="80"/>
      <c r="I853" s="80"/>
      <c r="J853" s="80"/>
    </row>
    <row r="854">
      <c r="A854" s="80"/>
      <c r="B854" s="80"/>
      <c r="C854" s="80"/>
      <c r="D854" s="80"/>
      <c r="E854" s="80"/>
      <c r="F854" s="80"/>
      <c r="G854" s="80"/>
      <c r="H854" s="80"/>
      <c r="I854" s="80"/>
      <c r="J854" s="80"/>
    </row>
    <row r="855">
      <c r="A855" s="80"/>
      <c r="B855" s="80"/>
      <c r="C855" s="80"/>
      <c r="D855" s="80"/>
      <c r="E855" s="80"/>
      <c r="F855" s="80"/>
      <c r="G855" s="80"/>
      <c r="H855" s="80"/>
      <c r="I855" s="80"/>
      <c r="J855" s="80"/>
    </row>
    <row r="856">
      <c r="A856" s="80"/>
      <c r="B856" s="80"/>
      <c r="C856" s="80"/>
      <c r="D856" s="80"/>
      <c r="E856" s="80"/>
      <c r="F856" s="80"/>
      <c r="G856" s="80"/>
      <c r="H856" s="80"/>
      <c r="I856" s="80"/>
      <c r="J856" s="80"/>
    </row>
    <row r="857">
      <c r="A857" s="80"/>
      <c r="B857" s="80"/>
      <c r="C857" s="80"/>
      <c r="D857" s="80"/>
      <c r="E857" s="80"/>
      <c r="F857" s="80"/>
      <c r="G857" s="80"/>
      <c r="H857" s="80"/>
      <c r="I857" s="80"/>
      <c r="J857" s="80"/>
    </row>
    <row r="858">
      <c r="A858" s="80"/>
      <c r="B858" s="80"/>
      <c r="C858" s="80"/>
      <c r="D858" s="80"/>
      <c r="E858" s="80"/>
      <c r="F858" s="80"/>
      <c r="G858" s="80"/>
      <c r="H858" s="80"/>
      <c r="I858" s="80"/>
      <c r="J858" s="80"/>
    </row>
    <row r="859">
      <c r="A859" s="80"/>
      <c r="B859" s="80"/>
      <c r="C859" s="80"/>
      <c r="D859" s="80"/>
      <c r="E859" s="80"/>
      <c r="F859" s="80"/>
      <c r="G859" s="80"/>
      <c r="H859" s="80"/>
      <c r="I859" s="80"/>
      <c r="J859" s="80"/>
    </row>
    <row r="860">
      <c r="A860" s="80"/>
      <c r="B860" s="80"/>
      <c r="C860" s="80"/>
      <c r="D860" s="80"/>
      <c r="E860" s="80"/>
      <c r="F860" s="80"/>
      <c r="G860" s="80"/>
      <c r="H860" s="80"/>
      <c r="I860" s="80"/>
      <c r="J860" s="80"/>
    </row>
    <row r="861">
      <c r="A861" s="80"/>
      <c r="B861" s="80"/>
      <c r="C861" s="80"/>
      <c r="D861" s="80"/>
      <c r="E861" s="80"/>
      <c r="F861" s="80"/>
      <c r="G861" s="80"/>
      <c r="H861" s="80"/>
      <c r="I861" s="80"/>
      <c r="J861" s="80"/>
    </row>
    <row r="862">
      <c r="A862" s="80"/>
      <c r="B862" s="80"/>
      <c r="C862" s="80"/>
      <c r="D862" s="80"/>
      <c r="E862" s="80"/>
      <c r="F862" s="80"/>
      <c r="G862" s="80"/>
      <c r="H862" s="80"/>
      <c r="I862" s="80"/>
      <c r="J862" s="80"/>
    </row>
    <row r="863">
      <c r="A863" s="80"/>
      <c r="B863" s="80"/>
      <c r="C863" s="80"/>
      <c r="D863" s="80"/>
      <c r="E863" s="80"/>
      <c r="F863" s="80"/>
      <c r="G863" s="80"/>
      <c r="H863" s="80"/>
      <c r="I863" s="80"/>
      <c r="J863" s="80"/>
    </row>
    <row r="864">
      <c r="A864" s="80"/>
      <c r="B864" s="80"/>
      <c r="C864" s="80"/>
      <c r="D864" s="80"/>
      <c r="E864" s="80"/>
      <c r="F864" s="80"/>
      <c r="G864" s="80"/>
      <c r="H864" s="80"/>
      <c r="I864" s="80"/>
      <c r="J864" s="80"/>
    </row>
    <row r="865">
      <c r="A865" s="80"/>
      <c r="B865" s="80"/>
      <c r="C865" s="80"/>
      <c r="D865" s="80"/>
      <c r="E865" s="80"/>
      <c r="F865" s="80"/>
      <c r="G865" s="80"/>
      <c r="H865" s="80"/>
      <c r="I865" s="80"/>
      <c r="J865" s="80"/>
    </row>
    <row r="866">
      <c r="A866" s="80"/>
      <c r="B866" s="80"/>
      <c r="C866" s="80"/>
      <c r="D866" s="80"/>
      <c r="E866" s="80"/>
      <c r="F866" s="80"/>
      <c r="G866" s="80"/>
      <c r="H866" s="80"/>
      <c r="I866" s="80"/>
      <c r="J866" s="80"/>
    </row>
    <row r="867">
      <c r="A867" s="80"/>
      <c r="B867" s="80"/>
      <c r="C867" s="80"/>
      <c r="D867" s="80"/>
      <c r="E867" s="80"/>
      <c r="F867" s="80"/>
      <c r="G867" s="80"/>
      <c r="H867" s="80"/>
      <c r="I867" s="80"/>
      <c r="J867" s="80"/>
    </row>
    <row r="868">
      <c r="A868" s="80"/>
      <c r="B868" s="80"/>
      <c r="C868" s="80"/>
      <c r="D868" s="80"/>
      <c r="E868" s="80"/>
      <c r="F868" s="80"/>
      <c r="G868" s="80"/>
      <c r="H868" s="80"/>
      <c r="I868" s="80"/>
      <c r="J868" s="80"/>
    </row>
    <row r="869">
      <c r="A869" s="80"/>
      <c r="B869" s="80"/>
      <c r="C869" s="80"/>
      <c r="D869" s="80"/>
      <c r="E869" s="80"/>
      <c r="F869" s="80"/>
      <c r="G869" s="80"/>
      <c r="H869" s="80"/>
      <c r="I869" s="80"/>
      <c r="J869" s="80"/>
    </row>
    <row r="870">
      <c r="A870" s="80"/>
      <c r="B870" s="80"/>
      <c r="C870" s="80"/>
      <c r="D870" s="80"/>
      <c r="E870" s="80"/>
      <c r="F870" s="80"/>
      <c r="G870" s="80"/>
      <c r="H870" s="80"/>
      <c r="I870" s="80"/>
      <c r="J870" s="80"/>
    </row>
    <row r="871">
      <c r="A871" s="80"/>
      <c r="B871" s="80"/>
      <c r="C871" s="80"/>
      <c r="D871" s="80"/>
      <c r="E871" s="80"/>
      <c r="F871" s="80"/>
      <c r="G871" s="80"/>
      <c r="H871" s="80"/>
      <c r="I871" s="80"/>
      <c r="J871" s="80"/>
    </row>
    <row r="872">
      <c r="A872" s="80"/>
      <c r="B872" s="80"/>
      <c r="C872" s="80"/>
      <c r="D872" s="80"/>
      <c r="E872" s="80"/>
      <c r="F872" s="80"/>
      <c r="G872" s="80"/>
      <c r="H872" s="80"/>
      <c r="I872" s="80"/>
      <c r="J872" s="80"/>
    </row>
    <row r="873">
      <c r="A873" s="80"/>
      <c r="B873" s="80"/>
      <c r="C873" s="80"/>
      <c r="D873" s="80"/>
      <c r="E873" s="80"/>
      <c r="F873" s="80"/>
      <c r="G873" s="80"/>
      <c r="H873" s="80"/>
      <c r="I873" s="80"/>
      <c r="J873" s="80"/>
    </row>
    <row r="874">
      <c r="A874" s="80"/>
      <c r="B874" s="80"/>
      <c r="C874" s="80"/>
      <c r="D874" s="80"/>
      <c r="E874" s="80"/>
      <c r="F874" s="80"/>
      <c r="G874" s="80"/>
      <c r="H874" s="80"/>
      <c r="I874" s="80"/>
      <c r="J874" s="80"/>
    </row>
    <row r="875">
      <c r="A875" s="80"/>
      <c r="B875" s="80"/>
      <c r="C875" s="80"/>
      <c r="D875" s="80"/>
      <c r="E875" s="80"/>
      <c r="F875" s="80"/>
      <c r="G875" s="80"/>
      <c r="H875" s="80"/>
      <c r="I875" s="80"/>
      <c r="J875" s="80"/>
    </row>
    <row r="876">
      <c r="A876" s="80"/>
      <c r="B876" s="80"/>
      <c r="C876" s="80"/>
      <c r="D876" s="80"/>
      <c r="E876" s="80"/>
      <c r="F876" s="80"/>
      <c r="G876" s="80"/>
      <c r="H876" s="80"/>
      <c r="I876" s="80"/>
      <c r="J876" s="80"/>
    </row>
    <row r="877">
      <c r="A877" s="80"/>
      <c r="B877" s="80"/>
      <c r="C877" s="80"/>
      <c r="D877" s="80"/>
      <c r="E877" s="80"/>
      <c r="F877" s="80"/>
      <c r="G877" s="80"/>
      <c r="H877" s="80"/>
      <c r="I877" s="80"/>
      <c r="J877" s="80"/>
    </row>
    <row r="878">
      <c r="A878" s="80"/>
      <c r="B878" s="80"/>
      <c r="C878" s="80"/>
      <c r="D878" s="80"/>
      <c r="E878" s="80"/>
      <c r="F878" s="80"/>
      <c r="G878" s="80"/>
      <c r="H878" s="80"/>
      <c r="I878" s="80"/>
      <c r="J878" s="80"/>
    </row>
    <row r="879">
      <c r="A879" s="80"/>
      <c r="B879" s="80"/>
      <c r="C879" s="80"/>
      <c r="D879" s="80"/>
      <c r="E879" s="80"/>
      <c r="F879" s="80"/>
      <c r="G879" s="80"/>
      <c r="H879" s="80"/>
      <c r="I879" s="80"/>
      <c r="J879" s="80"/>
    </row>
    <row r="880">
      <c r="A880" s="80"/>
      <c r="B880" s="80"/>
      <c r="C880" s="80"/>
      <c r="D880" s="80"/>
      <c r="E880" s="80"/>
      <c r="F880" s="80"/>
      <c r="G880" s="80"/>
      <c r="H880" s="80"/>
      <c r="I880" s="80"/>
      <c r="J880" s="80"/>
    </row>
    <row r="881">
      <c r="A881" s="80"/>
      <c r="B881" s="80"/>
      <c r="C881" s="80"/>
      <c r="D881" s="80"/>
      <c r="E881" s="80"/>
      <c r="F881" s="80"/>
      <c r="G881" s="80"/>
      <c r="H881" s="80"/>
      <c r="I881" s="80"/>
      <c r="J881" s="80"/>
    </row>
    <row r="882">
      <c r="A882" s="80"/>
      <c r="B882" s="80"/>
      <c r="C882" s="80"/>
      <c r="D882" s="80"/>
      <c r="E882" s="80"/>
      <c r="F882" s="80"/>
      <c r="G882" s="80"/>
      <c r="H882" s="80"/>
      <c r="I882" s="80"/>
      <c r="J882" s="80"/>
    </row>
    <row r="883">
      <c r="A883" s="80"/>
      <c r="B883" s="80"/>
      <c r="C883" s="80"/>
      <c r="D883" s="80"/>
      <c r="E883" s="80"/>
      <c r="F883" s="80"/>
      <c r="G883" s="80"/>
      <c r="H883" s="80"/>
      <c r="I883" s="80"/>
      <c r="J883" s="80"/>
    </row>
    <row r="884">
      <c r="A884" s="80"/>
      <c r="B884" s="80"/>
      <c r="C884" s="80"/>
      <c r="D884" s="80"/>
      <c r="E884" s="80"/>
      <c r="F884" s="80"/>
      <c r="G884" s="80"/>
      <c r="H884" s="80"/>
      <c r="I884" s="80"/>
      <c r="J884" s="80"/>
    </row>
    <row r="885">
      <c r="A885" s="80"/>
      <c r="B885" s="80"/>
      <c r="C885" s="80"/>
      <c r="D885" s="80"/>
      <c r="E885" s="80"/>
      <c r="F885" s="80"/>
      <c r="G885" s="80"/>
      <c r="H885" s="80"/>
      <c r="I885" s="80"/>
      <c r="J885" s="80"/>
    </row>
    <row r="886">
      <c r="A886" s="80"/>
      <c r="B886" s="80"/>
      <c r="C886" s="80"/>
      <c r="D886" s="80"/>
      <c r="E886" s="80"/>
      <c r="F886" s="80"/>
      <c r="G886" s="80"/>
      <c r="H886" s="80"/>
      <c r="I886" s="80"/>
      <c r="J886" s="80"/>
    </row>
    <row r="887">
      <c r="A887" s="80"/>
      <c r="B887" s="80"/>
      <c r="C887" s="80"/>
      <c r="D887" s="80"/>
      <c r="E887" s="80"/>
      <c r="F887" s="80"/>
      <c r="G887" s="80"/>
      <c r="H887" s="80"/>
      <c r="I887" s="80"/>
      <c r="J887" s="80"/>
    </row>
    <row r="888">
      <c r="A888" s="80"/>
      <c r="B888" s="80"/>
      <c r="C888" s="80"/>
      <c r="D888" s="80"/>
      <c r="E888" s="80"/>
      <c r="F888" s="80"/>
      <c r="G888" s="80"/>
      <c r="H888" s="80"/>
      <c r="I888" s="80"/>
      <c r="J888" s="80"/>
    </row>
    <row r="889">
      <c r="A889" s="80"/>
      <c r="B889" s="80"/>
      <c r="C889" s="80"/>
      <c r="D889" s="80"/>
      <c r="E889" s="80"/>
      <c r="F889" s="80"/>
      <c r="G889" s="80"/>
      <c r="H889" s="80"/>
      <c r="I889" s="80"/>
      <c r="J889" s="80"/>
    </row>
    <row r="890">
      <c r="A890" s="80"/>
      <c r="B890" s="80"/>
      <c r="C890" s="80"/>
      <c r="D890" s="80"/>
      <c r="E890" s="80"/>
      <c r="F890" s="80"/>
      <c r="G890" s="80"/>
      <c r="H890" s="80"/>
      <c r="I890" s="80"/>
      <c r="J890" s="80"/>
    </row>
    <row r="891">
      <c r="A891" s="80"/>
      <c r="B891" s="80"/>
      <c r="C891" s="80"/>
      <c r="D891" s="80"/>
      <c r="E891" s="80"/>
      <c r="F891" s="80"/>
      <c r="G891" s="80"/>
      <c r="H891" s="80"/>
      <c r="I891" s="80"/>
      <c r="J891" s="80"/>
    </row>
    <row r="892">
      <c r="A892" s="80"/>
      <c r="B892" s="80"/>
      <c r="C892" s="80"/>
      <c r="D892" s="80"/>
      <c r="E892" s="80"/>
      <c r="F892" s="80"/>
      <c r="G892" s="80"/>
      <c r="H892" s="80"/>
      <c r="I892" s="80"/>
      <c r="J892" s="80"/>
    </row>
    <row r="893">
      <c r="A893" s="80"/>
      <c r="B893" s="80"/>
      <c r="C893" s="80"/>
      <c r="D893" s="80"/>
      <c r="E893" s="80"/>
      <c r="F893" s="80"/>
      <c r="G893" s="80"/>
      <c r="H893" s="80"/>
      <c r="I893" s="80"/>
      <c r="J893" s="80"/>
    </row>
    <row r="894">
      <c r="A894" s="80"/>
      <c r="B894" s="80"/>
      <c r="C894" s="80"/>
      <c r="D894" s="80"/>
      <c r="E894" s="80"/>
      <c r="F894" s="80"/>
      <c r="G894" s="80"/>
      <c r="H894" s="80"/>
      <c r="I894" s="80"/>
      <c r="J894" s="80"/>
    </row>
    <row r="895">
      <c r="A895" s="80"/>
      <c r="B895" s="80"/>
      <c r="C895" s="80"/>
      <c r="D895" s="80"/>
      <c r="E895" s="80"/>
      <c r="F895" s="80"/>
      <c r="G895" s="80"/>
      <c r="H895" s="80"/>
      <c r="I895" s="80"/>
      <c r="J895" s="80"/>
    </row>
    <row r="896">
      <c r="A896" s="80"/>
      <c r="B896" s="80"/>
      <c r="C896" s="80"/>
      <c r="D896" s="80"/>
      <c r="E896" s="80"/>
      <c r="F896" s="80"/>
      <c r="G896" s="80"/>
      <c r="H896" s="80"/>
      <c r="I896" s="80"/>
      <c r="J896" s="80"/>
    </row>
    <row r="897">
      <c r="A897" s="80"/>
      <c r="B897" s="80"/>
      <c r="C897" s="80"/>
      <c r="D897" s="80"/>
      <c r="E897" s="80"/>
      <c r="F897" s="80"/>
      <c r="G897" s="80"/>
      <c r="H897" s="80"/>
      <c r="I897" s="80"/>
      <c r="J897" s="80"/>
    </row>
    <row r="898">
      <c r="A898" s="80"/>
      <c r="B898" s="80"/>
      <c r="C898" s="80"/>
      <c r="D898" s="80"/>
      <c r="E898" s="80"/>
      <c r="F898" s="80"/>
      <c r="G898" s="80"/>
      <c r="H898" s="80"/>
      <c r="I898" s="80"/>
      <c r="J898" s="80"/>
    </row>
    <row r="899">
      <c r="A899" s="80"/>
      <c r="B899" s="80"/>
      <c r="C899" s="80"/>
      <c r="D899" s="80"/>
      <c r="E899" s="80"/>
      <c r="F899" s="80"/>
      <c r="G899" s="80"/>
      <c r="H899" s="80"/>
      <c r="I899" s="80"/>
      <c r="J899" s="80"/>
    </row>
    <row r="900">
      <c r="A900" s="80"/>
      <c r="B900" s="80"/>
      <c r="C900" s="80"/>
      <c r="D900" s="80"/>
      <c r="E900" s="80"/>
      <c r="F900" s="80"/>
      <c r="G900" s="80"/>
      <c r="H900" s="80"/>
      <c r="I900" s="80"/>
      <c r="J900" s="80"/>
    </row>
    <row r="901">
      <c r="A901" s="80"/>
      <c r="B901" s="80"/>
      <c r="C901" s="80"/>
      <c r="D901" s="80"/>
      <c r="E901" s="80"/>
      <c r="F901" s="80"/>
      <c r="G901" s="80"/>
      <c r="H901" s="80"/>
      <c r="I901" s="80"/>
      <c r="J901" s="80"/>
    </row>
    <row r="902">
      <c r="A902" s="80"/>
      <c r="B902" s="80"/>
      <c r="C902" s="80"/>
      <c r="D902" s="80"/>
      <c r="E902" s="80"/>
      <c r="F902" s="80"/>
      <c r="G902" s="80"/>
      <c r="H902" s="80"/>
      <c r="I902" s="80"/>
      <c r="J902" s="80"/>
    </row>
    <row r="903">
      <c r="A903" s="80"/>
      <c r="B903" s="80"/>
      <c r="C903" s="80"/>
      <c r="D903" s="80"/>
      <c r="E903" s="80"/>
      <c r="F903" s="80"/>
      <c r="G903" s="80"/>
      <c r="H903" s="80"/>
      <c r="I903" s="80"/>
      <c r="J903" s="80"/>
    </row>
    <row r="904">
      <c r="A904" s="80"/>
      <c r="B904" s="80"/>
      <c r="C904" s="80"/>
      <c r="D904" s="80"/>
      <c r="E904" s="80"/>
      <c r="F904" s="80"/>
      <c r="G904" s="80"/>
      <c r="H904" s="80"/>
      <c r="I904" s="80"/>
      <c r="J904" s="80"/>
    </row>
    <row r="905">
      <c r="A905" s="80"/>
      <c r="B905" s="80"/>
      <c r="C905" s="80"/>
      <c r="D905" s="80"/>
      <c r="E905" s="80"/>
      <c r="F905" s="80"/>
      <c r="G905" s="80"/>
      <c r="H905" s="80"/>
      <c r="I905" s="80"/>
      <c r="J905" s="80"/>
    </row>
    <row r="906">
      <c r="A906" s="80"/>
      <c r="B906" s="80"/>
      <c r="C906" s="80"/>
      <c r="D906" s="80"/>
      <c r="E906" s="80"/>
      <c r="F906" s="80"/>
      <c r="G906" s="80"/>
      <c r="H906" s="80"/>
      <c r="I906" s="80"/>
      <c r="J906" s="80"/>
    </row>
    <row r="907">
      <c r="A907" s="80"/>
      <c r="B907" s="80"/>
      <c r="C907" s="80"/>
      <c r="D907" s="80"/>
      <c r="E907" s="80"/>
      <c r="F907" s="80"/>
      <c r="G907" s="80"/>
      <c r="H907" s="80"/>
      <c r="I907" s="80"/>
      <c r="J907" s="80"/>
    </row>
    <row r="908">
      <c r="A908" s="80"/>
      <c r="B908" s="80"/>
      <c r="C908" s="80"/>
      <c r="D908" s="80"/>
      <c r="E908" s="80"/>
      <c r="F908" s="80"/>
      <c r="G908" s="80"/>
      <c r="H908" s="80"/>
      <c r="I908" s="80"/>
      <c r="J908" s="80"/>
    </row>
    <row r="909">
      <c r="A909" s="80"/>
      <c r="B909" s="80"/>
      <c r="C909" s="80"/>
      <c r="D909" s="80"/>
      <c r="E909" s="80"/>
      <c r="F909" s="80"/>
      <c r="G909" s="80"/>
      <c r="H909" s="80"/>
      <c r="I909" s="80"/>
      <c r="J909" s="80"/>
    </row>
    <row r="910">
      <c r="A910" s="80"/>
      <c r="B910" s="80"/>
      <c r="C910" s="80"/>
      <c r="D910" s="80"/>
      <c r="E910" s="80"/>
      <c r="F910" s="80"/>
      <c r="G910" s="80"/>
      <c r="H910" s="80"/>
      <c r="I910" s="80"/>
      <c r="J910" s="80"/>
    </row>
    <row r="911">
      <c r="A911" s="80"/>
      <c r="B911" s="80"/>
      <c r="C911" s="80"/>
      <c r="D911" s="80"/>
      <c r="E911" s="80"/>
      <c r="F911" s="80"/>
      <c r="G911" s="80"/>
      <c r="H911" s="80"/>
      <c r="I911" s="80"/>
      <c r="J911" s="80"/>
    </row>
    <row r="912">
      <c r="A912" s="80"/>
      <c r="B912" s="80"/>
      <c r="C912" s="80"/>
      <c r="D912" s="80"/>
      <c r="E912" s="80"/>
      <c r="F912" s="80"/>
      <c r="G912" s="80"/>
      <c r="H912" s="80"/>
      <c r="I912" s="80"/>
      <c r="J912" s="80"/>
    </row>
    <row r="913">
      <c r="A913" s="80"/>
      <c r="B913" s="80"/>
      <c r="C913" s="80"/>
      <c r="D913" s="80"/>
      <c r="E913" s="80"/>
      <c r="F913" s="80"/>
      <c r="G913" s="80"/>
      <c r="H913" s="80"/>
      <c r="I913" s="80"/>
      <c r="J913" s="80"/>
    </row>
    <row r="914">
      <c r="A914" s="80"/>
      <c r="B914" s="80"/>
      <c r="C914" s="80"/>
      <c r="D914" s="80"/>
      <c r="E914" s="80"/>
      <c r="F914" s="80"/>
      <c r="G914" s="80"/>
      <c r="H914" s="80"/>
      <c r="I914" s="80"/>
      <c r="J914" s="80"/>
    </row>
    <row r="915">
      <c r="A915" s="80"/>
      <c r="B915" s="80"/>
      <c r="C915" s="80"/>
      <c r="D915" s="80"/>
      <c r="E915" s="80"/>
      <c r="F915" s="80"/>
      <c r="G915" s="80"/>
      <c r="H915" s="80"/>
      <c r="I915" s="80"/>
      <c r="J915" s="80"/>
    </row>
    <row r="916">
      <c r="A916" s="80"/>
      <c r="B916" s="80"/>
      <c r="C916" s="80"/>
      <c r="D916" s="80"/>
      <c r="E916" s="80"/>
      <c r="F916" s="80"/>
      <c r="G916" s="80"/>
      <c r="H916" s="80"/>
      <c r="I916" s="80"/>
      <c r="J916" s="80"/>
    </row>
    <row r="917">
      <c r="A917" s="80"/>
      <c r="B917" s="80"/>
      <c r="C917" s="80"/>
      <c r="D917" s="80"/>
      <c r="E917" s="80"/>
      <c r="F917" s="80"/>
      <c r="G917" s="80"/>
      <c r="H917" s="80"/>
      <c r="I917" s="80"/>
      <c r="J917" s="80"/>
    </row>
    <row r="918">
      <c r="A918" s="80"/>
      <c r="B918" s="80"/>
      <c r="C918" s="80"/>
      <c r="D918" s="80"/>
      <c r="E918" s="80"/>
      <c r="F918" s="80"/>
      <c r="G918" s="80"/>
      <c r="H918" s="80"/>
      <c r="I918" s="80"/>
      <c r="J918" s="80"/>
    </row>
    <row r="919">
      <c r="A919" s="80"/>
      <c r="B919" s="80"/>
      <c r="C919" s="80"/>
      <c r="D919" s="80"/>
      <c r="E919" s="80"/>
      <c r="F919" s="80"/>
      <c r="G919" s="80"/>
      <c r="H919" s="80"/>
      <c r="I919" s="80"/>
      <c r="J919" s="80"/>
    </row>
    <row r="920">
      <c r="A920" s="80"/>
      <c r="B920" s="80"/>
      <c r="C920" s="80"/>
      <c r="D920" s="80"/>
      <c r="E920" s="80"/>
      <c r="F920" s="80"/>
      <c r="G920" s="80"/>
      <c r="H920" s="80"/>
      <c r="I920" s="80"/>
      <c r="J920" s="80"/>
    </row>
    <row r="921">
      <c r="A921" s="80"/>
      <c r="B921" s="80"/>
      <c r="C921" s="80"/>
      <c r="D921" s="80"/>
      <c r="E921" s="80"/>
      <c r="F921" s="80"/>
      <c r="G921" s="80"/>
      <c r="H921" s="80"/>
      <c r="I921" s="80"/>
      <c r="J921" s="80"/>
    </row>
    <row r="922">
      <c r="A922" s="80"/>
      <c r="B922" s="80"/>
      <c r="C922" s="80"/>
      <c r="D922" s="80"/>
      <c r="E922" s="80"/>
      <c r="F922" s="80"/>
      <c r="G922" s="80"/>
      <c r="H922" s="80"/>
      <c r="I922" s="80"/>
      <c r="J922" s="80"/>
    </row>
    <row r="923">
      <c r="A923" s="80"/>
      <c r="B923" s="80"/>
      <c r="C923" s="80"/>
      <c r="D923" s="80"/>
      <c r="E923" s="80"/>
      <c r="F923" s="80"/>
      <c r="G923" s="80"/>
      <c r="H923" s="80"/>
      <c r="I923" s="80"/>
      <c r="J923" s="80"/>
    </row>
    <row r="924">
      <c r="A924" s="80"/>
      <c r="B924" s="80"/>
      <c r="C924" s="80"/>
      <c r="D924" s="80"/>
      <c r="E924" s="80"/>
      <c r="F924" s="80"/>
      <c r="G924" s="80"/>
      <c r="H924" s="80"/>
      <c r="I924" s="80"/>
      <c r="J924" s="80"/>
    </row>
    <row r="925">
      <c r="A925" s="80"/>
      <c r="B925" s="80"/>
      <c r="C925" s="80"/>
      <c r="D925" s="80"/>
      <c r="E925" s="80"/>
      <c r="F925" s="80"/>
      <c r="G925" s="80"/>
      <c r="H925" s="80"/>
      <c r="I925" s="80"/>
      <c r="J925" s="80"/>
    </row>
    <row r="926">
      <c r="A926" s="80"/>
      <c r="B926" s="80"/>
      <c r="C926" s="80"/>
      <c r="D926" s="80"/>
      <c r="E926" s="80"/>
      <c r="F926" s="80"/>
      <c r="G926" s="80"/>
      <c r="H926" s="80"/>
      <c r="I926" s="80"/>
      <c r="J926" s="80"/>
    </row>
    <row r="927">
      <c r="A927" s="80"/>
      <c r="B927" s="80"/>
      <c r="C927" s="80"/>
      <c r="D927" s="80"/>
      <c r="E927" s="80"/>
      <c r="F927" s="80"/>
      <c r="G927" s="80"/>
      <c r="H927" s="80"/>
      <c r="I927" s="80"/>
      <c r="J927" s="80"/>
    </row>
    <row r="928">
      <c r="A928" s="80"/>
      <c r="B928" s="80"/>
      <c r="C928" s="80"/>
      <c r="D928" s="80"/>
      <c r="E928" s="80"/>
      <c r="F928" s="80"/>
      <c r="G928" s="80"/>
      <c r="H928" s="80"/>
      <c r="I928" s="80"/>
      <c r="J928" s="80"/>
    </row>
    <row r="929">
      <c r="A929" s="80"/>
      <c r="B929" s="80"/>
      <c r="C929" s="80"/>
      <c r="D929" s="80"/>
      <c r="E929" s="80"/>
      <c r="F929" s="80"/>
      <c r="G929" s="80"/>
      <c r="H929" s="80"/>
      <c r="I929" s="80"/>
      <c r="J929" s="80"/>
    </row>
    <row r="930">
      <c r="A930" s="80"/>
      <c r="B930" s="80"/>
      <c r="C930" s="80"/>
      <c r="D930" s="80"/>
      <c r="E930" s="80"/>
      <c r="F930" s="80"/>
      <c r="G930" s="80"/>
      <c r="H930" s="80"/>
      <c r="I930" s="80"/>
      <c r="J930" s="80"/>
    </row>
    <row r="931">
      <c r="A931" s="80"/>
      <c r="B931" s="80"/>
      <c r="C931" s="80"/>
      <c r="D931" s="80"/>
      <c r="E931" s="80"/>
      <c r="F931" s="80"/>
      <c r="G931" s="80"/>
      <c r="H931" s="80"/>
      <c r="I931" s="80"/>
      <c r="J931" s="80"/>
    </row>
    <row r="932">
      <c r="A932" s="80"/>
      <c r="B932" s="80"/>
      <c r="C932" s="80"/>
      <c r="D932" s="80"/>
      <c r="E932" s="80"/>
      <c r="F932" s="80"/>
      <c r="G932" s="80"/>
      <c r="H932" s="80"/>
      <c r="I932" s="80"/>
      <c r="J932" s="80"/>
    </row>
    <row r="933">
      <c r="A933" s="80"/>
      <c r="B933" s="80"/>
      <c r="C933" s="80"/>
      <c r="D933" s="80"/>
      <c r="E933" s="80"/>
      <c r="F933" s="80"/>
      <c r="G933" s="80"/>
      <c r="H933" s="80"/>
      <c r="I933" s="80"/>
      <c r="J933" s="80"/>
    </row>
    <row r="934">
      <c r="A934" s="80"/>
      <c r="B934" s="80"/>
      <c r="C934" s="80"/>
      <c r="D934" s="80"/>
      <c r="E934" s="80"/>
      <c r="F934" s="80"/>
      <c r="G934" s="80"/>
      <c r="H934" s="80"/>
      <c r="I934" s="80"/>
      <c r="J934" s="80"/>
    </row>
    <row r="935">
      <c r="A935" s="80"/>
      <c r="B935" s="80"/>
      <c r="C935" s="80"/>
      <c r="D935" s="80"/>
      <c r="E935" s="80"/>
      <c r="F935" s="80"/>
      <c r="G935" s="80"/>
      <c r="H935" s="80"/>
      <c r="I935" s="80"/>
      <c r="J935" s="80"/>
    </row>
    <row r="936">
      <c r="A936" s="80"/>
      <c r="B936" s="80"/>
      <c r="C936" s="80"/>
      <c r="D936" s="80"/>
      <c r="E936" s="80"/>
      <c r="F936" s="80"/>
      <c r="G936" s="80"/>
      <c r="H936" s="80"/>
      <c r="I936" s="80"/>
      <c r="J936" s="80"/>
    </row>
    <row r="937">
      <c r="A937" s="80"/>
      <c r="B937" s="80"/>
      <c r="C937" s="80"/>
      <c r="D937" s="80"/>
      <c r="E937" s="80"/>
      <c r="F937" s="80"/>
      <c r="G937" s="80"/>
      <c r="H937" s="80"/>
      <c r="I937" s="80"/>
      <c r="J937" s="80"/>
    </row>
    <row r="938">
      <c r="A938" s="80"/>
      <c r="B938" s="80"/>
      <c r="C938" s="80"/>
      <c r="D938" s="80"/>
      <c r="E938" s="80"/>
      <c r="F938" s="80"/>
      <c r="G938" s="80"/>
      <c r="H938" s="80"/>
      <c r="I938" s="80"/>
      <c r="J938" s="80"/>
    </row>
    <row r="939">
      <c r="A939" s="80"/>
      <c r="B939" s="80"/>
      <c r="C939" s="80"/>
      <c r="D939" s="80"/>
      <c r="E939" s="80"/>
      <c r="F939" s="80"/>
      <c r="G939" s="80"/>
      <c r="H939" s="80"/>
      <c r="I939" s="80"/>
      <c r="J939" s="80"/>
    </row>
    <row r="940">
      <c r="A940" s="80"/>
      <c r="B940" s="80"/>
      <c r="C940" s="80"/>
      <c r="D940" s="80"/>
      <c r="E940" s="80"/>
      <c r="F940" s="80"/>
      <c r="G940" s="80"/>
      <c r="H940" s="80"/>
      <c r="I940" s="80"/>
      <c r="J940" s="80"/>
    </row>
    <row r="941">
      <c r="A941" s="80"/>
      <c r="B941" s="80"/>
      <c r="C941" s="80"/>
      <c r="D941" s="80"/>
      <c r="E941" s="80"/>
      <c r="F941" s="80"/>
      <c r="G941" s="80"/>
      <c r="H941" s="80"/>
      <c r="I941" s="80"/>
      <c r="J941" s="80"/>
    </row>
    <row r="942">
      <c r="A942" s="80"/>
      <c r="B942" s="80"/>
      <c r="C942" s="80"/>
      <c r="D942" s="80"/>
      <c r="E942" s="80"/>
      <c r="F942" s="80"/>
      <c r="G942" s="80"/>
      <c r="H942" s="80"/>
      <c r="I942" s="80"/>
      <c r="J942" s="80"/>
    </row>
    <row r="943">
      <c r="A943" s="80"/>
      <c r="B943" s="80"/>
      <c r="C943" s="80"/>
      <c r="D943" s="80"/>
      <c r="E943" s="80"/>
      <c r="F943" s="80"/>
      <c r="G943" s="80"/>
      <c r="H943" s="80"/>
      <c r="I943" s="80"/>
      <c r="J943" s="80"/>
    </row>
    <row r="944">
      <c r="A944" s="80"/>
      <c r="B944" s="80"/>
      <c r="C944" s="80"/>
      <c r="D944" s="80"/>
      <c r="E944" s="80"/>
      <c r="F944" s="80"/>
      <c r="G944" s="80"/>
      <c r="H944" s="80"/>
      <c r="I944" s="80"/>
      <c r="J944" s="80"/>
    </row>
    <row r="945">
      <c r="A945" s="80"/>
      <c r="B945" s="80"/>
      <c r="C945" s="80"/>
      <c r="D945" s="80"/>
      <c r="E945" s="80"/>
      <c r="F945" s="80"/>
      <c r="G945" s="80"/>
      <c r="H945" s="80"/>
      <c r="I945" s="80"/>
      <c r="J945" s="80"/>
    </row>
    <row r="946">
      <c r="A946" s="80"/>
      <c r="B946" s="80"/>
      <c r="C946" s="80"/>
      <c r="D946" s="80"/>
      <c r="E946" s="80"/>
      <c r="F946" s="80"/>
      <c r="G946" s="80"/>
      <c r="H946" s="80"/>
      <c r="I946" s="80"/>
      <c r="J946" s="80"/>
    </row>
    <row r="947">
      <c r="A947" s="80"/>
      <c r="B947" s="80"/>
      <c r="C947" s="80"/>
      <c r="D947" s="80"/>
      <c r="E947" s="80"/>
      <c r="F947" s="80"/>
      <c r="G947" s="80"/>
      <c r="H947" s="80"/>
      <c r="I947" s="80"/>
      <c r="J947" s="80"/>
    </row>
    <row r="948">
      <c r="A948" s="80"/>
      <c r="B948" s="80"/>
      <c r="C948" s="80"/>
      <c r="D948" s="80"/>
      <c r="E948" s="80"/>
      <c r="F948" s="80"/>
      <c r="G948" s="80"/>
      <c r="H948" s="80"/>
      <c r="I948" s="80"/>
      <c r="J948" s="80"/>
    </row>
    <row r="949">
      <c r="A949" s="80"/>
      <c r="B949" s="80"/>
      <c r="C949" s="80"/>
      <c r="D949" s="80"/>
      <c r="E949" s="80"/>
      <c r="F949" s="80"/>
      <c r="G949" s="80"/>
      <c r="H949" s="80"/>
      <c r="I949" s="80"/>
      <c r="J949" s="80"/>
    </row>
    <row r="950">
      <c r="A950" s="80"/>
      <c r="B950" s="80"/>
      <c r="C950" s="80"/>
      <c r="D950" s="80"/>
      <c r="E950" s="80"/>
      <c r="F950" s="80"/>
      <c r="G950" s="80"/>
      <c r="H950" s="80"/>
      <c r="I950" s="80"/>
      <c r="J950" s="80"/>
    </row>
    <row r="951">
      <c r="A951" s="80"/>
      <c r="B951" s="80"/>
      <c r="C951" s="80"/>
      <c r="D951" s="80"/>
      <c r="E951" s="80"/>
      <c r="F951" s="80"/>
      <c r="G951" s="80"/>
      <c r="H951" s="80"/>
      <c r="I951" s="80"/>
      <c r="J951" s="80"/>
    </row>
    <row r="952">
      <c r="A952" s="80"/>
      <c r="B952" s="80"/>
      <c r="C952" s="80"/>
      <c r="D952" s="80"/>
      <c r="E952" s="80"/>
      <c r="F952" s="80"/>
      <c r="G952" s="80"/>
      <c r="H952" s="80"/>
      <c r="I952" s="80"/>
      <c r="J952" s="80"/>
    </row>
    <row r="953">
      <c r="A953" s="80"/>
      <c r="B953" s="80"/>
      <c r="C953" s="80"/>
      <c r="D953" s="80"/>
      <c r="E953" s="80"/>
      <c r="F953" s="80"/>
      <c r="G953" s="80"/>
      <c r="H953" s="80"/>
      <c r="I953" s="80"/>
      <c r="J953" s="80"/>
    </row>
    <row r="954">
      <c r="A954" s="80"/>
      <c r="B954" s="80"/>
      <c r="C954" s="80"/>
      <c r="D954" s="80"/>
      <c r="E954" s="80"/>
      <c r="F954" s="80"/>
      <c r="G954" s="80"/>
      <c r="H954" s="80"/>
      <c r="I954" s="80"/>
      <c r="J954" s="80"/>
    </row>
    <row r="955">
      <c r="A955" s="80"/>
      <c r="B955" s="80"/>
      <c r="C955" s="80"/>
      <c r="D955" s="80"/>
      <c r="E955" s="80"/>
      <c r="F955" s="80"/>
      <c r="G955" s="80"/>
      <c r="H955" s="80"/>
      <c r="I955" s="80"/>
      <c r="J955" s="80"/>
    </row>
    <row r="956">
      <c r="A956" s="80"/>
      <c r="B956" s="80"/>
      <c r="C956" s="80"/>
      <c r="D956" s="80"/>
      <c r="E956" s="80"/>
      <c r="F956" s="80"/>
      <c r="G956" s="80"/>
      <c r="H956" s="80"/>
      <c r="I956" s="80"/>
      <c r="J956" s="80"/>
    </row>
    <row r="957">
      <c r="A957" s="80"/>
      <c r="B957" s="80"/>
      <c r="C957" s="80"/>
      <c r="D957" s="80"/>
      <c r="E957" s="80"/>
      <c r="F957" s="80"/>
      <c r="G957" s="80"/>
      <c r="H957" s="80"/>
      <c r="I957" s="80"/>
      <c r="J957" s="80"/>
    </row>
    <row r="958">
      <c r="A958" s="80"/>
      <c r="B958" s="80"/>
      <c r="C958" s="80"/>
      <c r="D958" s="80"/>
      <c r="E958" s="80"/>
      <c r="F958" s="80"/>
      <c r="G958" s="80"/>
      <c r="H958" s="80"/>
      <c r="I958" s="80"/>
      <c r="J958" s="80"/>
    </row>
    <row r="959">
      <c r="A959" s="80"/>
      <c r="B959" s="80"/>
      <c r="C959" s="80"/>
      <c r="D959" s="80"/>
      <c r="E959" s="80"/>
      <c r="F959" s="80"/>
      <c r="G959" s="80"/>
      <c r="H959" s="80"/>
      <c r="I959" s="80"/>
      <c r="J959" s="80"/>
    </row>
    <row r="960">
      <c r="A960" s="80"/>
      <c r="B960" s="80"/>
      <c r="C960" s="80"/>
      <c r="D960" s="80"/>
      <c r="E960" s="80"/>
      <c r="F960" s="80"/>
      <c r="G960" s="80"/>
      <c r="H960" s="80"/>
      <c r="I960" s="80"/>
      <c r="J960" s="80"/>
    </row>
    <row r="961">
      <c r="A961" s="80"/>
      <c r="B961" s="80"/>
      <c r="C961" s="80"/>
      <c r="D961" s="80"/>
      <c r="E961" s="80"/>
      <c r="F961" s="80"/>
      <c r="G961" s="80"/>
      <c r="H961" s="80"/>
      <c r="I961" s="80"/>
      <c r="J961" s="80"/>
    </row>
    <row r="962">
      <c r="A962" s="80"/>
      <c r="B962" s="80"/>
      <c r="C962" s="80"/>
      <c r="D962" s="80"/>
      <c r="E962" s="80"/>
      <c r="F962" s="80"/>
      <c r="G962" s="80"/>
      <c r="H962" s="80"/>
      <c r="I962" s="80"/>
      <c r="J962" s="80"/>
    </row>
    <row r="963">
      <c r="A963" s="80"/>
      <c r="B963" s="80"/>
      <c r="C963" s="80"/>
      <c r="D963" s="80"/>
      <c r="E963" s="80"/>
      <c r="F963" s="80"/>
      <c r="G963" s="80"/>
      <c r="H963" s="80"/>
      <c r="I963" s="80"/>
      <c r="J963" s="80"/>
    </row>
    <row r="964">
      <c r="A964" s="80"/>
      <c r="B964" s="80"/>
      <c r="C964" s="80"/>
      <c r="D964" s="80"/>
      <c r="E964" s="80"/>
      <c r="F964" s="80"/>
      <c r="G964" s="80"/>
      <c r="H964" s="80"/>
      <c r="I964" s="80"/>
      <c r="J964" s="80"/>
    </row>
    <row r="965">
      <c r="A965" s="80"/>
      <c r="B965" s="80"/>
      <c r="C965" s="80"/>
      <c r="D965" s="80"/>
      <c r="E965" s="80"/>
      <c r="F965" s="80"/>
      <c r="G965" s="80"/>
      <c r="H965" s="80"/>
      <c r="I965" s="80"/>
      <c r="J965" s="80"/>
    </row>
    <row r="966">
      <c r="A966" s="80"/>
      <c r="B966" s="80"/>
      <c r="C966" s="80"/>
      <c r="D966" s="80"/>
      <c r="E966" s="80"/>
      <c r="F966" s="80"/>
      <c r="G966" s="80"/>
      <c r="H966" s="80"/>
      <c r="I966" s="80"/>
      <c r="J966" s="80"/>
    </row>
    <row r="967">
      <c r="A967" s="80"/>
      <c r="B967" s="80"/>
      <c r="C967" s="80"/>
      <c r="D967" s="80"/>
      <c r="E967" s="80"/>
      <c r="F967" s="80"/>
      <c r="G967" s="80"/>
      <c r="H967" s="80"/>
      <c r="I967" s="80"/>
      <c r="J967" s="80"/>
    </row>
    <row r="968">
      <c r="A968" s="80"/>
      <c r="B968" s="80"/>
      <c r="C968" s="80"/>
      <c r="D968" s="80"/>
      <c r="E968" s="80"/>
      <c r="F968" s="80"/>
      <c r="G968" s="80"/>
      <c r="H968" s="80"/>
      <c r="I968" s="80"/>
      <c r="J968" s="80"/>
    </row>
    <row r="969">
      <c r="A969" s="80"/>
      <c r="B969" s="80"/>
      <c r="C969" s="80"/>
      <c r="D969" s="80"/>
      <c r="E969" s="80"/>
      <c r="F969" s="80"/>
      <c r="G969" s="80"/>
      <c r="H969" s="80"/>
      <c r="I969" s="80"/>
      <c r="J969" s="80"/>
    </row>
    <row r="970">
      <c r="A970" s="80"/>
      <c r="B970" s="80"/>
      <c r="C970" s="80"/>
      <c r="D970" s="80"/>
      <c r="E970" s="80"/>
      <c r="F970" s="80"/>
      <c r="G970" s="80"/>
      <c r="H970" s="80"/>
      <c r="I970" s="80"/>
      <c r="J970" s="80"/>
    </row>
    <row r="971">
      <c r="A971" s="80"/>
      <c r="B971" s="80"/>
      <c r="C971" s="80"/>
      <c r="D971" s="80"/>
      <c r="E971" s="80"/>
      <c r="F971" s="80"/>
      <c r="G971" s="80"/>
      <c r="H971" s="80"/>
      <c r="I971" s="80"/>
      <c r="J971" s="80"/>
    </row>
    <row r="972">
      <c r="A972" s="80"/>
      <c r="B972" s="80"/>
      <c r="C972" s="80"/>
      <c r="D972" s="80"/>
      <c r="E972" s="80"/>
      <c r="F972" s="80"/>
      <c r="G972" s="80"/>
      <c r="H972" s="80"/>
      <c r="I972" s="80"/>
      <c r="J972" s="80"/>
    </row>
    <row r="973">
      <c r="A973" s="80"/>
      <c r="B973" s="80"/>
      <c r="C973" s="80"/>
      <c r="D973" s="80"/>
      <c r="E973" s="80"/>
      <c r="F973" s="80"/>
      <c r="G973" s="80"/>
      <c r="H973" s="80"/>
      <c r="I973" s="80"/>
      <c r="J973" s="80"/>
    </row>
    <row r="974">
      <c r="A974" s="80"/>
      <c r="B974" s="80"/>
      <c r="C974" s="80"/>
      <c r="D974" s="80"/>
      <c r="E974" s="80"/>
      <c r="F974" s="80"/>
      <c r="G974" s="80"/>
      <c r="H974" s="80"/>
      <c r="I974" s="80"/>
      <c r="J974" s="80"/>
    </row>
    <row r="975">
      <c r="A975" s="80"/>
      <c r="B975" s="80"/>
      <c r="C975" s="80"/>
      <c r="D975" s="80"/>
      <c r="E975" s="80"/>
      <c r="F975" s="80"/>
      <c r="G975" s="80"/>
      <c r="H975" s="80"/>
      <c r="I975" s="80"/>
      <c r="J975" s="80"/>
    </row>
    <row r="976">
      <c r="A976" s="80"/>
      <c r="B976" s="80"/>
      <c r="C976" s="80"/>
      <c r="D976" s="80"/>
      <c r="E976" s="80"/>
      <c r="F976" s="80"/>
      <c r="G976" s="80"/>
      <c r="H976" s="80"/>
      <c r="I976" s="80"/>
      <c r="J976" s="80"/>
    </row>
    <row r="977">
      <c r="A977" s="80"/>
      <c r="B977" s="80"/>
      <c r="C977" s="80"/>
      <c r="D977" s="80"/>
      <c r="E977" s="80"/>
      <c r="F977" s="80"/>
      <c r="G977" s="80"/>
      <c r="H977" s="80"/>
      <c r="I977" s="80"/>
      <c r="J977" s="80"/>
    </row>
    <row r="978">
      <c r="A978" s="80"/>
      <c r="B978" s="80"/>
      <c r="C978" s="80"/>
      <c r="D978" s="80"/>
      <c r="E978" s="80"/>
      <c r="F978" s="80"/>
      <c r="G978" s="80"/>
      <c r="H978" s="80"/>
      <c r="I978" s="80"/>
      <c r="J978" s="80"/>
    </row>
    <row r="979">
      <c r="A979" s="80"/>
      <c r="B979" s="80"/>
      <c r="C979" s="80"/>
      <c r="D979" s="80"/>
      <c r="E979" s="80"/>
      <c r="F979" s="80"/>
      <c r="G979" s="80"/>
      <c r="H979" s="80"/>
      <c r="I979" s="80"/>
      <c r="J979" s="80"/>
    </row>
    <row r="980">
      <c r="A980" s="80"/>
      <c r="B980" s="80"/>
      <c r="C980" s="80"/>
      <c r="D980" s="80"/>
      <c r="E980" s="80"/>
      <c r="F980" s="80"/>
      <c r="G980" s="80"/>
      <c r="H980" s="80"/>
      <c r="I980" s="80"/>
      <c r="J980" s="80"/>
    </row>
    <row r="981">
      <c r="A981" s="80"/>
      <c r="B981" s="80"/>
      <c r="C981" s="80"/>
      <c r="D981" s="80"/>
      <c r="E981" s="80"/>
      <c r="F981" s="80"/>
      <c r="G981" s="80"/>
      <c r="H981" s="80"/>
      <c r="I981" s="80"/>
      <c r="J981" s="80"/>
    </row>
    <row r="982">
      <c r="A982" s="80"/>
      <c r="B982" s="80"/>
      <c r="C982" s="80"/>
      <c r="D982" s="80"/>
      <c r="E982" s="80"/>
      <c r="F982" s="80"/>
      <c r="G982" s="80"/>
      <c r="H982" s="80"/>
      <c r="I982" s="80"/>
      <c r="J982" s="80"/>
    </row>
    <row r="983">
      <c r="A983" s="80"/>
      <c r="B983" s="80"/>
      <c r="C983" s="80"/>
      <c r="D983" s="80"/>
      <c r="E983" s="80"/>
      <c r="F983" s="80"/>
      <c r="G983" s="80"/>
      <c r="H983" s="80"/>
      <c r="I983" s="80"/>
      <c r="J983" s="80"/>
    </row>
    <row r="984">
      <c r="A984" s="80"/>
      <c r="B984" s="80"/>
      <c r="C984" s="80"/>
      <c r="D984" s="80"/>
      <c r="E984" s="80"/>
      <c r="F984" s="80"/>
      <c r="G984" s="80"/>
      <c r="H984" s="80"/>
      <c r="I984" s="80"/>
      <c r="J984" s="80"/>
    </row>
    <row r="985">
      <c r="A985" s="80"/>
      <c r="B985" s="80"/>
      <c r="C985" s="80"/>
      <c r="D985" s="80"/>
      <c r="E985" s="80"/>
      <c r="F985" s="80"/>
      <c r="G985" s="80"/>
      <c r="H985" s="80"/>
      <c r="I985" s="80"/>
      <c r="J985" s="80"/>
    </row>
    <row r="986">
      <c r="A986" s="80"/>
      <c r="B986" s="80"/>
      <c r="C986" s="80"/>
      <c r="D986" s="80"/>
      <c r="E986" s="80"/>
      <c r="F986" s="80"/>
      <c r="G986" s="80"/>
      <c r="H986" s="80"/>
      <c r="I986" s="80"/>
      <c r="J986" s="80"/>
    </row>
    <row r="987">
      <c r="A987" s="80"/>
      <c r="B987" s="80"/>
      <c r="C987" s="80"/>
      <c r="D987" s="80"/>
      <c r="E987" s="80"/>
      <c r="F987" s="80"/>
      <c r="G987" s="80"/>
      <c r="H987" s="80"/>
      <c r="I987" s="80"/>
      <c r="J987" s="80"/>
    </row>
    <row r="988">
      <c r="A988" s="80"/>
      <c r="B988" s="80"/>
      <c r="C988" s="80"/>
      <c r="D988" s="80"/>
      <c r="E988" s="80"/>
      <c r="F988" s="80"/>
      <c r="G988" s="80"/>
      <c r="H988" s="80"/>
      <c r="I988" s="80"/>
      <c r="J988" s="80"/>
    </row>
    <row r="989">
      <c r="A989" s="80"/>
      <c r="B989" s="80"/>
      <c r="C989" s="80"/>
      <c r="D989" s="80"/>
      <c r="E989" s="80"/>
      <c r="F989" s="80"/>
      <c r="G989" s="80"/>
      <c r="H989" s="80"/>
      <c r="I989" s="80"/>
      <c r="J989" s="80"/>
    </row>
    <row r="990">
      <c r="A990" s="80"/>
      <c r="B990" s="80"/>
      <c r="C990" s="80"/>
      <c r="D990" s="80"/>
      <c r="E990" s="80"/>
      <c r="F990" s="80"/>
      <c r="G990" s="80"/>
      <c r="H990" s="80"/>
      <c r="I990" s="80"/>
      <c r="J990" s="80"/>
    </row>
    <row r="991">
      <c r="A991" s="80"/>
      <c r="B991" s="80"/>
      <c r="C991" s="80"/>
      <c r="D991" s="80"/>
      <c r="E991" s="80"/>
      <c r="F991" s="80"/>
      <c r="G991" s="80"/>
      <c r="H991" s="80"/>
      <c r="I991" s="80"/>
      <c r="J991" s="80"/>
    </row>
    <row r="992">
      <c r="A992" s="80"/>
      <c r="B992" s="80"/>
      <c r="C992" s="80"/>
      <c r="D992" s="80"/>
      <c r="E992" s="80"/>
      <c r="F992" s="80"/>
      <c r="G992" s="80"/>
      <c r="H992" s="80"/>
      <c r="I992" s="80"/>
      <c r="J992" s="80"/>
    </row>
    <row r="993">
      <c r="A993" s="80"/>
      <c r="B993" s="80"/>
      <c r="C993" s="80"/>
      <c r="D993" s="80"/>
      <c r="E993" s="80"/>
      <c r="F993" s="80"/>
      <c r="G993" s="80"/>
      <c r="H993" s="80"/>
      <c r="I993" s="80"/>
      <c r="J993" s="80"/>
    </row>
    <row r="994">
      <c r="A994" s="80"/>
      <c r="B994" s="80"/>
      <c r="C994" s="80"/>
      <c r="D994" s="80"/>
      <c r="E994" s="80"/>
      <c r="F994" s="80"/>
      <c r="G994" s="80"/>
      <c r="H994" s="80"/>
      <c r="I994" s="80"/>
      <c r="J994" s="80"/>
    </row>
    <row r="995">
      <c r="A995" s="80"/>
      <c r="B995" s="80"/>
      <c r="C995" s="80"/>
      <c r="D995" s="80"/>
      <c r="E995" s="80"/>
      <c r="F995" s="80"/>
      <c r="G995" s="80"/>
      <c r="H995" s="80"/>
      <c r="I995" s="80"/>
      <c r="J995" s="80"/>
    </row>
    <row r="996">
      <c r="A996" s="80"/>
      <c r="B996" s="80"/>
      <c r="C996" s="80"/>
      <c r="D996" s="80"/>
      <c r="E996" s="80"/>
      <c r="F996" s="80"/>
      <c r="G996" s="80"/>
      <c r="H996" s="80"/>
      <c r="I996" s="80"/>
      <c r="J996" s="80"/>
    </row>
    <row r="997">
      <c r="A997" s="80"/>
      <c r="B997" s="80"/>
      <c r="C997" s="80"/>
      <c r="D997" s="80"/>
      <c r="E997" s="80"/>
      <c r="F997" s="80"/>
      <c r="G997" s="80"/>
      <c r="H997" s="80"/>
      <c r="I997" s="80"/>
      <c r="J997" s="80"/>
    </row>
    <row r="998">
      <c r="A998" s="80"/>
      <c r="B998" s="80"/>
      <c r="C998" s="80"/>
      <c r="D998" s="80"/>
      <c r="E998" s="80"/>
      <c r="F998" s="80"/>
      <c r="G998" s="80"/>
      <c r="H998" s="80"/>
      <c r="I998" s="80"/>
      <c r="J998" s="80"/>
    </row>
    <row r="999">
      <c r="A999" s="80"/>
      <c r="B999" s="80"/>
      <c r="C999" s="80"/>
      <c r="D999" s="80"/>
      <c r="E999" s="80"/>
      <c r="F999" s="80"/>
      <c r="G999" s="80"/>
      <c r="H999" s="80"/>
      <c r="I999" s="80"/>
      <c r="J999" s="80"/>
    </row>
    <row r="1000">
      <c r="A1000" s="80"/>
      <c r="B1000" s="80"/>
      <c r="C1000" s="80"/>
      <c r="D1000" s="80"/>
      <c r="E1000" s="80"/>
      <c r="F1000" s="80"/>
      <c r="G1000" s="80"/>
      <c r="H1000" s="80"/>
      <c r="I1000" s="80"/>
      <c r="J1000" s="80"/>
    </row>
  </sheetData>
  <drawing r:id="rId1"/>
</worksheet>
</file>