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13_ncr:1_{06C701A5-C668-4425-B5DB-45614F6737BD}" xr6:coauthVersionLast="45" xr6:coauthVersionMax="45" xr10:uidLastSave="{00000000-0000-0000-0000-000000000000}"/>
  <bookViews>
    <workbookView xWindow="-108" yWindow="-108" windowWidth="23256" windowHeight="12576" tabRatio="879" xr2:uid="{00000000-000D-0000-FFFF-FFFF00000000}"/>
  </bookViews>
  <sheets>
    <sheet name="Archietecture" sheetId="11" r:id="rId1"/>
    <sheet name="Archietecture1" sheetId="2" state="hidden" r:id="rId2"/>
    <sheet name="VectorPagoFijo" sheetId="1" r:id="rId3"/>
    <sheet name="CtrlCuencobr" sheetId="4" r:id="rId4"/>
    <sheet name="TblReconocer" sheetId="5" r:id="rId5"/>
    <sheet name="DatosBasicos" sheetId="3" r:id="rId6"/>
    <sheet name="StgQuejasSiebel" sheetId="7" r:id="rId7"/>
    <sheet name="ThGestionCartera" sheetId="10" r:id="rId8"/>
    <sheet name="TblAsignaciones" sheetId="8" r:id="rId9"/>
    <sheet name="Pagos" sheetId="9" state="hidden" r:id="rId10"/>
  </sheets>
  <externalReferences>
    <externalReference r:id="rId11"/>
  </externalReferences>
  <definedNames>
    <definedName name="_xlnm._FilterDatabase" localSheetId="3" hidden="1">CtrlCuencobr!$K$2</definedName>
    <definedName name="_xlnm._FilterDatabase" localSheetId="5" hidden="1">DatosBasicos!$K$2</definedName>
    <definedName name="_xlnm._FilterDatabase" localSheetId="9" hidden="1">Pagos!$K$2</definedName>
    <definedName name="_xlnm._FilterDatabase" localSheetId="6" hidden="1">StgQuejasSiebel!$K$2</definedName>
    <definedName name="_xlnm._FilterDatabase" localSheetId="8" hidden="1">TblAsignaciones!$K$2</definedName>
    <definedName name="_xlnm._FilterDatabase" localSheetId="4" hidden="1">TblReconocer!$K$2</definedName>
    <definedName name="_xlnm._FilterDatabase" localSheetId="7" hidden="1">ThGestionCartera!$K$2</definedName>
    <definedName name="_xlnm._FilterDatabase" localSheetId="2" hidden="1">VectorPagoFijo!$K$2</definedName>
    <definedName name="_xlnm.Print_Titles" localSheetId="3">CtrlCuencobr!$1:$3</definedName>
    <definedName name="_xlnm.Print_Titles" localSheetId="5">DatosBasicos!$1:$3</definedName>
    <definedName name="_xlnm.Print_Titles" localSheetId="9">Pagos!$1:$3</definedName>
    <definedName name="_xlnm.Print_Titles" localSheetId="6">StgQuejasSiebel!$1:$3</definedName>
    <definedName name="_xlnm.Print_Titles" localSheetId="8">TblAsignaciones!$1:$3</definedName>
    <definedName name="_xlnm.Print_Titles" localSheetId="4">TblReconocer!$1:$3</definedName>
    <definedName name="_xlnm.Print_Titles" localSheetId="7">ThGestionCartera!$1:$3</definedName>
    <definedName name="_xlnm.Print_Titles" localSheetId="2">VectorPagoFijo!$1:$3</definedName>
    <definedName name="valHighlight" localSheetId="0">IFERROR(IF([1]VectorPagoFijo!$L$2="Sí", TRUE, FALSE),FALSE)</definedName>
    <definedName name="valHighlight" localSheetId="3">IFERROR(IF(CtrlCuencobr!$L$2="Sí", TRUE, FALSE),FALSE)</definedName>
    <definedName name="valHighlight" localSheetId="5">IFERROR(IF(DatosBasicos!$L$2="Sí", TRUE, FALSE),FALSE)</definedName>
    <definedName name="valHighlight" localSheetId="9">IFERROR(IF(Pagos!$L$2="Sí", TRUE, FALSE),FALSE)</definedName>
    <definedName name="valHighlight" localSheetId="6">IFERROR(IF(StgQuejasSiebel!$L$2="Sí", TRUE, FALSE),FALSE)</definedName>
    <definedName name="valHighlight" localSheetId="8">IFERROR(IF(TblAsignaciones!$L$2="Sí", TRUE, FALSE),FALSE)</definedName>
    <definedName name="valHighlight" localSheetId="4">IFERROR(IF(TblReconocer!$L$2="Sí", TRUE, FALSE),FALSE)</definedName>
    <definedName name="valHighlight" localSheetId="7">IFERROR(IF(ThGestionCartera!$L$2="Sí", TRUE, FALSE),FALSE)</definedName>
    <definedName name="valHighlight">IFERROR(IF(VectorPagoFijo!$L$2="Sí",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5" i="10"/>
  <c r="B16" i="10"/>
  <c r="B17" i="10"/>
  <c r="B18" i="10"/>
  <c r="B19" i="10"/>
  <c r="B20" i="10"/>
  <c r="B21" i="10"/>
  <c r="B13" i="10"/>
  <c r="B12" i="10"/>
  <c r="B11" i="10"/>
  <c r="B10" i="10"/>
  <c r="B9" i="10"/>
  <c r="B8" i="10"/>
  <c r="B7" i="10"/>
  <c r="B6" i="10"/>
  <c r="B5" i="10"/>
  <c r="B4" i="10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13" i="8"/>
  <c r="B12" i="8"/>
  <c r="B11" i="8"/>
  <c r="B10" i="8"/>
  <c r="B9" i="8"/>
  <c r="B8" i="8"/>
  <c r="B7" i="8"/>
  <c r="B6" i="8"/>
  <c r="B5" i="8"/>
  <c r="B4" i="8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<sst xmlns="http://schemas.openxmlformats.org/spreadsheetml/2006/main" count="929" uniqueCount="389">
  <si>
    <t>¿Resaltar los artículos que van a volver a pedirse?</t>
  </si>
  <si>
    <t xml:space="preserve"> </t>
  </si>
  <si>
    <t>Column1</t>
  </si>
  <si>
    <t>Column8</t>
  </si>
  <si>
    <t>Column9</t>
  </si>
  <si>
    <t>STATUS</t>
  </si>
  <si>
    <t>COLUMN_ID</t>
  </si>
  <si>
    <t>COLUMN_NAME</t>
  </si>
  <si>
    <t>DATA_TYPE</t>
  </si>
  <si>
    <t>NULLABLE</t>
  </si>
  <si>
    <t>DATA_DEFAULT</t>
  </si>
  <si>
    <t>COMMENTS</t>
  </si>
  <si>
    <t>OK</t>
  </si>
  <si>
    <t>No</t>
  </si>
  <si>
    <t>CUCONUSE</t>
  </si>
  <si>
    <t>NUMBER</t>
  </si>
  <si>
    <t>Yes</t>
  </si>
  <si>
    <t>VECTOR</t>
  </si>
  <si>
    <t>VARCHAR2(4000 BYTE)</t>
  </si>
  <si>
    <t>SESUSERV</t>
  </si>
  <si>
    <t>SESUSUSC</t>
  </si>
  <si>
    <t>SESUFEIN</t>
  </si>
  <si>
    <t>DATE</t>
  </si>
  <si>
    <t>SESUFERE</t>
  </si>
  <si>
    <t>SESUCATE</t>
  </si>
  <si>
    <t>SESUSUCA</t>
  </si>
  <si>
    <t>SESUDEPA</t>
  </si>
  <si>
    <t>SESULOCA</t>
  </si>
  <si>
    <t>SESUESCO</t>
  </si>
  <si>
    <t>SESUCUSA</t>
  </si>
  <si>
    <t>SESUSAPE</t>
  </si>
  <si>
    <t>SESUSAAN</t>
  </si>
  <si>
    <t>SESUCICL</t>
  </si>
  <si>
    <t>SESUPLFA</t>
  </si>
  <si>
    <t>SUSCNITC</t>
  </si>
  <si>
    <t>SERVDESC</t>
  </si>
  <si>
    <t>DEPADESC</t>
  </si>
  <si>
    <t>PLSUDESC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</si>
  <si>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</si>
  <si>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</si>
  <si>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</si>
  <si>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</si>
  <si>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</si>
  <si>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</si>
  <si>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</si>
  <si>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</si>
  <si>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</si>
  <si>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</si>
  <si>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</si>
  <si>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</si>
  <si>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TIPIFICACION_CLIENTE</t>
  </si>
  <si>
    <t>SUMA</t>
  </si>
  <si>
    <t>CANTIDAD</t>
  </si>
  <si>
    <t>CALIFICACION_VECTOR_SERVICIO</t>
  </si>
  <si>
    <t>CALIFICACION_VECTOR_CONTRATO</t>
  </si>
  <si>
    <t>CALIFICACION_VECTOR_CLIENTE</t>
  </si>
  <si>
    <t>VECTOR_CUALITATIVO_CONTRATO</t>
  </si>
  <si>
    <t>BANCO_1</t>
  </si>
  <si>
    <t>BANCO_2</t>
  </si>
  <si>
    <t>DIA_PAGO_1</t>
  </si>
  <si>
    <t>DIA_PAGO_2</t>
  </si>
  <si>
    <t>DIA_PAGO_3</t>
  </si>
  <si>
    <t>ANALISIS_VECTOR</t>
  </si>
  <si>
    <t>FECHA_ACTUALIZACION</t>
  </si>
  <si>
    <t>SISTEMA_ORIGEN</t>
  </si>
  <si>
    <t>PERFIL_DIGITAL</t>
  </si>
  <si>
    <t>PORTAFOLIO</t>
  </si>
  <si>
    <t>FECHA_SUSPENSION</t>
  </si>
  <si>
    <t>SERVICIO_PRINCIPAL</t>
  </si>
  <si>
    <t>SEGMENTACION_B2B</t>
  </si>
  <si>
    <t>GERENCIA_B2B</t>
  </si>
  <si>
    <t>UEN</t>
  </si>
  <si>
    <t>LINEA_ABOGADO</t>
  </si>
  <si>
    <t>VARCHAR2(1000 BYTE)</t>
  </si>
  <si>
    <t>TRASLADO</t>
  </si>
  <si>
    <t>NOMBRE_TRASLADO</t>
  </si>
  <si>
    <t>REGIONAL</t>
  </si>
  <si>
    <t>Codigo unico del servicio</t>
  </si>
  <si>
    <t>Codificacion del comportamiento de pago</t>
  </si>
  <si>
    <t>Codigo del tipo de servicio</t>
  </si>
  <si>
    <t>Numero del contrato</t>
  </si>
  <si>
    <t>Fecha instalacion</t>
  </si>
  <si>
    <t>Fecha retiro</t>
  </si>
  <si>
    <t>Codigo categoria</t>
  </si>
  <si>
    <t>Codigo subcategoria</t>
  </si>
  <si>
    <t>Codigo departamento</t>
  </si>
  <si>
    <t>Codigo localidad</t>
  </si>
  <si>
    <t>Codigo estado de corte del numero de servicio</t>
  </si>
  <si>
    <t>Numero de cuentas con saldo</t>
  </si>
  <si>
    <t>Saldo Pendiente</t>
  </si>
  <si>
    <t>Saldo Anterior</t>
  </si>
  <si>
    <t>Ciclo</t>
  </si>
  <si>
    <t>Codigo plan facturacion</t>
  </si>
  <si>
    <t>Numero de identificacion</t>
  </si>
  <si>
    <t>Descripcion del servicio</t>
  </si>
  <si>
    <t>Departamento</t>
  </si>
  <si>
    <t>Descripcion del plan de facturacion</t>
  </si>
  <si>
    <t>Validacion1</t>
  </si>
  <si>
    <t>Validacion2</t>
  </si>
  <si>
    <t>Validacion3</t>
  </si>
  <si>
    <t>Validacion4</t>
  </si>
  <si>
    <t>Validacion5</t>
  </si>
  <si>
    <t>Validacion6</t>
  </si>
  <si>
    <t>Validacion7</t>
  </si>
  <si>
    <t>Validacion8</t>
  </si>
  <si>
    <t>Validacion9</t>
  </si>
  <si>
    <t>Validacion10</t>
  </si>
  <si>
    <t>Validacion11</t>
  </si>
  <si>
    <t>Validacion12</t>
  </si>
  <si>
    <t>Tipificacion del cliente</t>
  </si>
  <si>
    <t>Suma de las validaciones 1 a 12</t>
  </si>
  <si>
    <t>Cantidad de validaciones</t>
  </si>
  <si>
    <t>Calificacion de las validaciones por servicio</t>
  </si>
  <si>
    <t>Calificacion de las validaciones por contrato</t>
  </si>
  <si>
    <t>Calificacion de las validaciones por cliente</t>
  </si>
  <si>
    <t>Descripcion calificacion por contrato</t>
  </si>
  <si>
    <t>Medio mas utilizado para pago</t>
  </si>
  <si>
    <t>Segundo medio mas utilizado para pago</t>
  </si>
  <si>
    <t>Dia del calendario mas utilizado para el pago</t>
  </si>
  <si>
    <t>Segundo dia mas utilizado para el pago</t>
  </si>
  <si>
    <t>Tercer dia mas utilizado para el pago</t>
  </si>
  <si>
    <t>Analisis comportamiento del pago</t>
  </si>
  <si>
    <t>Fecha actualización de los datos</t>
  </si>
  <si>
    <t>facturador Origen</t>
  </si>
  <si>
    <t>Fecha de ultima suspension</t>
  </si>
  <si>
    <t>NULL</t>
  </si>
  <si>
    <t>Si es servicio principal</t>
  </si>
  <si>
    <t>Segmentos de empresas</t>
  </si>
  <si>
    <t>Unidad estrategica de negocio</t>
  </si>
  <si>
    <t>Regional comercial</t>
  </si>
  <si>
    <t>DEPARTAMENTO</t>
  </si>
  <si>
    <t>VARCHAR2(100 BYTE)</t>
  </si>
  <si>
    <t>ESTRATO</t>
  </si>
  <si>
    <t>RANGO_EDAD</t>
  </si>
  <si>
    <t>VARCHAR2(11 BYTE)</t>
  </si>
  <si>
    <t>GENERO</t>
  </si>
  <si>
    <t>VARCHAR2(2 BYTE)</t>
  </si>
  <si>
    <t>CALIFICACION_CLIENTE</t>
  </si>
  <si>
    <t>R_ANTIGUEDAD</t>
  </si>
  <si>
    <t>VARCHAR2(18 BYTE)</t>
  </si>
  <si>
    <t>CARGO_BASICO</t>
  </si>
  <si>
    <t>VARCHAR2(23 BYTE)</t>
  </si>
  <si>
    <t>VARCHAR2(8 BYTE)</t>
  </si>
  <si>
    <t>CANAL_ENVIO</t>
  </si>
  <si>
    <t>VARCHAR2(7 BYTE)</t>
  </si>
  <si>
    <t>CANAL_PAGO</t>
  </si>
  <si>
    <t>VARCHAR2(14 BYTE)</t>
  </si>
  <si>
    <t>Estrato</t>
  </si>
  <si>
    <t>Genero</t>
  </si>
  <si>
    <t>Rango de edad</t>
  </si>
  <si>
    <t>Perfil digital</t>
  </si>
  <si>
    <t>Calificacion habito de pago por cliente</t>
  </si>
  <si>
    <t>Rango de antigüedad</t>
  </si>
  <si>
    <t>Rango cargo basico</t>
  </si>
  <si>
    <t>Categoría del portafolio</t>
  </si>
  <si>
    <t>Clasificación según tipo de envío</t>
  </si>
  <si>
    <t>Clasificación según canal de pago</t>
  </si>
  <si>
    <t>CUCOCODI</t>
  </si>
  <si>
    <t>NUMBER(10,0)</t>
  </si>
  <si>
    <t>CUCOCLIE</t>
  </si>
  <si>
    <t>VARCHAR2(60 BYTE)</t>
  </si>
  <si>
    <t>CUCOSUSC</t>
  </si>
  <si>
    <t>NUMBER(8,0)</t>
  </si>
  <si>
    <t>CUCOPEFA</t>
  </si>
  <si>
    <t>NUMBER(6,0)</t>
  </si>
  <si>
    <t>CUCOCICL</t>
  </si>
  <si>
    <t>NUMBER(4,0)</t>
  </si>
  <si>
    <t>CUCOANO</t>
  </si>
  <si>
    <t>CUCOMES</t>
  </si>
  <si>
    <t>NUMBER(2,0)</t>
  </si>
  <si>
    <t>CUCODEPA</t>
  </si>
  <si>
    <t>CUCOLOCA</t>
  </si>
  <si>
    <t>CUCOPLSU</t>
  </si>
  <si>
    <t>CUCOCATE</t>
  </si>
  <si>
    <t>CUCOSUCA</t>
  </si>
  <si>
    <t>CUCOSAAN</t>
  </si>
  <si>
    <t>NUMBER(13,2)</t>
  </si>
  <si>
    <t>CUCOSAFA</t>
  </si>
  <si>
    <t>CUCOSAPE</t>
  </si>
  <si>
    <t>CUCOINAC</t>
  </si>
  <si>
    <t>CUCOVAAP</t>
  </si>
  <si>
    <t>CUCOVARE</t>
  </si>
  <si>
    <t>CUCOVAIV</t>
  </si>
  <si>
    <t>CUCOVAAB</t>
  </si>
  <si>
    <t>CUCOREFU</t>
  </si>
  <si>
    <t>CUCONUCO</t>
  </si>
  <si>
    <t>CUCOVALR</t>
  </si>
  <si>
    <t>CUCOVATO</t>
  </si>
  <si>
    <t>CUCOFEGE</t>
  </si>
  <si>
    <t>CUCOTERM</t>
  </si>
  <si>
    <t>VARCHAR2(180 BYTE)</t>
  </si>
  <si>
    <t>CUCOUSUA</t>
  </si>
  <si>
    <t>VARCHAR2(120 BYTE)</t>
  </si>
  <si>
    <t>CUCOFEPA</t>
  </si>
  <si>
    <t>CUCOSOCI</t>
  </si>
  <si>
    <t>CUCOSACU</t>
  </si>
  <si>
    <t>NUMBER(14,2)</t>
  </si>
  <si>
    <t>CUCOCUSA</t>
  </si>
  <si>
    <t>CUCOVRAP</t>
  </si>
  <si>
    <t>CUCOFACT</t>
  </si>
  <si>
    <t>CUCOSERV</t>
  </si>
  <si>
    <t>CUCOFAAG</t>
  </si>
  <si>
    <t>CUCOFEVE</t>
  </si>
  <si>
    <t>CUCONDSE</t>
  </si>
  <si>
    <t>CUCOCERI</t>
  </si>
  <si>
    <t>CUCOPROG</t>
  </si>
  <si>
    <t>VARCHAR2(30 BYTE)</t>
  </si>
  <si>
    <t>CUCOVAFA</t>
  </si>
  <si>
    <t>CUCOIVFA</t>
  </si>
  <si>
    <t>CUCOSIST</t>
  </si>
  <si>
    <t>NUMBER(3,0)</t>
  </si>
  <si>
    <t>ID</t>
  </si>
  <si>
    <t>FECHA_ULT_CONSULTA</t>
  </si>
  <si>
    <t>TIPO_ID</t>
  </si>
  <si>
    <t>NUMERO_ID</t>
  </si>
  <si>
    <t>FECHA_EXPEDICION</t>
  </si>
  <si>
    <t>FECHA_CARGA</t>
  </si>
  <si>
    <t>Contrato</t>
  </si>
  <si>
    <t>Periodo de Facturacion</t>
  </si>
  <si>
    <t>Ano</t>
  </si>
  <si>
    <t>Mes del periodo de facturacion</t>
  </si>
  <si>
    <t>Localidad</t>
  </si>
  <si>
    <t>Plan de Facturación</t>
  </si>
  <si>
    <t>Categoria</t>
  </si>
  <si>
    <t>Subcategoria</t>
  </si>
  <si>
    <t>Saldo Favor</t>
  </si>
  <si>
    <t>Interes Acumulado</t>
  </si>
  <si>
    <t>Valor Autorizado a Pagar</t>
  </si>
  <si>
    <t>Valor del Reclamo</t>
  </si>
  <si>
    <t>Valor del Iva</t>
  </si>
  <si>
    <t>Valor del Abono</t>
  </si>
  <si>
    <t>Retencion en la Fuente</t>
  </si>
  <si>
    <t>Numero Copias</t>
  </si>
  <si>
    <t>Valor de recargos por mora</t>
  </si>
  <si>
    <t>Valor Total de la cuenta de cobro</t>
  </si>
  <si>
    <t>Fecha Generacion</t>
  </si>
  <si>
    <t>Terminal</t>
  </si>
  <si>
    <t>Usuario</t>
  </si>
  <si>
    <t>Fecha Pago</t>
  </si>
  <si>
    <t>Numero del servicio suscrito</t>
  </si>
  <si>
    <t>Codigo del socio</t>
  </si>
  <si>
    <t>Saldo cuenta cobro</t>
  </si>
  <si>
    <t>Valor reclamos pago no abonado</t>
  </si>
  <si>
    <t>Numero de la factura</t>
  </si>
  <si>
    <t>Servicio</t>
  </si>
  <si>
    <t>Factura agrupadora</t>
  </si>
  <si>
    <t>Fecha de vencimiento</t>
  </si>
  <si>
    <t>Numero de documento por Servicio</t>
  </si>
  <si>
    <t>Central de riesgo en la que ha sido notificada la cuenta de cobro</t>
  </si>
  <si>
    <t>Nemonico del Programa que genero la Factura</t>
  </si>
  <si>
    <t>Valor facturado</t>
  </si>
  <si>
    <t>IVA facturado</t>
  </si>
  <si>
    <t>CÓDIGO DE LA EMPRESA PROPIETARIA DEL RECAUDO</t>
  </si>
  <si>
    <t>Numero de la cuenta de cobro</t>
  </si>
  <si>
    <t>Cod Cliente</t>
  </si>
  <si>
    <t>PERIODO_CREATED</t>
  </si>
  <si>
    <t>DIA_CREATED</t>
  </si>
  <si>
    <t>DIA_PIVOTE</t>
  </si>
  <si>
    <t>DIA_APERTURA</t>
  </si>
  <si>
    <t>TIPO</t>
  </si>
  <si>
    <t>VARCHAR2(50 CHAR)</t>
  </si>
  <si>
    <t>PRODINT_ID</t>
  </si>
  <si>
    <t>VARCHAR2(15 CHAR)</t>
  </si>
  <si>
    <t>ACCOUNT_ID</t>
  </si>
  <si>
    <t>ASSET_ID</t>
  </si>
  <si>
    <t>CONTACT_ID</t>
  </si>
  <si>
    <t>ANIO_INGRESO</t>
  </si>
  <si>
    <t>VARCHAR2(4 BYTE)</t>
  </si>
  <si>
    <t>MES_INGRESO</t>
  </si>
  <si>
    <t>VARCHAR2(40 BYTE)</t>
  </si>
  <si>
    <t>DESCRIPCION_DETALLADA</t>
  </si>
  <si>
    <t>CAUSA</t>
  </si>
  <si>
    <t>SUBCAUSA</t>
  </si>
  <si>
    <t>DPTO_QUEJA</t>
  </si>
  <si>
    <t>FECHA_COMPROMISO</t>
  </si>
  <si>
    <t>ESTADO</t>
  </si>
  <si>
    <t>VARCHAR2(30 CHAR)</t>
  </si>
  <si>
    <t>FECHA_ESTADO</t>
  </si>
  <si>
    <t>FECHA_RADICADO</t>
  </si>
  <si>
    <t>FECHA_RESPUESTA</t>
  </si>
  <si>
    <t>APERTURA</t>
  </si>
  <si>
    <t>FECHA_CERRADO</t>
  </si>
  <si>
    <t>FUENTE</t>
  </si>
  <si>
    <t>IMPUTABILIDAD</t>
  </si>
  <si>
    <t>CHAR(1 CHAR)</t>
  </si>
  <si>
    <t>FECHA_IMPUTABILIDAD</t>
  </si>
  <si>
    <t>IMPUTABLE_A</t>
  </si>
  <si>
    <t>SS</t>
  </si>
  <si>
    <t>VARCHAR2(64 CHAR)</t>
  </si>
  <si>
    <t>PEDIDO</t>
  </si>
  <si>
    <t>RESULTADO</t>
  </si>
  <si>
    <t>VALOR_REBAJADO</t>
  </si>
  <si>
    <t>GRUPO_ASIGNACION_INICIAL</t>
  </si>
  <si>
    <t>OFICINA_EMPLEADO</t>
  </si>
  <si>
    <t>PRODUCTO_OPEN</t>
  </si>
  <si>
    <t>NUMBER(22,7)</t>
  </si>
  <si>
    <t>FECHA_ATENCION</t>
  </si>
  <si>
    <t>OFERTA_COMERCIAL</t>
  </si>
  <si>
    <t>GRUPO</t>
  </si>
  <si>
    <t>PROPIETARIO</t>
  </si>
  <si>
    <t>CONTADOR_REAPERTURAS</t>
  </si>
  <si>
    <t>FECHA_REAPERTURA</t>
  </si>
  <si>
    <t>IDENT_OTROS_PRODUCTOS</t>
  </si>
  <si>
    <t>VARCHAR2(400 BYTE)</t>
  </si>
  <si>
    <t>DIAS_INTERRUPCION</t>
  </si>
  <si>
    <t>NOMBRE_PRODUCTO_OPEN</t>
  </si>
  <si>
    <t>ESTADO_SIC</t>
  </si>
  <si>
    <t>VARCHAR2(60 CHAR)</t>
  </si>
  <si>
    <t>NUMERO_CUN</t>
  </si>
  <si>
    <t>VARCHAR2(20 CHAR)</t>
  </si>
  <si>
    <t>ESTADO_NRO_CUN</t>
  </si>
  <si>
    <t>SUPERINTENDENCIA</t>
  </si>
  <si>
    <t>NIVEL_REINCIDENCIA</t>
  </si>
  <si>
    <t>CREADO_POR</t>
  </si>
  <si>
    <t>CICLO_FACTURACION</t>
  </si>
  <si>
    <t>CONTRATO_OPEN</t>
  </si>
  <si>
    <t>CERRADO_POR</t>
  </si>
  <si>
    <t>APERTURAORIGINAL</t>
  </si>
  <si>
    <t>ULTIMA_MODIFICACION</t>
  </si>
  <si>
    <t>FECHA_ULTMODIFICACION</t>
  </si>
  <si>
    <t>ID_LLAMADA</t>
  </si>
  <si>
    <t>IDENT_CUENTA</t>
  </si>
  <si>
    <t>VARCHAR2(15 BYTE)</t>
  </si>
  <si>
    <t>CONSECUTIVO_ADMINFO</t>
  </si>
  <si>
    <t>FECHA_ASIGNACION</t>
  </si>
  <si>
    <t>VARCHAR2(600 BYTE)</t>
  </si>
  <si>
    <t>INSERT_DT</t>
  </si>
  <si>
    <t>CICLO</t>
  </si>
  <si>
    <t>FECHA_FIN</t>
  </si>
  <si>
    <t>COD_SERVICIO</t>
  </si>
  <si>
    <t>COD_PER_FACT</t>
  </si>
  <si>
    <t>COD_ASIGNACION</t>
  </si>
  <si>
    <t>PAGOTIPA</t>
  </si>
  <si>
    <t>VARCHAR2</t>
  </si>
  <si>
    <t>Y</t>
  </si>
  <si>
    <t>'C'</t>
  </si>
  <si>
    <t xml:space="preserve">Flag que indica si el tipo de Pago es para: (C) Factura Ciclica , (R) Recarga </t>
  </si>
  <si>
    <t>PAGONUTR</t>
  </si>
  <si>
    <t>Número de la Transacción.</t>
  </si>
  <si>
    <t>PAGONUFI</t>
  </si>
  <si>
    <t>Número Fiscal</t>
  </si>
  <si>
    <t>PAGOMERE</t>
  </si>
  <si>
    <t>MEDIO DE RECEPCION DEL PAGO</t>
  </si>
  <si>
    <t>PAGOCONC</t>
  </si>
  <si>
    <t>N</t>
  </si>
  <si>
    <t>Conciliacion</t>
  </si>
  <si>
    <t>PAGOSUBA</t>
  </si>
  <si>
    <t>Sucursal Bancaria</t>
  </si>
  <si>
    <t>PAGOBANC</t>
  </si>
  <si>
    <t>Banco</t>
  </si>
  <si>
    <t>PAGOSUSC</t>
  </si>
  <si>
    <t>PAGOFEPA</t>
  </si>
  <si>
    <t>PAGOVAPA</t>
  </si>
  <si>
    <t>Valor Pago</t>
  </si>
  <si>
    <t>PAGOFEGR</t>
  </si>
  <si>
    <t>Fecha Grabacion</t>
  </si>
  <si>
    <t>PAGORELO</t>
  </si>
  <si>
    <t>Numero Registro</t>
  </si>
  <si>
    <t>PAGOFLAG</t>
  </si>
  <si>
    <t>Flag Procesado</t>
  </si>
  <si>
    <t>PAGOUSUA</t>
  </si>
  <si>
    <t>PAGOTERM</t>
  </si>
  <si>
    <t>PAGOCUPO</t>
  </si>
  <si>
    <t>Numero del cupon</t>
  </si>
  <si>
    <t>PAGOFECO</t>
  </si>
  <si>
    <t>Fecha de contabilizacion</t>
  </si>
  <si>
    <t>PAGOPROG</t>
  </si>
  <si>
    <t>Programa que adiciona el registro</t>
  </si>
  <si>
    <t>PAGOTDCO</t>
  </si>
  <si>
    <t>Tipo de direccion de cobro</t>
  </si>
  <si>
    <t>CONSECUTIVO</t>
  </si>
  <si>
    <t>IDENTIFICACION</t>
  </si>
  <si>
    <t>SUSCRIPCION</t>
  </si>
  <si>
    <t>SERVICIO_SUSCRITO</t>
  </si>
  <si>
    <t>FECHA_GESTION</t>
  </si>
  <si>
    <t>HORA_GESTION</t>
  </si>
  <si>
    <t>CLASE_GESTION</t>
  </si>
  <si>
    <t>COD_GESTION</t>
  </si>
  <si>
    <t>DESC_GESTION</t>
  </si>
  <si>
    <t>COD_CAUSAL</t>
  </si>
  <si>
    <t>DESC_CAUSAL</t>
  </si>
  <si>
    <t>DIAS_MORA</t>
  </si>
  <si>
    <t>USUARIO_GRABADOR</t>
  </si>
  <si>
    <t>KEY</t>
  </si>
  <si>
    <t>DEJAR NUMERO NETO EN MESES</t>
  </si>
  <si>
    <t>NUMERO NETO EN PESOS</t>
  </si>
  <si>
    <t>CON FILTRO DE SOLO PEQUEÑOS COMERCIOS</t>
  </si>
  <si>
    <t>OBSERVACION</t>
  </si>
  <si>
    <t>ETL DE AGRUPAMIENTO TV - INTERNET - TELEFONIA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</si>
</sst>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#,##0.00\ &quot;€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0"/>
      <color theme="1"/>
      <name val="Franklin Gothic Book"/>
      <scheme val="minor"/>
    </font>
    <font>
      <sz val="11"/>
      <color rgb="FF000000"/>
      <name val="Franklin Gothic Boo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right" vertical="center" indent="1"/>
    </xf>
    <xf numFmtId="168" fontId="20" fillId="0" borderId="0" xfId="0" applyNumberFormat="1" applyFont="1" applyAlignment="1">
      <alignment horizontal="right" vertical="center" indent="1"/>
    </xf>
    <xf numFmtId="0" fontId="0" fillId="33" borderId="0" xfId="0" applyFill="1"/>
    <xf numFmtId="0" fontId="1" fillId="33" borderId="0" xfId="0" applyFont="1" applyFill="1" applyAlignment="1">
      <alignment horizontal="right" vertical="center" indent="1"/>
    </xf>
    <xf numFmtId="0" fontId="20" fillId="0" borderId="0" xfId="0" applyFont="1" applyAlignment="1">
      <alignment vertical="center"/>
    </xf>
    <xf numFmtId="0" fontId="20" fillId="34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21" fillId="33" borderId="0" xfId="0" applyFont="1" applyFill="1"/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130"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29"/>
      <tableStyleElement type="headerRow" dxfId="128"/>
      <tableStyleElement type="secondRowStripe" dxfId="127"/>
    </tableStyle>
  </tableStyles>
  <colors>
    <mruColors>
      <color rgb="FF66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hyperlink" Target="https://ru.wikipedia.org/wiki/Microsoft_Excel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1.png"/><Relationship Id="rId7" Type="http://schemas.openxmlformats.org/officeDocument/2006/relationships/image" Target="../media/image8.png"/><Relationship Id="rId12" Type="http://schemas.openxmlformats.org/officeDocument/2006/relationships/image" Target="../media/image11.png"/><Relationship Id="rId2" Type="http://schemas.openxmlformats.org/officeDocument/2006/relationships/image" Target="../media/image13.svg"/><Relationship Id="rId1" Type="http://schemas.openxmlformats.org/officeDocument/2006/relationships/image" Target="../media/image3.png"/><Relationship Id="rId6" Type="http://schemas.openxmlformats.org/officeDocument/2006/relationships/image" Target="../media/image10.svg"/><Relationship Id="rId11" Type="http://schemas.openxmlformats.org/officeDocument/2006/relationships/image" Target="../media/image7.svg"/><Relationship Id="rId5" Type="http://schemas.openxmlformats.org/officeDocument/2006/relationships/image" Target="../media/image9.png"/><Relationship Id="rId10" Type="http://schemas.openxmlformats.org/officeDocument/2006/relationships/image" Target="../media/image6.pn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225465</xdr:colOff>
      <xdr:row>20</xdr:row>
      <xdr:rowOff>54610</xdr:rowOff>
    </xdr:from>
    <xdr:to>
      <xdr:col>17</xdr:col>
      <xdr:colOff>377865</xdr:colOff>
      <xdr:row>25</xdr:row>
      <xdr:rowOff>16510</xdr:rowOff>
    </xdr:to>
    <xdr:pic>
      <xdr:nvPicPr>
        <xdr:cNvPr id="2" name="Graphic 4" descr="Database">
          <a:extLst>
            <a:ext uri="{FF2B5EF4-FFF2-40B4-BE49-F238E27FC236}">
              <a16:creationId xmlns:a16="http://schemas.microsoft.com/office/drawing/2014/main" id="{5F934631-D70B-4B75-8EAB-10EEFCB48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73625" y="3864610"/>
          <a:ext cx="89916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34965</xdr:colOff>
      <xdr:row>20</xdr:row>
      <xdr:rowOff>54610</xdr:rowOff>
    </xdr:from>
    <xdr:to>
      <xdr:col>19</xdr:col>
      <xdr:colOff>193715</xdr:colOff>
      <xdr:row>25</xdr:row>
      <xdr:rowOff>16510</xdr:rowOff>
    </xdr:to>
    <xdr:pic>
      <xdr:nvPicPr>
        <xdr:cNvPr id="3" name="Graphic 8" descr="Database">
          <a:extLst>
            <a:ext uri="{FF2B5EF4-FFF2-40B4-BE49-F238E27FC236}">
              <a16:creationId xmlns:a16="http://schemas.microsoft.com/office/drawing/2014/main" id="{97209C53-03EF-4B1B-A05E-0FD401596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476645" y="3864610"/>
          <a:ext cx="905510" cy="914400"/>
        </a:xfrm>
        <a:prstGeom prst="rect">
          <a:avLst/>
        </a:prstGeom>
      </xdr:spPr>
    </xdr:pic>
    <xdr:clientData/>
  </xdr:twoCellAnchor>
  <xdr:twoCellAnchor>
    <xdr:from>
      <xdr:col>16</xdr:col>
      <xdr:colOff>34290</xdr:colOff>
      <xdr:row>18</xdr:row>
      <xdr:rowOff>178435</xdr:rowOff>
    </xdr:from>
    <xdr:to>
      <xdr:col>17</xdr:col>
      <xdr:colOff>612815</xdr:colOff>
      <xdr:row>20</xdr:row>
      <xdr:rowOff>62865</xdr:rowOff>
    </xdr:to>
    <xdr:sp macro="" textlink="">
      <xdr:nvSpPr>
        <xdr:cNvPr id="4" name="TextBox 21">
          <a:extLst>
            <a:ext uri="{FF2B5EF4-FFF2-40B4-BE49-F238E27FC236}">
              <a16:creationId xmlns:a16="http://schemas.microsoft.com/office/drawing/2014/main" id="{BCC10699-AA2F-47D6-AB97-616DD79B06A2}"/>
            </a:ext>
          </a:extLst>
        </xdr:cNvPr>
        <xdr:cNvSpPr txBox="1"/>
      </xdr:nvSpPr>
      <xdr:spPr>
        <a:xfrm>
          <a:off x="11982450" y="3607435"/>
          <a:ext cx="1325285" cy="2654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600"/>
            <a:t>ANALYTICS</a:t>
          </a:r>
        </a:p>
      </xdr:txBody>
    </xdr:sp>
    <xdr:clientData/>
  </xdr:twoCellAnchor>
  <xdr:twoCellAnchor>
    <xdr:from>
      <xdr:col>17</xdr:col>
      <xdr:colOff>492165</xdr:colOff>
      <xdr:row>18</xdr:row>
      <xdr:rowOff>177800</xdr:rowOff>
    </xdr:from>
    <xdr:to>
      <xdr:col>19</xdr:col>
      <xdr:colOff>492165</xdr:colOff>
      <xdr:row>20</xdr:row>
      <xdr:rowOff>63500</xdr:rowOff>
    </xdr:to>
    <xdr:sp macro="" textlink="">
      <xdr:nvSpPr>
        <xdr:cNvPr id="5" name="TextBox 24">
          <a:extLst>
            <a:ext uri="{FF2B5EF4-FFF2-40B4-BE49-F238E27FC236}">
              <a16:creationId xmlns:a16="http://schemas.microsoft.com/office/drawing/2014/main" id="{C13A6CA4-2AFC-4C7A-BB66-762F33183FAD}"/>
            </a:ext>
          </a:extLst>
        </xdr:cNvPr>
        <xdr:cNvSpPr txBox="1"/>
      </xdr:nvSpPr>
      <xdr:spPr>
        <a:xfrm>
          <a:off x="13187085" y="3606800"/>
          <a:ext cx="149352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600"/>
            <a:t>REPORTING_LEADER</a:t>
          </a:r>
        </a:p>
      </xdr:txBody>
    </xdr:sp>
    <xdr:clientData/>
  </xdr:twoCellAnchor>
  <xdr:twoCellAnchor editAs="oneCell">
    <xdr:from>
      <xdr:col>20</xdr:col>
      <xdr:colOff>194309</xdr:colOff>
      <xdr:row>7</xdr:row>
      <xdr:rowOff>177800</xdr:rowOff>
    </xdr:from>
    <xdr:to>
      <xdr:col>21</xdr:col>
      <xdr:colOff>384809</xdr:colOff>
      <xdr:row>12</xdr:row>
      <xdr:rowOff>101600</xdr:rowOff>
    </xdr:to>
    <xdr:pic>
      <xdr:nvPicPr>
        <xdr:cNvPr id="6" name="Graphic 32" descr="Database">
          <a:extLst>
            <a:ext uri="{FF2B5EF4-FFF2-40B4-BE49-F238E27FC236}">
              <a16:creationId xmlns:a16="http://schemas.microsoft.com/office/drawing/2014/main" id="{BB2BF9C7-8570-4B53-8DA6-F8D9B1E82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129509" y="1511300"/>
          <a:ext cx="937260" cy="876300"/>
        </a:xfrm>
        <a:prstGeom prst="rect">
          <a:avLst/>
        </a:prstGeom>
      </xdr:spPr>
    </xdr:pic>
    <xdr:clientData/>
  </xdr:twoCellAnchor>
  <xdr:twoCellAnchor>
    <xdr:from>
      <xdr:col>20</xdr:col>
      <xdr:colOff>40640</xdr:colOff>
      <xdr:row>6</xdr:row>
      <xdr:rowOff>140335</xdr:rowOff>
    </xdr:from>
    <xdr:to>
      <xdr:col>21</xdr:col>
      <xdr:colOff>534669</xdr:colOff>
      <xdr:row>8</xdr:row>
      <xdr:rowOff>63501</xdr:rowOff>
    </xdr:to>
    <xdr:sp macro="" textlink="">
      <xdr:nvSpPr>
        <xdr:cNvPr id="7" name="TextBox 33">
          <a:extLst>
            <a:ext uri="{FF2B5EF4-FFF2-40B4-BE49-F238E27FC236}">
              <a16:creationId xmlns:a16="http://schemas.microsoft.com/office/drawing/2014/main" id="{CF0E4A2E-DD7D-4B80-BFEC-5402DF966C5F}"/>
            </a:ext>
          </a:extLst>
        </xdr:cNvPr>
        <xdr:cNvSpPr txBox="1"/>
      </xdr:nvSpPr>
      <xdr:spPr>
        <a:xfrm>
          <a:off x="14975840" y="1283335"/>
          <a:ext cx="1240789" cy="304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/>
            <a:t>OPEN EDA</a:t>
          </a:r>
        </a:p>
      </xdr:txBody>
    </xdr:sp>
    <xdr:clientData/>
  </xdr:twoCellAnchor>
  <xdr:twoCellAnchor editAs="oneCell">
    <xdr:from>
      <xdr:col>24</xdr:col>
      <xdr:colOff>79362</xdr:colOff>
      <xdr:row>7</xdr:row>
      <xdr:rowOff>178435</xdr:rowOff>
    </xdr:from>
    <xdr:to>
      <xdr:col>25</xdr:col>
      <xdr:colOff>263512</xdr:colOff>
      <xdr:row>12</xdr:row>
      <xdr:rowOff>140335</xdr:rowOff>
    </xdr:to>
    <xdr:pic>
      <xdr:nvPicPr>
        <xdr:cNvPr id="8" name="Graphic 35" descr="Database">
          <a:extLst>
            <a:ext uri="{FF2B5EF4-FFF2-40B4-BE49-F238E27FC236}">
              <a16:creationId xmlns:a16="http://schemas.microsoft.com/office/drawing/2014/main" id="{BB1C6AC2-7FE1-4C20-B846-6AD8E363B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001602" y="1511935"/>
          <a:ext cx="930910" cy="914400"/>
        </a:xfrm>
        <a:prstGeom prst="rect">
          <a:avLst/>
        </a:prstGeom>
      </xdr:spPr>
    </xdr:pic>
    <xdr:clientData/>
  </xdr:twoCellAnchor>
  <xdr:twoCellAnchor>
    <xdr:from>
      <xdr:col>24</xdr:col>
      <xdr:colOff>34290</xdr:colOff>
      <xdr:row>6</xdr:row>
      <xdr:rowOff>140335</xdr:rowOff>
    </xdr:from>
    <xdr:to>
      <xdr:col>25</xdr:col>
      <xdr:colOff>345440</xdr:colOff>
      <xdr:row>7</xdr:row>
      <xdr:rowOff>177800</xdr:rowOff>
    </xdr:to>
    <xdr:sp macro="" textlink="">
      <xdr:nvSpPr>
        <xdr:cNvPr id="9" name="TextBox 36">
          <a:extLst>
            <a:ext uri="{FF2B5EF4-FFF2-40B4-BE49-F238E27FC236}">
              <a16:creationId xmlns:a16="http://schemas.microsoft.com/office/drawing/2014/main" id="{44DBA388-3A2C-4FD6-A6A6-BDEAC30192D5}"/>
            </a:ext>
          </a:extLst>
        </xdr:cNvPr>
        <xdr:cNvSpPr txBox="1"/>
      </xdr:nvSpPr>
      <xdr:spPr>
        <a:xfrm>
          <a:off x="17956530" y="1283335"/>
          <a:ext cx="1057910" cy="227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/>
            <a:t>OPEN ETP</a:t>
          </a:r>
        </a:p>
      </xdr:txBody>
    </xdr:sp>
    <xdr:clientData/>
  </xdr:twoCellAnchor>
  <xdr:twoCellAnchor editAs="oneCell">
    <xdr:from>
      <xdr:col>25</xdr:col>
      <xdr:colOff>688644</xdr:colOff>
      <xdr:row>7</xdr:row>
      <xdr:rowOff>178435</xdr:rowOff>
    </xdr:from>
    <xdr:to>
      <xdr:col>27</xdr:col>
      <xdr:colOff>155244</xdr:colOff>
      <xdr:row>12</xdr:row>
      <xdr:rowOff>140335</xdr:rowOff>
    </xdr:to>
    <xdr:pic>
      <xdr:nvPicPr>
        <xdr:cNvPr id="10" name="Graphic 38" descr="Database">
          <a:extLst>
            <a:ext uri="{FF2B5EF4-FFF2-40B4-BE49-F238E27FC236}">
              <a16:creationId xmlns:a16="http://schemas.microsoft.com/office/drawing/2014/main" id="{987169FA-8629-4D76-9442-87406AF3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357644" y="1511935"/>
          <a:ext cx="960120" cy="914400"/>
        </a:xfrm>
        <a:prstGeom prst="rect">
          <a:avLst/>
        </a:prstGeom>
      </xdr:spPr>
    </xdr:pic>
    <xdr:clientData/>
  </xdr:twoCellAnchor>
  <xdr:twoCellAnchor>
    <xdr:from>
      <xdr:col>26</xdr:col>
      <xdr:colOff>78740</xdr:colOff>
      <xdr:row>6</xdr:row>
      <xdr:rowOff>140334</xdr:rowOff>
    </xdr:from>
    <xdr:to>
      <xdr:col>27</xdr:col>
      <xdr:colOff>41189</xdr:colOff>
      <xdr:row>8</xdr:row>
      <xdr:rowOff>64769</xdr:rowOff>
    </xdr:to>
    <xdr:sp macro="" textlink="">
      <xdr:nvSpPr>
        <xdr:cNvPr id="11" name="TextBox 39">
          <a:extLst>
            <a:ext uri="{FF2B5EF4-FFF2-40B4-BE49-F238E27FC236}">
              <a16:creationId xmlns:a16="http://schemas.microsoft.com/office/drawing/2014/main" id="{C5BF0DBB-5843-4F45-87E0-DA9A5FAB028A}"/>
            </a:ext>
          </a:extLst>
        </xdr:cNvPr>
        <xdr:cNvSpPr txBox="1"/>
      </xdr:nvSpPr>
      <xdr:spPr>
        <a:xfrm>
          <a:off x="19494500" y="1283334"/>
          <a:ext cx="709209" cy="3054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/>
            <a:t>ELITE</a:t>
          </a:r>
        </a:p>
      </xdr:txBody>
    </xdr:sp>
    <xdr:clientData/>
  </xdr:twoCellAnchor>
  <xdr:twoCellAnchor editAs="oneCell">
    <xdr:from>
      <xdr:col>16</xdr:col>
      <xdr:colOff>378298</xdr:colOff>
      <xdr:row>24</xdr:row>
      <xdr:rowOff>130810</xdr:rowOff>
    </xdr:from>
    <xdr:to>
      <xdr:col>19</xdr:col>
      <xdr:colOff>304800</xdr:colOff>
      <xdr:row>27</xdr:row>
      <xdr:rowOff>139700</xdr:rowOff>
    </xdr:to>
    <xdr:pic>
      <xdr:nvPicPr>
        <xdr:cNvPr id="12" name="Picture 43" descr="Ultimate DevOps Tool Chest | Sql server, Microsoft sql server, Sql">
          <a:extLst>
            <a:ext uri="{FF2B5EF4-FFF2-40B4-BE49-F238E27FC236}">
              <a16:creationId xmlns:a16="http://schemas.microsoft.com/office/drawing/2014/main" id="{EADE038A-1FFC-4637-A4F6-2A5267E834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63" t="32511" r="5248" b="34979"/>
        <a:stretch/>
      </xdr:blipFill>
      <xdr:spPr bwMode="auto">
        <a:xfrm>
          <a:off x="12326458" y="4702810"/>
          <a:ext cx="2166782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264008</xdr:colOff>
      <xdr:row>22</xdr:row>
      <xdr:rowOff>101600</xdr:rowOff>
    </xdr:from>
    <xdr:to>
      <xdr:col>27</xdr:col>
      <xdr:colOff>645049</xdr:colOff>
      <xdr:row>25</xdr:row>
      <xdr:rowOff>101600</xdr:rowOff>
    </xdr:to>
    <xdr:cxnSp macro="">
      <xdr:nvCxnSpPr>
        <xdr:cNvPr id="13" name="Straight Arrow Connector 59">
          <a:extLst>
            <a:ext uri="{FF2B5EF4-FFF2-40B4-BE49-F238E27FC236}">
              <a16:creationId xmlns:a16="http://schemas.microsoft.com/office/drawing/2014/main" id="{345F06C4-FD4E-4327-A70C-224EA1EAEFBC}"/>
            </a:ext>
          </a:extLst>
        </xdr:cNvPr>
        <xdr:cNvCxnSpPr>
          <a:cxnSpLocks/>
          <a:stCxn id="22" idx="1"/>
          <a:endCxn id="16" idx="3"/>
        </xdr:cNvCxnSpPr>
      </xdr:nvCxnSpPr>
      <xdr:spPr>
        <a:xfrm flipH="1">
          <a:off x="18186248" y="4292600"/>
          <a:ext cx="2621321" cy="571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193715</xdr:colOff>
      <xdr:row>22</xdr:row>
      <xdr:rowOff>130810</xdr:rowOff>
    </xdr:from>
    <xdr:to>
      <xdr:col>23</xdr:col>
      <xdr:colOff>41758</xdr:colOff>
      <xdr:row>25</xdr:row>
      <xdr:rowOff>101600</xdr:rowOff>
    </xdr:to>
    <xdr:cxnSp macro="">
      <xdr:nvCxnSpPr>
        <xdr:cNvPr id="14" name="Straight Arrow Connector 62">
          <a:extLst>
            <a:ext uri="{FF2B5EF4-FFF2-40B4-BE49-F238E27FC236}">
              <a16:creationId xmlns:a16="http://schemas.microsoft.com/office/drawing/2014/main" id="{77EB14DE-B904-4976-8199-87E499DC0D37}"/>
            </a:ext>
          </a:extLst>
        </xdr:cNvPr>
        <xdr:cNvCxnSpPr>
          <a:stCxn id="3" idx="3"/>
          <a:endCxn id="16" idx="1"/>
        </xdr:cNvCxnSpPr>
      </xdr:nvCxnSpPr>
      <xdr:spPr>
        <a:xfrm>
          <a:off x="14382155" y="4321810"/>
          <a:ext cx="2835083" cy="5422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494030</xdr:colOff>
      <xdr:row>16</xdr:row>
      <xdr:rowOff>131906</xdr:rowOff>
    </xdr:from>
    <xdr:to>
      <xdr:col>23</xdr:col>
      <xdr:colOff>530708</xdr:colOff>
      <xdr:row>22</xdr:row>
      <xdr:rowOff>25400</xdr:rowOff>
    </xdr:to>
    <xdr:cxnSp macro="">
      <xdr:nvCxnSpPr>
        <xdr:cNvPr id="15" name="Straight Arrow Connector 101">
          <a:extLst>
            <a:ext uri="{FF2B5EF4-FFF2-40B4-BE49-F238E27FC236}">
              <a16:creationId xmlns:a16="http://schemas.microsoft.com/office/drawing/2014/main" id="{D3C49363-ABEB-43C0-AA0F-2315C4F02495}"/>
            </a:ext>
          </a:extLst>
        </xdr:cNvPr>
        <xdr:cNvCxnSpPr>
          <a:cxnSpLocks/>
          <a:stCxn id="21" idx="2"/>
          <a:endCxn id="17" idx="0"/>
        </xdr:cNvCxnSpPr>
      </xdr:nvCxnSpPr>
      <xdr:spPr>
        <a:xfrm>
          <a:off x="17669510" y="3179906"/>
          <a:ext cx="36678" cy="10364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41758</xdr:colOff>
      <xdr:row>23</xdr:row>
      <xdr:rowOff>25400</xdr:rowOff>
    </xdr:from>
    <xdr:to>
      <xdr:col>24</xdr:col>
      <xdr:colOff>264008</xdr:colOff>
      <xdr:row>27</xdr:row>
      <xdr:rowOff>177800</xdr:rowOff>
    </xdr:to>
    <xdr:pic>
      <xdr:nvPicPr>
        <xdr:cNvPr id="16" name="Graphic 44" descr="Database">
          <a:extLst>
            <a:ext uri="{FF2B5EF4-FFF2-40B4-BE49-F238E27FC236}">
              <a16:creationId xmlns:a16="http://schemas.microsoft.com/office/drawing/2014/main" id="{6C9C7DCC-B3EE-4D46-9FC1-A4E7C5612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17238" y="4406900"/>
          <a:ext cx="969010" cy="914400"/>
        </a:xfrm>
        <a:prstGeom prst="rect">
          <a:avLst/>
        </a:prstGeom>
      </xdr:spPr>
    </xdr:pic>
    <xdr:clientData/>
  </xdr:twoCellAnchor>
  <xdr:twoCellAnchor>
    <xdr:from>
      <xdr:col>23</xdr:col>
      <xdr:colOff>79223</xdr:colOff>
      <xdr:row>22</xdr:row>
      <xdr:rowOff>25400</xdr:rowOff>
    </xdr:from>
    <xdr:to>
      <xdr:col>24</xdr:col>
      <xdr:colOff>225273</xdr:colOff>
      <xdr:row>23</xdr:row>
      <xdr:rowOff>101600</xdr:rowOff>
    </xdr:to>
    <xdr:sp macro="" textlink="">
      <xdr:nvSpPr>
        <xdr:cNvPr id="17" name="TextBox 45">
          <a:extLst>
            <a:ext uri="{FF2B5EF4-FFF2-40B4-BE49-F238E27FC236}">
              <a16:creationId xmlns:a16="http://schemas.microsoft.com/office/drawing/2014/main" id="{94FA3B9B-04D1-4245-98CB-37CF66CA3275}"/>
            </a:ext>
          </a:extLst>
        </xdr:cNvPr>
        <xdr:cNvSpPr txBox="1"/>
      </xdr:nvSpPr>
      <xdr:spPr>
        <a:xfrm>
          <a:off x="17254703" y="4216400"/>
          <a:ext cx="89281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SOX</a:t>
          </a:r>
          <a:endParaRPr lang="es-CO" sz="1100"/>
        </a:p>
      </xdr:txBody>
    </xdr:sp>
    <xdr:clientData/>
  </xdr:twoCellAnchor>
  <xdr:twoCellAnchor editAs="oneCell">
    <xdr:from>
      <xdr:col>22</xdr:col>
      <xdr:colOff>225126</xdr:colOff>
      <xdr:row>28</xdr:row>
      <xdr:rowOff>54610</xdr:rowOff>
    </xdr:from>
    <xdr:to>
      <xdr:col>25</xdr:col>
      <xdr:colOff>111203</xdr:colOff>
      <xdr:row>29</xdr:row>
      <xdr:rowOff>101600</xdr:rowOff>
    </xdr:to>
    <xdr:pic>
      <xdr:nvPicPr>
        <xdr:cNvPr id="18" name="Picture 46" descr="Logo Oracle PNG transparente - StickPNG">
          <a:extLst>
            <a:ext uri="{FF2B5EF4-FFF2-40B4-BE49-F238E27FC236}">
              <a16:creationId xmlns:a16="http://schemas.microsoft.com/office/drawing/2014/main" id="{3E32FA15-841B-4C0A-BB97-A9D031F152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16653846" y="5388610"/>
          <a:ext cx="2126357" cy="237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231173</xdr:colOff>
      <xdr:row>7</xdr:row>
      <xdr:rowOff>177800</xdr:rowOff>
    </xdr:from>
    <xdr:to>
      <xdr:col>23</xdr:col>
      <xdr:colOff>419133</xdr:colOff>
      <xdr:row>12</xdr:row>
      <xdr:rowOff>139700</xdr:rowOff>
    </xdr:to>
    <xdr:pic>
      <xdr:nvPicPr>
        <xdr:cNvPr id="19" name="Graphic 2" descr="Database">
          <a:extLst>
            <a:ext uri="{FF2B5EF4-FFF2-40B4-BE49-F238E27FC236}">
              <a16:creationId xmlns:a16="http://schemas.microsoft.com/office/drawing/2014/main" id="{61DFA151-7A87-487F-99DE-C69F3A8E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659893" y="1511300"/>
          <a:ext cx="934720" cy="914400"/>
        </a:xfrm>
        <a:prstGeom prst="rect">
          <a:avLst/>
        </a:prstGeom>
      </xdr:spPr>
    </xdr:pic>
    <xdr:clientData/>
  </xdr:twoCellAnchor>
  <xdr:twoCellAnchor>
    <xdr:from>
      <xdr:col>22</xdr:col>
      <xdr:colOff>116906</xdr:colOff>
      <xdr:row>6</xdr:row>
      <xdr:rowOff>140334</xdr:rowOff>
    </xdr:from>
    <xdr:to>
      <xdr:col>23</xdr:col>
      <xdr:colOff>533400</xdr:colOff>
      <xdr:row>8</xdr:row>
      <xdr:rowOff>64769</xdr:rowOff>
    </xdr:to>
    <xdr:sp macro="" textlink="">
      <xdr:nvSpPr>
        <xdr:cNvPr id="20" name="TextBox 10">
          <a:extLst>
            <a:ext uri="{FF2B5EF4-FFF2-40B4-BE49-F238E27FC236}">
              <a16:creationId xmlns:a16="http://schemas.microsoft.com/office/drawing/2014/main" id="{8C696B16-D2C9-4161-A5C3-32352FD5120F}"/>
            </a:ext>
          </a:extLst>
        </xdr:cNvPr>
        <xdr:cNvSpPr txBox="1"/>
      </xdr:nvSpPr>
      <xdr:spPr>
        <a:xfrm>
          <a:off x="16545626" y="1283334"/>
          <a:ext cx="1163254" cy="3054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/>
            <a:t>OPEN UNE</a:t>
          </a:r>
        </a:p>
      </xdr:txBody>
    </xdr:sp>
    <xdr:clientData/>
  </xdr:twoCellAnchor>
  <xdr:twoCellAnchor editAs="oneCell">
    <xdr:from>
      <xdr:col>20</xdr:col>
      <xdr:colOff>383540</xdr:colOff>
      <xdr:row>13</xdr:row>
      <xdr:rowOff>55246</xdr:rowOff>
    </xdr:from>
    <xdr:to>
      <xdr:col>26</xdr:col>
      <xdr:colOff>605790</xdr:colOff>
      <xdr:row>16</xdr:row>
      <xdr:rowOff>131906</xdr:rowOff>
    </xdr:to>
    <xdr:pic>
      <xdr:nvPicPr>
        <xdr:cNvPr id="21" name="Picture 31" descr="Logo Oracle PNG transparente - StickPNG">
          <a:extLst>
            <a:ext uri="{FF2B5EF4-FFF2-40B4-BE49-F238E27FC236}">
              <a16:creationId xmlns:a16="http://schemas.microsoft.com/office/drawing/2014/main" id="{5B24E647-54C9-4B3D-8489-DD8A0ACF26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15318740" y="2531746"/>
          <a:ext cx="4702810" cy="64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645049</xdr:colOff>
      <xdr:row>20</xdr:row>
      <xdr:rowOff>25400</xdr:rowOff>
    </xdr:from>
    <xdr:to>
      <xdr:col>29</xdr:col>
      <xdr:colOff>76089</xdr:colOff>
      <xdr:row>24</xdr:row>
      <xdr:rowOff>177800</xdr:rowOff>
    </xdr:to>
    <xdr:pic>
      <xdr:nvPicPr>
        <xdr:cNvPr id="22" name="Graphic 92" descr="Database">
          <a:extLst>
            <a:ext uri="{FF2B5EF4-FFF2-40B4-BE49-F238E27FC236}">
              <a16:creationId xmlns:a16="http://schemas.microsoft.com/office/drawing/2014/main" id="{109A1FE8-8F14-4CDB-B2E0-05ED5672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0807569" y="3835400"/>
          <a:ext cx="924560" cy="914400"/>
        </a:xfrm>
        <a:prstGeom prst="rect">
          <a:avLst/>
        </a:prstGeom>
      </xdr:spPr>
    </xdr:pic>
    <xdr:clientData/>
  </xdr:twoCellAnchor>
  <xdr:twoCellAnchor>
    <xdr:from>
      <xdr:col>27</xdr:col>
      <xdr:colOff>683149</xdr:colOff>
      <xdr:row>18</xdr:row>
      <xdr:rowOff>177800</xdr:rowOff>
    </xdr:from>
    <xdr:to>
      <xdr:col>29</xdr:col>
      <xdr:colOff>37989</xdr:colOff>
      <xdr:row>20</xdr:row>
      <xdr:rowOff>63500</xdr:rowOff>
    </xdr:to>
    <xdr:sp macro="" textlink="">
      <xdr:nvSpPr>
        <xdr:cNvPr id="23" name="TextBox 94">
          <a:extLst>
            <a:ext uri="{FF2B5EF4-FFF2-40B4-BE49-F238E27FC236}">
              <a16:creationId xmlns:a16="http://schemas.microsoft.com/office/drawing/2014/main" id="{59089173-BBB4-44DA-BA9C-2ED379CDF589}"/>
            </a:ext>
          </a:extLst>
        </xdr:cNvPr>
        <xdr:cNvSpPr txBox="1"/>
      </xdr:nvSpPr>
      <xdr:spPr>
        <a:xfrm>
          <a:off x="20845669" y="3606800"/>
          <a:ext cx="8483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600"/>
            <a:t>SIEBEL</a:t>
          </a:r>
        </a:p>
      </xdr:txBody>
    </xdr:sp>
    <xdr:clientData/>
  </xdr:twoCellAnchor>
  <xdr:twoCellAnchor>
    <xdr:from>
      <xdr:col>20</xdr:col>
      <xdr:colOff>263146</xdr:colOff>
      <xdr:row>26</xdr:row>
      <xdr:rowOff>130810</xdr:rowOff>
    </xdr:from>
    <xdr:to>
      <xdr:col>21</xdr:col>
      <xdr:colOff>377446</xdr:colOff>
      <xdr:row>28</xdr:row>
      <xdr:rowOff>16510</xdr:rowOff>
    </xdr:to>
    <xdr:sp macro="" textlink="">
      <xdr:nvSpPr>
        <xdr:cNvPr id="24" name="TextBox 21">
          <a:extLst>
            <a:ext uri="{FF2B5EF4-FFF2-40B4-BE49-F238E27FC236}">
              <a16:creationId xmlns:a16="http://schemas.microsoft.com/office/drawing/2014/main" id="{68283627-33AF-49B6-9E12-124348FA2DE2}"/>
            </a:ext>
          </a:extLst>
        </xdr:cNvPr>
        <xdr:cNvSpPr txBox="1"/>
      </xdr:nvSpPr>
      <xdr:spPr>
        <a:xfrm>
          <a:off x="15198346" y="5083810"/>
          <a:ext cx="8610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ETL</a:t>
          </a:r>
        </a:p>
      </xdr:txBody>
    </xdr:sp>
    <xdr:clientData/>
  </xdr:twoCellAnchor>
  <xdr:twoCellAnchor editAs="oneCell">
    <xdr:from>
      <xdr:col>20</xdr:col>
      <xdr:colOff>116840</xdr:colOff>
      <xdr:row>21</xdr:row>
      <xdr:rowOff>54610</xdr:rowOff>
    </xdr:from>
    <xdr:to>
      <xdr:col>21</xdr:col>
      <xdr:colOff>456442</xdr:colOff>
      <xdr:row>26</xdr:row>
      <xdr:rowOff>140620</xdr:rowOff>
    </xdr:to>
    <xdr:pic>
      <xdr:nvPicPr>
        <xdr:cNvPr id="25" name="Picture 53" descr="Cuál era logo oficial de JavaScript en sus inicios? ¿Era este? - Quora">
          <a:extLst>
            <a:ext uri="{FF2B5EF4-FFF2-40B4-BE49-F238E27FC236}">
              <a16:creationId xmlns:a16="http://schemas.microsoft.com/office/drawing/2014/main" id="{64C0CFCD-BF50-4C57-8BDD-3E3974B39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2040" y="4055110"/>
          <a:ext cx="1086362" cy="1038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35896</xdr:colOff>
      <xdr:row>26</xdr:row>
      <xdr:rowOff>139700</xdr:rowOff>
    </xdr:from>
    <xdr:to>
      <xdr:col>29</xdr:col>
      <xdr:colOff>682703</xdr:colOff>
      <xdr:row>28</xdr:row>
      <xdr:rowOff>25400</xdr:rowOff>
    </xdr:to>
    <xdr:pic>
      <xdr:nvPicPr>
        <xdr:cNvPr id="26" name="Picture 46" descr="Logo Oracle PNG transparente - StickPNG">
          <a:extLst>
            <a:ext uri="{FF2B5EF4-FFF2-40B4-BE49-F238E27FC236}">
              <a16:creationId xmlns:a16="http://schemas.microsoft.com/office/drawing/2014/main" id="{DA9C29B5-FBAB-4B07-B9BF-97E59A4D46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20198416" y="5092700"/>
          <a:ext cx="2140327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72391</xdr:colOff>
      <xdr:row>33</xdr:row>
      <xdr:rowOff>177830</xdr:rowOff>
    </xdr:from>
    <xdr:to>
      <xdr:col>24</xdr:col>
      <xdr:colOff>263265</xdr:colOff>
      <xdr:row>38</xdr:row>
      <xdr:rowOff>168910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5927BB7-597A-4EF4-AF81-438B7608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247871" y="6464330"/>
          <a:ext cx="937634" cy="943580"/>
        </a:xfrm>
        <a:prstGeom prst="rect">
          <a:avLst/>
        </a:prstGeom>
      </xdr:spPr>
    </xdr:pic>
    <xdr:clientData/>
  </xdr:twoCellAnchor>
  <xdr:twoCellAnchor>
    <xdr:from>
      <xdr:col>23</xdr:col>
      <xdr:colOff>531385</xdr:colOff>
      <xdr:row>29</xdr:row>
      <xdr:rowOff>101600</xdr:rowOff>
    </xdr:from>
    <xdr:to>
      <xdr:col>23</xdr:col>
      <xdr:colOff>534858</xdr:colOff>
      <xdr:row>33</xdr:row>
      <xdr:rowOff>177830</xdr:rowOff>
    </xdr:to>
    <xdr:cxnSp macro="">
      <xdr:nvCxnSpPr>
        <xdr:cNvPr id="28" name="Straight Arrow Connector 101">
          <a:extLst>
            <a:ext uri="{FF2B5EF4-FFF2-40B4-BE49-F238E27FC236}">
              <a16:creationId xmlns:a16="http://schemas.microsoft.com/office/drawing/2014/main" id="{ADCBF242-382A-4947-B751-F3A24A9701C3}"/>
            </a:ext>
          </a:extLst>
        </xdr:cNvPr>
        <xdr:cNvCxnSpPr>
          <a:cxnSpLocks/>
          <a:stCxn id="18" idx="2"/>
          <a:endCxn id="27" idx="0"/>
        </xdr:cNvCxnSpPr>
      </xdr:nvCxnSpPr>
      <xdr:spPr>
        <a:xfrm>
          <a:off x="17706865" y="5626100"/>
          <a:ext cx="3473" cy="83823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570230</xdr:colOff>
      <xdr:row>39</xdr:row>
      <xdr:rowOff>88900</xdr:rowOff>
    </xdr:from>
    <xdr:to>
      <xdr:col>24</xdr:col>
      <xdr:colOff>530860</xdr:colOff>
      <xdr:row>41</xdr:row>
      <xdr:rowOff>52070</xdr:rowOff>
    </xdr:to>
    <xdr:sp macro="" textlink="">
      <xdr:nvSpPr>
        <xdr:cNvPr id="29" name="TextBox 21">
          <a:extLst>
            <a:ext uri="{FF2B5EF4-FFF2-40B4-BE49-F238E27FC236}">
              <a16:creationId xmlns:a16="http://schemas.microsoft.com/office/drawing/2014/main" id="{A73E4E7A-B677-4506-886F-E2AA5AC887ED}"/>
            </a:ext>
          </a:extLst>
        </xdr:cNvPr>
        <xdr:cNvSpPr txBox="1"/>
      </xdr:nvSpPr>
      <xdr:spPr>
        <a:xfrm>
          <a:off x="16998950" y="7518400"/>
          <a:ext cx="1454150" cy="3441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600"/>
            <a:t>Data</a:t>
          </a:r>
          <a:r>
            <a:rPr lang="es-CO" sz="1100" baseline="0"/>
            <a:t> </a:t>
          </a:r>
          <a:r>
            <a:rPr lang="es-CO" sz="1600" baseline="0"/>
            <a:t>Set</a:t>
          </a:r>
          <a:endParaRPr lang="es-CO" sz="1100"/>
        </a:p>
      </xdr:txBody>
    </xdr:sp>
    <xdr:clientData/>
  </xdr:twoCellAnchor>
  <xdr:twoCellAnchor>
    <xdr:from>
      <xdr:col>21</xdr:col>
      <xdr:colOff>419100</xdr:colOff>
      <xdr:row>2</xdr:row>
      <xdr:rowOff>162560</xdr:rowOff>
    </xdr:from>
    <xdr:to>
      <xdr:col>25</xdr:col>
      <xdr:colOff>612140</xdr:colOff>
      <xdr:row>5</xdr:row>
      <xdr:rowOff>149860</xdr:rowOff>
    </xdr:to>
    <xdr:sp macro="" textlink="">
      <xdr:nvSpPr>
        <xdr:cNvPr id="30" name="TextBox 21">
          <a:extLst>
            <a:ext uri="{FF2B5EF4-FFF2-40B4-BE49-F238E27FC236}">
              <a16:creationId xmlns:a16="http://schemas.microsoft.com/office/drawing/2014/main" id="{156FF580-30A4-41B1-8152-2A993BB893FD}"/>
            </a:ext>
          </a:extLst>
        </xdr:cNvPr>
        <xdr:cNvSpPr txBox="1"/>
      </xdr:nvSpPr>
      <xdr:spPr>
        <a:xfrm>
          <a:off x="16101060" y="543560"/>
          <a:ext cx="3180080" cy="55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3200"/>
            <a:t>Facturadores</a:t>
          </a:r>
          <a:endParaRPr lang="es-CO" sz="1100"/>
        </a:p>
      </xdr:txBody>
    </xdr:sp>
    <xdr:clientData/>
  </xdr:twoCellAnchor>
  <xdr:twoCellAnchor>
    <xdr:from>
      <xdr:col>27</xdr:col>
      <xdr:colOff>304800</xdr:colOff>
      <xdr:row>15</xdr:row>
      <xdr:rowOff>88900</xdr:rowOff>
    </xdr:from>
    <xdr:to>
      <xdr:col>29</xdr:col>
      <xdr:colOff>421640</xdr:colOff>
      <xdr:row>18</xdr:row>
      <xdr:rowOff>80010</xdr:rowOff>
    </xdr:to>
    <xdr:sp macro="" textlink="">
      <xdr:nvSpPr>
        <xdr:cNvPr id="31" name="TextBox 21">
          <a:extLst>
            <a:ext uri="{FF2B5EF4-FFF2-40B4-BE49-F238E27FC236}">
              <a16:creationId xmlns:a16="http://schemas.microsoft.com/office/drawing/2014/main" id="{DA4648F8-BCD9-477F-B742-CC1096AC78A0}"/>
            </a:ext>
          </a:extLst>
        </xdr:cNvPr>
        <xdr:cNvSpPr txBox="1"/>
      </xdr:nvSpPr>
      <xdr:spPr>
        <a:xfrm>
          <a:off x="20467320" y="2946400"/>
          <a:ext cx="1610360" cy="562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3200"/>
            <a:t>CRM</a:t>
          </a:r>
          <a:endParaRPr lang="es-CO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12</xdr:col>
      <xdr:colOff>45720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E32D2906-790D-438B-842B-23405B032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240536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DD71429C-596F-46A1-8C6D-9D5083E87D75}"/>
            </a:ext>
          </a:extLst>
        </xdr:cNvPr>
        <xdr:cNvSpPr txBox="1"/>
      </xdr:nvSpPr>
      <xdr:spPr>
        <a:xfrm>
          <a:off x="152399" y="514350"/>
          <a:ext cx="3023235" cy="95631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SOX.VECTOR_PAGO_FIJO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202234</xdr:colOff>
      <xdr:row>3</xdr:row>
      <xdr:rowOff>106680</xdr:rowOff>
    </xdr:from>
    <xdr:to>
      <xdr:col>5</xdr:col>
      <xdr:colOff>385114</xdr:colOff>
      <xdr:row>8</xdr:row>
      <xdr:rowOff>68580</xdr:rowOff>
    </xdr:to>
    <xdr:pic>
      <xdr:nvPicPr>
        <xdr:cNvPr id="3" name="Graphic 2" descr="Database">
          <a:extLst>
            <a:ext uri="{FF2B5EF4-FFF2-40B4-BE49-F238E27FC236}">
              <a16:creationId xmlns:a16="http://schemas.microsoft.com/office/drawing/2014/main" id="{AE1A75F2-5FCE-44BA-98E7-E2061ACD0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28314" y="6781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530265</xdr:colOff>
      <xdr:row>22</xdr:row>
      <xdr:rowOff>0</xdr:rowOff>
    </xdr:from>
    <xdr:to>
      <xdr:col>13</xdr:col>
      <xdr:colOff>713145</xdr:colOff>
      <xdr:row>26</xdr:row>
      <xdr:rowOff>152400</xdr:rowOff>
    </xdr:to>
    <xdr:pic>
      <xdr:nvPicPr>
        <xdr:cNvPr id="5" name="Graphic 4" descr="Database">
          <a:extLst>
            <a:ext uri="{FF2B5EF4-FFF2-40B4-BE49-F238E27FC236}">
              <a16:creationId xmlns:a16="http://schemas.microsoft.com/office/drawing/2014/main" id="{BAC8DDF0-BDEA-449D-9D91-E74FF51BD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08505" y="4191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684199</xdr:colOff>
      <xdr:row>1</xdr:row>
      <xdr:rowOff>137160</xdr:rowOff>
    </xdr:from>
    <xdr:to>
      <xdr:col>8</xdr:col>
      <xdr:colOff>135559</xdr:colOff>
      <xdr:row>6</xdr:row>
      <xdr:rowOff>99060</xdr:rowOff>
    </xdr:to>
    <xdr:pic>
      <xdr:nvPicPr>
        <xdr:cNvPr id="6" name="Graphic 5" descr="Database">
          <a:extLst>
            <a:ext uri="{FF2B5EF4-FFF2-40B4-BE49-F238E27FC236}">
              <a16:creationId xmlns:a16="http://schemas.microsoft.com/office/drawing/2014/main" id="{4CB579BD-328F-45D8-8EB7-ACDF60A0F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73319" y="3276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530265</xdr:colOff>
      <xdr:row>6</xdr:row>
      <xdr:rowOff>60960</xdr:rowOff>
    </xdr:from>
    <xdr:to>
      <xdr:col>13</xdr:col>
      <xdr:colOff>713145</xdr:colOff>
      <xdr:row>11</xdr:row>
      <xdr:rowOff>22860</xdr:rowOff>
    </xdr:to>
    <xdr:pic>
      <xdr:nvPicPr>
        <xdr:cNvPr id="9" name="Graphic 8" descr="Database">
          <a:extLst>
            <a:ext uri="{FF2B5EF4-FFF2-40B4-BE49-F238E27FC236}">
              <a16:creationId xmlns:a16="http://schemas.microsoft.com/office/drawing/2014/main" id="{D4008194-7BB1-4FEB-9D8B-DEBA183B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08505" y="120396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240334</xdr:colOff>
      <xdr:row>2</xdr:row>
      <xdr:rowOff>60960</xdr:rowOff>
    </xdr:from>
    <xdr:to>
      <xdr:col>5</xdr:col>
      <xdr:colOff>347014</xdr:colOff>
      <xdr:row>3</xdr:row>
      <xdr:rowOff>137160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CE84F5D-7CF6-4782-8728-E0F79D71C8F7}"/>
            </a:ext>
          </a:extLst>
        </xdr:cNvPr>
        <xdr:cNvSpPr txBox="1"/>
      </xdr:nvSpPr>
      <xdr:spPr>
        <a:xfrm>
          <a:off x="3166414" y="441960"/>
          <a:ext cx="8382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OPEN UNE</a:t>
          </a:r>
        </a:p>
      </xdr:txBody>
    </xdr:sp>
    <xdr:clientData/>
  </xdr:twoCellAnchor>
  <xdr:twoCellAnchor editAs="oneCell">
    <xdr:from>
      <xdr:col>6</xdr:col>
      <xdr:colOff>622458</xdr:colOff>
      <xdr:row>6</xdr:row>
      <xdr:rowOff>15240</xdr:rowOff>
    </xdr:from>
    <xdr:to>
      <xdr:col>8</xdr:col>
      <xdr:colOff>197300</xdr:colOff>
      <xdr:row>6</xdr:row>
      <xdr:rowOff>159288</xdr:rowOff>
    </xdr:to>
    <xdr:pic>
      <xdr:nvPicPr>
        <xdr:cNvPr id="19" name="Picture 18" descr="Logo Oracle PNG transparente - StickPNG">
          <a:extLst>
            <a:ext uri="{FF2B5EF4-FFF2-40B4-BE49-F238E27FC236}">
              <a16:creationId xmlns:a16="http://schemas.microsoft.com/office/drawing/2014/main" id="{8DC30FA0-C1FA-477E-A05F-FD84C41114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5011578" y="1158240"/>
          <a:ext cx="1037882" cy="14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568365</xdr:colOff>
      <xdr:row>20</xdr:row>
      <xdr:rowOff>152400</xdr:rowOff>
    </xdr:from>
    <xdr:to>
      <xdr:col>13</xdr:col>
      <xdr:colOff>675045</xdr:colOff>
      <xdr:row>22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535986-6905-40E6-AF48-AD5D13754808}"/>
            </a:ext>
          </a:extLst>
        </xdr:cNvPr>
        <xdr:cNvSpPr txBox="1"/>
      </xdr:nvSpPr>
      <xdr:spPr>
        <a:xfrm>
          <a:off x="9346605" y="3962400"/>
          <a:ext cx="8382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ANALYTICS</a:t>
          </a:r>
        </a:p>
      </xdr:txBody>
    </xdr:sp>
    <xdr:clientData/>
  </xdr:twoCellAnchor>
  <xdr:twoCellAnchor>
    <xdr:from>
      <xdr:col>6</xdr:col>
      <xdr:colOff>722299</xdr:colOff>
      <xdr:row>0</xdr:row>
      <xdr:rowOff>99060</xdr:rowOff>
    </xdr:from>
    <xdr:to>
      <xdr:col>8</xdr:col>
      <xdr:colOff>97459</xdr:colOff>
      <xdr:row>1</xdr:row>
      <xdr:rowOff>175260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E0F485C-393C-4382-9B04-B33A404E024D}"/>
            </a:ext>
          </a:extLst>
        </xdr:cNvPr>
        <xdr:cNvSpPr txBox="1"/>
      </xdr:nvSpPr>
      <xdr:spPr>
        <a:xfrm>
          <a:off x="5111419" y="99060"/>
          <a:ext cx="8382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AUTBILL</a:t>
          </a:r>
        </a:p>
      </xdr:txBody>
    </xdr:sp>
    <xdr:clientData/>
  </xdr:twoCellAnchor>
  <xdr:twoCellAnchor>
    <xdr:from>
      <xdr:col>12</xdr:col>
      <xdr:colOff>248325</xdr:colOff>
      <xdr:row>5</xdr:row>
      <xdr:rowOff>15240</xdr:rowOff>
    </xdr:from>
    <xdr:to>
      <xdr:col>14</xdr:col>
      <xdr:colOff>263565</xdr:colOff>
      <xdr:row>6</xdr:row>
      <xdr:rowOff>91440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E161AAD-2A27-430A-8DC6-121CEB310BE8}"/>
            </a:ext>
          </a:extLst>
        </xdr:cNvPr>
        <xdr:cNvSpPr txBox="1"/>
      </xdr:nvSpPr>
      <xdr:spPr>
        <a:xfrm>
          <a:off x="9026565" y="967740"/>
          <a:ext cx="147828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REPORTING_LEADER</a:t>
          </a:r>
        </a:p>
      </xdr:txBody>
    </xdr:sp>
    <xdr:clientData/>
  </xdr:twoCellAnchor>
  <xdr:twoCellAnchor editAs="oneCell">
    <xdr:from>
      <xdr:col>4</xdr:col>
      <xdr:colOff>140493</xdr:colOff>
      <xdr:row>8</xdr:row>
      <xdr:rowOff>15240</xdr:rowOff>
    </xdr:from>
    <xdr:to>
      <xdr:col>5</xdr:col>
      <xdr:colOff>446855</xdr:colOff>
      <xdr:row>8</xdr:row>
      <xdr:rowOff>159288</xdr:rowOff>
    </xdr:to>
    <xdr:pic>
      <xdr:nvPicPr>
        <xdr:cNvPr id="32" name="Picture 31" descr="Logo Oracle PNG transparente - StickPNG">
          <a:extLst>
            <a:ext uri="{FF2B5EF4-FFF2-40B4-BE49-F238E27FC236}">
              <a16:creationId xmlns:a16="http://schemas.microsoft.com/office/drawing/2014/main" id="{7A192949-7C8A-4B08-9B01-158245AE36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3066573" y="1539240"/>
          <a:ext cx="1037882" cy="14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614191</xdr:colOff>
      <xdr:row>10</xdr:row>
      <xdr:rowOff>106680</xdr:rowOff>
    </xdr:from>
    <xdr:to>
      <xdr:col>3</xdr:col>
      <xdr:colOff>65551</xdr:colOff>
      <xdr:row>15</xdr:row>
      <xdr:rowOff>68580</xdr:rowOff>
    </xdr:to>
    <xdr:pic>
      <xdr:nvPicPr>
        <xdr:cNvPr id="33" name="Graphic 32" descr="Database">
          <a:extLst>
            <a:ext uri="{FF2B5EF4-FFF2-40B4-BE49-F238E27FC236}">
              <a16:creationId xmlns:a16="http://schemas.microsoft.com/office/drawing/2014/main" id="{75DB10C1-F3F5-4F01-85DB-0D51F06E7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45711" y="201168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652291</xdr:colOff>
      <xdr:row>9</xdr:row>
      <xdr:rowOff>60960</xdr:rowOff>
    </xdr:from>
    <xdr:to>
      <xdr:col>3</xdr:col>
      <xdr:colOff>27451</xdr:colOff>
      <xdr:row>10</xdr:row>
      <xdr:rowOff>137160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DC3B527-9527-4E87-B011-80E16EE5B5EB}"/>
            </a:ext>
          </a:extLst>
        </xdr:cNvPr>
        <xdr:cNvSpPr txBox="1"/>
      </xdr:nvSpPr>
      <xdr:spPr>
        <a:xfrm>
          <a:off x="1383811" y="1775460"/>
          <a:ext cx="8382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OPEN EDA</a:t>
          </a:r>
        </a:p>
      </xdr:txBody>
    </xdr:sp>
    <xdr:clientData/>
  </xdr:twoCellAnchor>
  <xdr:twoCellAnchor editAs="oneCell">
    <xdr:from>
      <xdr:col>1</xdr:col>
      <xdr:colOff>552450</xdr:colOff>
      <xdr:row>15</xdr:row>
      <xdr:rowOff>15240</xdr:rowOff>
    </xdr:from>
    <xdr:to>
      <xdr:col>3</xdr:col>
      <xdr:colOff>127292</xdr:colOff>
      <xdr:row>15</xdr:row>
      <xdr:rowOff>159288</xdr:rowOff>
    </xdr:to>
    <xdr:pic>
      <xdr:nvPicPr>
        <xdr:cNvPr id="35" name="Picture 34" descr="Logo Oracle PNG transparente - StickPNG">
          <a:extLst>
            <a:ext uri="{FF2B5EF4-FFF2-40B4-BE49-F238E27FC236}">
              <a16:creationId xmlns:a16="http://schemas.microsoft.com/office/drawing/2014/main" id="{3CBA54A7-7042-441C-B966-67CB66F0D8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1283970" y="2872740"/>
          <a:ext cx="1037882" cy="14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614191</xdr:colOff>
      <xdr:row>18</xdr:row>
      <xdr:rowOff>60960</xdr:rowOff>
    </xdr:from>
    <xdr:to>
      <xdr:col>3</xdr:col>
      <xdr:colOff>65551</xdr:colOff>
      <xdr:row>23</xdr:row>
      <xdr:rowOff>22860</xdr:rowOff>
    </xdr:to>
    <xdr:pic>
      <xdr:nvPicPr>
        <xdr:cNvPr id="36" name="Graphic 35" descr="Database">
          <a:extLst>
            <a:ext uri="{FF2B5EF4-FFF2-40B4-BE49-F238E27FC236}">
              <a16:creationId xmlns:a16="http://schemas.microsoft.com/office/drawing/2014/main" id="{D603B735-B9B8-4AFD-8B7E-F7BDA29B9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45711" y="348996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652291</xdr:colOff>
      <xdr:row>17</xdr:row>
      <xdr:rowOff>15240</xdr:rowOff>
    </xdr:from>
    <xdr:to>
      <xdr:col>3</xdr:col>
      <xdr:colOff>27451</xdr:colOff>
      <xdr:row>18</xdr:row>
      <xdr:rowOff>91440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D0E1309-A37E-47A2-A2EF-8AA5BC096E73}"/>
            </a:ext>
          </a:extLst>
        </xdr:cNvPr>
        <xdr:cNvSpPr txBox="1"/>
      </xdr:nvSpPr>
      <xdr:spPr>
        <a:xfrm>
          <a:off x="1383811" y="3253740"/>
          <a:ext cx="8382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OPEN ETP</a:t>
          </a:r>
        </a:p>
      </xdr:txBody>
    </xdr:sp>
    <xdr:clientData/>
  </xdr:twoCellAnchor>
  <xdr:twoCellAnchor editAs="oneCell">
    <xdr:from>
      <xdr:col>1</xdr:col>
      <xdr:colOff>552450</xdr:colOff>
      <xdr:row>22</xdr:row>
      <xdr:rowOff>160020</xdr:rowOff>
    </xdr:from>
    <xdr:to>
      <xdr:col>3</xdr:col>
      <xdr:colOff>127292</xdr:colOff>
      <xdr:row>23</xdr:row>
      <xdr:rowOff>113568</xdr:rowOff>
    </xdr:to>
    <xdr:pic>
      <xdr:nvPicPr>
        <xdr:cNvPr id="38" name="Picture 37" descr="Logo Oracle PNG transparente - StickPNG">
          <a:extLst>
            <a:ext uri="{FF2B5EF4-FFF2-40B4-BE49-F238E27FC236}">
              <a16:creationId xmlns:a16="http://schemas.microsoft.com/office/drawing/2014/main" id="{3D44E031-327D-43CB-9382-91166E5EDA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1283970" y="4351020"/>
          <a:ext cx="1037882" cy="14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202234</xdr:colOff>
      <xdr:row>26</xdr:row>
      <xdr:rowOff>7620</xdr:rowOff>
    </xdr:from>
    <xdr:to>
      <xdr:col>5</xdr:col>
      <xdr:colOff>385114</xdr:colOff>
      <xdr:row>30</xdr:row>
      <xdr:rowOff>160020</xdr:rowOff>
    </xdr:to>
    <xdr:pic>
      <xdr:nvPicPr>
        <xdr:cNvPr id="39" name="Graphic 38" descr="Database">
          <a:extLst>
            <a:ext uri="{FF2B5EF4-FFF2-40B4-BE49-F238E27FC236}">
              <a16:creationId xmlns:a16="http://schemas.microsoft.com/office/drawing/2014/main" id="{4C58CADC-D290-43EC-99C0-4F451C6E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128314" y="496062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383600</xdr:colOff>
      <xdr:row>24</xdr:row>
      <xdr:rowOff>152400</xdr:rowOff>
    </xdr:from>
    <xdr:to>
      <xdr:col>5</xdr:col>
      <xdr:colOff>203749</xdr:colOff>
      <xdr:row>26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C48AAF1-03D0-4392-889E-70D23F66700E}"/>
            </a:ext>
          </a:extLst>
        </xdr:cNvPr>
        <xdr:cNvSpPr txBox="1"/>
      </xdr:nvSpPr>
      <xdr:spPr>
        <a:xfrm>
          <a:off x="3309680" y="4724400"/>
          <a:ext cx="55166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ELITE</a:t>
          </a:r>
        </a:p>
      </xdr:txBody>
    </xdr:sp>
    <xdr:clientData/>
  </xdr:twoCellAnchor>
  <xdr:twoCellAnchor editAs="oneCell">
    <xdr:from>
      <xdr:col>4</xdr:col>
      <xdr:colOff>140493</xdr:colOff>
      <xdr:row>30</xdr:row>
      <xdr:rowOff>106680</xdr:rowOff>
    </xdr:from>
    <xdr:to>
      <xdr:col>5</xdr:col>
      <xdr:colOff>446855</xdr:colOff>
      <xdr:row>31</xdr:row>
      <xdr:rowOff>60228</xdr:rowOff>
    </xdr:to>
    <xdr:pic>
      <xdr:nvPicPr>
        <xdr:cNvPr id="41" name="Picture 40" descr="Logo Oracle PNG transparente - StickPNG">
          <a:extLst>
            <a:ext uri="{FF2B5EF4-FFF2-40B4-BE49-F238E27FC236}">
              <a16:creationId xmlns:a16="http://schemas.microsoft.com/office/drawing/2014/main" id="{6E6F8DF1-B372-46EC-A45B-0EC1939F98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3066573" y="5821680"/>
          <a:ext cx="1037882" cy="14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431880</xdr:colOff>
      <xdr:row>26</xdr:row>
      <xdr:rowOff>76200</xdr:rowOff>
    </xdr:from>
    <xdr:to>
      <xdr:col>14</xdr:col>
      <xdr:colOff>80010</xdr:colOff>
      <xdr:row>28</xdr:row>
      <xdr:rowOff>0</xdr:rowOff>
    </xdr:to>
    <xdr:pic>
      <xdr:nvPicPr>
        <xdr:cNvPr id="43" name="Picture 42" descr="Ultimate DevOps Tool Chest | Sql server, Microsoft sql server, Sql">
          <a:extLst>
            <a:ext uri="{FF2B5EF4-FFF2-40B4-BE49-F238E27FC236}">
              <a16:creationId xmlns:a16="http://schemas.microsoft.com/office/drawing/2014/main" id="{C0A308F6-7CC7-4A28-A1AD-5BFABD106E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63" t="32511" r="5248" b="34979"/>
        <a:stretch/>
      </xdr:blipFill>
      <xdr:spPr bwMode="auto">
        <a:xfrm>
          <a:off x="9210120" y="5029200"/>
          <a:ext cx="111117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431880</xdr:colOff>
      <xdr:row>10</xdr:row>
      <xdr:rowOff>137160</xdr:rowOff>
    </xdr:from>
    <xdr:to>
      <xdr:col>14</xdr:col>
      <xdr:colOff>80010</xdr:colOff>
      <xdr:row>12</xdr:row>
      <xdr:rowOff>60960</xdr:rowOff>
    </xdr:to>
    <xdr:pic>
      <xdr:nvPicPr>
        <xdr:cNvPr id="44" name="Picture 43" descr="Ultimate DevOps Tool Chest | Sql server, Microsoft sql server, Sql">
          <a:extLst>
            <a:ext uri="{FF2B5EF4-FFF2-40B4-BE49-F238E27FC236}">
              <a16:creationId xmlns:a16="http://schemas.microsoft.com/office/drawing/2014/main" id="{DC10CB6A-2437-45BF-8B84-F44C247998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63" t="32511" r="5248" b="34979"/>
        <a:stretch/>
      </xdr:blipFill>
      <xdr:spPr bwMode="auto">
        <a:xfrm>
          <a:off x="9210120" y="2042160"/>
          <a:ext cx="111117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681818</xdr:colOff>
      <xdr:row>13</xdr:row>
      <xdr:rowOff>144780</xdr:rowOff>
    </xdr:from>
    <xdr:to>
      <xdr:col>8</xdr:col>
      <xdr:colOff>133178</xdr:colOff>
      <xdr:row>18</xdr:row>
      <xdr:rowOff>106680</xdr:rowOff>
    </xdr:to>
    <xdr:pic>
      <xdr:nvPicPr>
        <xdr:cNvPr id="45" name="Graphic 44" descr="Database">
          <a:extLst>
            <a:ext uri="{FF2B5EF4-FFF2-40B4-BE49-F238E27FC236}">
              <a16:creationId xmlns:a16="http://schemas.microsoft.com/office/drawing/2014/main" id="{3C36C251-40D4-4744-AA68-B23D78B23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070938" y="2621280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719918</xdr:colOff>
      <xdr:row>12</xdr:row>
      <xdr:rowOff>99060</xdr:rowOff>
    </xdr:from>
    <xdr:to>
      <xdr:col>8</xdr:col>
      <xdr:colOff>95078</xdr:colOff>
      <xdr:row>13</xdr:row>
      <xdr:rowOff>175260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B96D840-5001-4ECB-A20A-1EC4471FEC82}"/>
            </a:ext>
          </a:extLst>
        </xdr:cNvPr>
        <xdr:cNvSpPr txBox="1"/>
      </xdr:nvSpPr>
      <xdr:spPr>
        <a:xfrm>
          <a:off x="5109038" y="2385060"/>
          <a:ext cx="8382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SOX</a:t>
          </a:r>
        </a:p>
      </xdr:txBody>
    </xdr:sp>
    <xdr:clientData/>
  </xdr:twoCellAnchor>
  <xdr:twoCellAnchor editAs="oneCell">
    <xdr:from>
      <xdr:col>6</xdr:col>
      <xdr:colOff>620077</xdr:colOff>
      <xdr:row>18</xdr:row>
      <xdr:rowOff>22860</xdr:rowOff>
    </xdr:from>
    <xdr:to>
      <xdr:col>8</xdr:col>
      <xdr:colOff>194919</xdr:colOff>
      <xdr:row>18</xdr:row>
      <xdr:rowOff>166908</xdr:rowOff>
    </xdr:to>
    <xdr:pic>
      <xdr:nvPicPr>
        <xdr:cNvPr id="47" name="Picture 46" descr="Logo Oracle PNG transparente - StickPNG">
          <a:extLst>
            <a:ext uri="{FF2B5EF4-FFF2-40B4-BE49-F238E27FC236}">
              <a16:creationId xmlns:a16="http://schemas.microsoft.com/office/drawing/2014/main" id="{B531DB61-4C91-49EB-B9F6-AA4E382FA0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5009197" y="3451860"/>
          <a:ext cx="1037882" cy="14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662940</xdr:colOff>
      <xdr:row>8</xdr:row>
      <xdr:rowOff>91440</xdr:rowOff>
    </xdr:from>
    <xdr:to>
      <xdr:col>11</xdr:col>
      <xdr:colOff>53340</xdr:colOff>
      <xdr:row>12</xdr:row>
      <xdr:rowOff>182880</xdr:rowOff>
    </xdr:to>
    <xdr:pic>
      <xdr:nvPicPr>
        <xdr:cNvPr id="54" name="Picture 53" descr="Cuál era logo oficial de JavaScript en sus inicios? ¿Era este? - Quora">
          <a:extLst>
            <a:ext uri="{FF2B5EF4-FFF2-40B4-BE49-F238E27FC236}">
              <a16:creationId xmlns:a16="http://schemas.microsoft.com/office/drawing/2014/main" id="{1FE43921-49D8-4D8B-9F7C-C28482993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6620" y="1615440"/>
          <a:ext cx="85344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662940</xdr:colOff>
      <xdr:row>19</xdr:row>
      <xdr:rowOff>144780</xdr:rowOff>
    </xdr:from>
    <xdr:to>
      <xdr:col>11</xdr:col>
      <xdr:colOff>53340</xdr:colOff>
      <xdr:row>24</xdr:row>
      <xdr:rowOff>45720</xdr:rowOff>
    </xdr:to>
    <xdr:pic>
      <xdr:nvPicPr>
        <xdr:cNvPr id="55" name="Picture 54" descr="Cuál era logo oficial de JavaScript en sus inicios? ¿Era este? - Quora">
          <a:extLst>
            <a:ext uri="{FF2B5EF4-FFF2-40B4-BE49-F238E27FC236}">
              <a16:creationId xmlns:a16="http://schemas.microsoft.com/office/drawing/2014/main" id="{64642DD0-2214-4D30-A6CF-BC8434360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6620" y="3764280"/>
          <a:ext cx="85344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659434</xdr:colOff>
      <xdr:row>8</xdr:row>
      <xdr:rowOff>159288</xdr:rowOff>
    </xdr:from>
    <xdr:to>
      <xdr:col>6</xdr:col>
      <xdr:colOff>681818</xdr:colOff>
      <xdr:row>16</xdr:row>
      <xdr:rowOff>30480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3C95C381-5902-4425-BC00-2106C6A9B238}"/>
            </a:ext>
          </a:extLst>
        </xdr:cNvPr>
        <xdr:cNvCxnSpPr>
          <a:stCxn id="32" idx="2"/>
          <a:endCxn id="45" idx="1"/>
        </xdr:cNvCxnSpPr>
      </xdr:nvCxnSpPr>
      <xdr:spPr>
        <a:xfrm>
          <a:off x="3585514" y="1683288"/>
          <a:ext cx="1485424" cy="139519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133178</xdr:colOff>
      <xdr:row>16</xdr:row>
      <xdr:rowOff>30480</xdr:rowOff>
    </xdr:from>
    <xdr:to>
      <xdr:col>9</xdr:col>
      <xdr:colOff>662940</xdr:colOff>
      <xdr:row>22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D64A0BC9-B2FB-40C0-A7FB-3CD6B06D01C9}"/>
            </a:ext>
          </a:extLst>
        </xdr:cNvPr>
        <xdr:cNvCxnSpPr>
          <a:stCxn id="55" idx="1"/>
          <a:endCxn id="45" idx="3"/>
        </xdr:cNvCxnSpPr>
      </xdr:nvCxnSpPr>
      <xdr:spPr>
        <a:xfrm flipH="1" flipV="1">
          <a:off x="5985338" y="3078480"/>
          <a:ext cx="1261282" cy="11125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</xdr:colOff>
      <xdr:row>22</xdr:row>
      <xdr:rowOff>0</xdr:rowOff>
    </xdr:from>
    <xdr:to>
      <xdr:col>12</xdr:col>
      <xdr:colOff>530265</xdr:colOff>
      <xdr:row>24</xdr:row>
      <xdr:rowOff>76200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B154CF1E-E2E1-4C3C-B370-BEA5960A86D2}"/>
            </a:ext>
          </a:extLst>
        </xdr:cNvPr>
        <xdr:cNvCxnSpPr>
          <a:stCxn id="5" idx="1"/>
          <a:endCxn id="55" idx="3"/>
        </xdr:cNvCxnSpPr>
      </xdr:nvCxnSpPr>
      <xdr:spPr>
        <a:xfrm flipH="1" flipV="1">
          <a:off x="8100060" y="4191000"/>
          <a:ext cx="1208445" cy="457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</xdr:colOff>
      <xdr:row>8</xdr:row>
      <xdr:rowOff>137160</xdr:rowOff>
    </xdr:from>
    <xdr:to>
      <xdr:col>12</xdr:col>
      <xdr:colOff>530265</xdr:colOff>
      <xdr:row>10</xdr:row>
      <xdr:rowOff>137160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ACF5F67-2D9C-4B76-B397-B2FDDF370197}"/>
            </a:ext>
          </a:extLst>
        </xdr:cNvPr>
        <xdr:cNvCxnSpPr>
          <a:stCxn id="9" idx="1"/>
          <a:endCxn id="54" idx="3"/>
        </xdr:cNvCxnSpPr>
      </xdr:nvCxnSpPr>
      <xdr:spPr>
        <a:xfrm flipH="1">
          <a:off x="8100060" y="1661160"/>
          <a:ext cx="1208445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133178</xdr:colOff>
      <xdr:row>10</xdr:row>
      <xdr:rowOff>137160</xdr:rowOff>
    </xdr:from>
    <xdr:to>
      <xdr:col>9</xdr:col>
      <xdr:colOff>662940</xdr:colOff>
      <xdr:row>16</xdr:row>
      <xdr:rowOff>30480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7608D900-5EA0-408F-A394-49F13DE67D5A}"/>
            </a:ext>
          </a:extLst>
        </xdr:cNvPr>
        <xdr:cNvCxnSpPr>
          <a:stCxn id="54" idx="1"/>
          <a:endCxn id="45" idx="3"/>
        </xdr:cNvCxnSpPr>
      </xdr:nvCxnSpPr>
      <xdr:spPr>
        <a:xfrm flipH="1">
          <a:off x="5985338" y="2042160"/>
          <a:ext cx="1261282" cy="10363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659435</xdr:colOff>
      <xdr:row>16</xdr:row>
      <xdr:rowOff>30480</xdr:rowOff>
    </xdr:from>
    <xdr:to>
      <xdr:col>6</xdr:col>
      <xdr:colOff>681818</xdr:colOff>
      <xdr:row>24</xdr:row>
      <xdr:rowOff>152400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A9C02E9-ED4D-4860-8800-99FB34A49183}"/>
            </a:ext>
          </a:extLst>
        </xdr:cNvPr>
        <xdr:cNvCxnSpPr>
          <a:stCxn id="40" idx="0"/>
          <a:endCxn id="45" idx="1"/>
        </xdr:cNvCxnSpPr>
      </xdr:nvCxnSpPr>
      <xdr:spPr>
        <a:xfrm flipV="1">
          <a:off x="3585515" y="3078480"/>
          <a:ext cx="1485423" cy="16459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65551</xdr:colOff>
      <xdr:row>16</xdr:row>
      <xdr:rowOff>30480</xdr:rowOff>
    </xdr:from>
    <xdr:to>
      <xdr:col>6</xdr:col>
      <xdr:colOff>681818</xdr:colOff>
      <xdr:row>20</xdr:row>
      <xdr:rowOff>137160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CCBDF18-45AB-44A2-B39C-0C86D6A040FA}"/>
            </a:ext>
          </a:extLst>
        </xdr:cNvPr>
        <xdr:cNvCxnSpPr>
          <a:stCxn id="36" idx="3"/>
          <a:endCxn id="45" idx="1"/>
        </xdr:cNvCxnSpPr>
      </xdr:nvCxnSpPr>
      <xdr:spPr>
        <a:xfrm flipV="1">
          <a:off x="2260111" y="3078480"/>
          <a:ext cx="2810827" cy="8686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65551</xdr:colOff>
      <xdr:row>12</xdr:row>
      <xdr:rowOff>182880</xdr:rowOff>
    </xdr:from>
    <xdr:to>
      <xdr:col>6</xdr:col>
      <xdr:colOff>681818</xdr:colOff>
      <xdr:row>16</xdr:row>
      <xdr:rowOff>30480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EE821CE5-EE7C-4E12-B0F8-41820BF6378D}"/>
            </a:ext>
          </a:extLst>
        </xdr:cNvPr>
        <xdr:cNvCxnSpPr>
          <a:stCxn id="33" idx="3"/>
          <a:endCxn id="45" idx="1"/>
        </xdr:cNvCxnSpPr>
      </xdr:nvCxnSpPr>
      <xdr:spPr>
        <a:xfrm>
          <a:off x="2260111" y="2468880"/>
          <a:ext cx="2810827" cy="6096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407498</xdr:colOff>
      <xdr:row>6</xdr:row>
      <xdr:rowOff>159288</xdr:rowOff>
    </xdr:from>
    <xdr:to>
      <xdr:col>7</xdr:col>
      <xdr:colOff>409879</xdr:colOff>
      <xdr:row>12</xdr:row>
      <xdr:rowOff>99060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D53C36B4-1409-45FC-A359-E1B81F889CCA}"/>
            </a:ext>
          </a:extLst>
        </xdr:cNvPr>
        <xdr:cNvCxnSpPr>
          <a:stCxn id="19" idx="2"/>
          <a:endCxn id="46" idx="0"/>
        </xdr:cNvCxnSpPr>
      </xdr:nvCxnSpPr>
      <xdr:spPr>
        <a:xfrm flipH="1">
          <a:off x="5528138" y="1302288"/>
          <a:ext cx="2381" cy="108277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684199</xdr:colOff>
      <xdr:row>28</xdr:row>
      <xdr:rowOff>53340</xdr:rowOff>
    </xdr:from>
    <xdr:to>
      <xdr:col>8</xdr:col>
      <xdr:colOff>135559</xdr:colOff>
      <xdr:row>33</xdr:row>
      <xdr:rowOff>15240</xdr:rowOff>
    </xdr:to>
    <xdr:pic>
      <xdr:nvPicPr>
        <xdr:cNvPr id="93" name="Graphic 92" descr="Database">
          <a:extLst>
            <a:ext uri="{FF2B5EF4-FFF2-40B4-BE49-F238E27FC236}">
              <a16:creationId xmlns:a16="http://schemas.microsoft.com/office/drawing/2014/main" id="{F5E8FB9B-4022-4E60-8AEA-946963059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73319" y="5387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622458</xdr:colOff>
      <xdr:row>32</xdr:row>
      <xdr:rowOff>121920</xdr:rowOff>
    </xdr:from>
    <xdr:to>
      <xdr:col>8</xdr:col>
      <xdr:colOff>197300</xdr:colOff>
      <xdr:row>33</xdr:row>
      <xdr:rowOff>75468</xdr:rowOff>
    </xdr:to>
    <xdr:pic>
      <xdr:nvPicPr>
        <xdr:cNvPr id="94" name="Picture 93" descr="Logo Oracle PNG transparente - StickPNG">
          <a:extLst>
            <a:ext uri="{FF2B5EF4-FFF2-40B4-BE49-F238E27FC236}">
              <a16:creationId xmlns:a16="http://schemas.microsoft.com/office/drawing/2014/main" id="{6BA343FA-8F6F-48A4-B281-86D8327199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60" b="43061"/>
        <a:stretch/>
      </xdr:blipFill>
      <xdr:spPr bwMode="auto">
        <a:xfrm>
          <a:off x="5011578" y="6217920"/>
          <a:ext cx="1037882" cy="14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722299</xdr:colOff>
      <xdr:row>27</xdr:row>
      <xdr:rowOff>15240</xdr:rowOff>
    </xdr:from>
    <xdr:to>
      <xdr:col>8</xdr:col>
      <xdr:colOff>97459</xdr:colOff>
      <xdr:row>28</xdr:row>
      <xdr:rowOff>91440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54AEDFF0-714E-4337-91AE-BFBE54EBB95A}"/>
            </a:ext>
          </a:extLst>
        </xdr:cNvPr>
        <xdr:cNvSpPr txBox="1"/>
      </xdr:nvSpPr>
      <xdr:spPr>
        <a:xfrm>
          <a:off x="5111419" y="5158740"/>
          <a:ext cx="8382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SIEBEL</a:t>
          </a:r>
        </a:p>
      </xdr:txBody>
    </xdr:sp>
    <xdr:clientData/>
  </xdr:twoCellAnchor>
  <xdr:twoCellAnchor>
    <xdr:from>
      <xdr:col>7</xdr:col>
      <xdr:colOff>407498</xdr:colOff>
      <xdr:row>18</xdr:row>
      <xdr:rowOff>166908</xdr:rowOff>
    </xdr:from>
    <xdr:to>
      <xdr:col>7</xdr:col>
      <xdr:colOff>409879</xdr:colOff>
      <xdr:row>27</xdr:row>
      <xdr:rowOff>15240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42A9A7F8-CAFC-453E-ACF8-8E1C3A5F8FA0}"/>
            </a:ext>
          </a:extLst>
        </xdr:cNvPr>
        <xdr:cNvCxnSpPr>
          <a:stCxn id="95" idx="0"/>
          <a:endCxn id="47" idx="2"/>
        </xdr:cNvCxnSpPr>
      </xdr:nvCxnSpPr>
      <xdr:spPr>
        <a:xfrm flipH="1" flipV="1">
          <a:off x="5528138" y="3595908"/>
          <a:ext cx="2381" cy="156283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9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064514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Cuadro de texto 1" descr="Lista de inventario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SOX.VECTOR_PAGO_FIJO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9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F633D514-ADF9-4072-B7C2-9CBED72CDE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064514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C446AAE4-0742-48AE-A02F-F958226971CF}"/>
            </a:ext>
          </a:extLst>
        </xdr:cNvPr>
        <xdr:cNvSpPr txBox="1"/>
      </xdr:nvSpPr>
      <xdr:spPr>
        <a:xfrm>
          <a:off x="152399" y="514350"/>
          <a:ext cx="3023235" cy="95631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SOX.CTRL_CUENCOBR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9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5D511B87-B5B4-49C2-8DAF-21419B72DC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064514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9C8C4E61-3570-4882-B745-D0B9791FAFFB}"/>
            </a:ext>
          </a:extLst>
        </xdr:cNvPr>
        <xdr:cNvSpPr txBox="1"/>
      </xdr:nvSpPr>
      <xdr:spPr>
        <a:xfrm>
          <a:off x="152399" y="514350"/>
          <a:ext cx="3023235" cy="95631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SOX.TBL_RECONOCER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9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9BCC738E-144F-4622-A173-DDB7A26670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064514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27513E85-0F9A-45E5-8B34-3141E8A9CDD8}"/>
            </a:ext>
          </a:extLst>
        </xdr:cNvPr>
        <xdr:cNvSpPr txBox="1"/>
      </xdr:nvSpPr>
      <xdr:spPr>
        <a:xfrm>
          <a:off x="152399" y="514350"/>
          <a:ext cx="3023235" cy="95631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SOX.TBL_DATOS_BASICOS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9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4B988E51-CAFF-4C11-A420-8D0B252566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064514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058BD68C-FD26-492B-A9A4-162733D2C659}"/>
            </a:ext>
          </a:extLst>
        </xdr:cNvPr>
        <xdr:cNvSpPr txBox="1"/>
      </xdr:nvSpPr>
      <xdr:spPr>
        <a:xfrm>
          <a:off x="152399" y="514350"/>
          <a:ext cx="3023235" cy="95631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SOX.STG_QUEJAS_SIEBEL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9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F3A9FC5D-6ECC-4EF2-A484-3E25DCDC96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064514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9E1B387F-96B0-4B97-AF83-22E9AE82861A}"/>
            </a:ext>
          </a:extLst>
        </xdr:cNvPr>
        <xdr:cNvSpPr txBox="1"/>
      </xdr:nvSpPr>
      <xdr:spPr>
        <a:xfrm>
          <a:off x="152399" y="514350"/>
          <a:ext cx="3023235" cy="95631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SOX.TBL_GESTION_CARTERA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9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1F0B293B-23B2-4895-8361-CDE1988046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064514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7CC6DA56-5B6E-4EE3-9A12-58B9268EB99B}"/>
            </a:ext>
          </a:extLst>
        </xdr:cNvPr>
        <xdr:cNvSpPr txBox="1"/>
      </xdr:nvSpPr>
      <xdr:spPr>
        <a:xfrm>
          <a:off x="152399" y="514350"/>
          <a:ext cx="3023235" cy="95631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DATADESCRIPTION</a:t>
          </a:r>
        </a:p>
        <a:p>
          <a:pPr marL="0" algn="l" rtl="0"/>
          <a:r>
            <a:rPr lang="es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SOX.TBL_ASIGNACIONES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MIC/Modelo_Cartera/DATA_DESCRIPTION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ectorPagoFijo"/>
      <sheetName val="SEGMENTACION_B2B"/>
      <sheetName val="CtrlCuencobr"/>
      <sheetName val="TblReconocer"/>
      <sheetName val="DatosBasicos"/>
      <sheetName val="StgQuejasSiebel"/>
      <sheetName val="Sheet1 (2)"/>
      <sheetName val="ThGestionCartera"/>
      <sheetName val="TblAsignaciones"/>
      <sheetName val="Pagos"/>
    </sheetNames>
    <sheetDataSet>
      <sheetData sheetId="0" refreshError="1"/>
      <sheetData sheetId="1">
        <row r="2">
          <cell r="L2" t="str">
            <v>No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Lista_Inventario" displayName="Tabla_Lista_Inventario" ref="B3:M61" totalsRowShown="0" headerRowDxfId="124" dataDxfId="123">
  <autoFilter ref="B3:M61" xr:uid="{00000000-0009-0000-0100-000001000000}"/>
  <tableColumns count="12">
    <tableColumn id="1" xr3:uid="{00000000-0010-0000-0000-000001000000}" name="STATUS" dataDxfId="122">
      <calculatedColumnFormula>IFERROR((Tabla_Lista_Inventario[[#This Row],[DATA_DEFAULT]]&lt;=Tabla_Lista_Inventario[[#This Row],[Column1]])*(Tabla_Lista_Inventario[[#This Row],[OK]]="")*valHighlight,0)</calculatedColumnFormula>
    </tableColumn>
    <tableColumn id="2" xr3:uid="{00000000-0010-0000-0000-000002000000}" name="COLUMN_ID" dataDxfId="121"/>
    <tableColumn id="3" xr3:uid="{00000000-0010-0000-0000-000003000000}" name="COLUMN_NAME" dataDxfId="120"/>
    <tableColumn id="4" xr3:uid="{00000000-0010-0000-0000-000004000000}" name="DATA_TYPE" dataDxfId="119"/>
    <tableColumn id="5" xr3:uid="{00000000-0010-0000-0000-000005000000}" name="NULLABLE" dataDxfId="118"/>
    <tableColumn id="6" xr3:uid="{00000000-0010-0000-0000-000006000000}" name="DATA_DEFAULT" dataDxfId="117"/>
    <tableColumn id="7" xr3:uid="{00000000-0010-0000-0000-000007000000}" name="COMMENTS" dataDxfId="116"/>
    <tableColumn id="8" xr3:uid="{00000000-0010-0000-0000-000008000000}" name="Column1" dataDxfId="115"/>
    <tableColumn id="9" xr3:uid="{00000000-0010-0000-0000-000009000000}" name="Column8" dataDxfId="114"/>
    <tableColumn id="10" xr3:uid="{00000000-0010-0000-0000-00000A000000}" name="Column9" dataDxfId="113"/>
    <tableColumn id="11" xr3:uid="{00000000-0010-0000-0000-00000B000000}" name="OK" dataDxfId="112"/>
    <tableColumn id="12" xr3:uid="{E4E344A5-8048-4460-BE8B-59A844EAE43C}" name="OBSERVACION" dataDxfId="111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8617E3-28A3-4F34-99F9-C883AB2911CA}" name="Tabla_Lista_Inventario4" displayName="Tabla_Lista_Inventario4" ref="B3:L46" totalsRowShown="0" headerRowDxfId="108" dataDxfId="107">
  <autoFilter ref="B3:L46" xr:uid="{00000000-0009-0000-0100-000001000000}"/>
  <tableColumns count="11">
    <tableColumn id="1" xr3:uid="{E760206F-BE09-4774-89D4-2C869324C169}" name="STATUS" dataDxfId="106">
      <calculatedColumnFormula>IFERROR((Tabla_Lista_Inventario4[[#This Row],[DATA_DEFAULT]]&lt;=Tabla_Lista_Inventario4[[#This Row],[Column1]])*(Tabla_Lista_Inventario4[[#This Row],[OK]]="")*valHighlight,0)</calculatedColumnFormula>
    </tableColumn>
    <tableColumn id="2" xr3:uid="{21CC317D-030E-42BB-8EA8-AE19B502A654}" name="COLUMN_ID" dataDxfId="105"/>
    <tableColumn id="3" xr3:uid="{B1C9C6B6-A35B-49A4-8C42-63B82C60AA1E}" name="COLUMN_NAME" dataDxfId="104"/>
    <tableColumn id="4" xr3:uid="{AC485CF5-0639-469C-BEC6-908127C2FEE1}" name="DATA_TYPE" dataDxfId="103"/>
    <tableColumn id="5" xr3:uid="{5159A395-45BF-4E88-A07A-33C874B249BE}" name="NULLABLE" dataDxfId="102"/>
    <tableColumn id="6" xr3:uid="{E8A81903-74C0-467F-BD19-2CFB8C9B952F}" name="DATA_DEFAULT" dataDxfId="101"/>
    <tableColumn id="7" xr3:uid="{26630178-ABB2-41B9-A37B-1F4357EE7E69}" name="COMMENTS" dataDxfId="100"/>
    <tableColumn id="8" xr3:uid="{D4295DE9-BE5F-48E9-A654-0E9867F709BA}" name="Column1" dataDxfId="99"/>
    <tableColumn id="9" xr3:uid="{F401B611-77BA-4319-82D9-5A8FB128BFEE}" name="Column8" dataDxfId="98"/>
    <tableColumn id="10" xr3:uid="{41E5DFBE-010A-4D89-8D90-091A8069472C}" name="Column9" dataDxfId="97"/>
    <tableColumn id="11" xr3:uid="{487A1C26-0C6B-43C3-958E-981C57E67110}" name="OK" dataDxfId="96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1A46C-2167-41A8-95D2-A14A6AEBF23E}" name="Tabla_Lista_Inventario45" displayName="Tabla_Lista_Inventario45" ref="B3:L46" totalsRowShown="0" headerRowDxfId="93" dataDxfId="92">
  <autoFilter ref="B3:L46" xr:uid="{00000000-0009-0000-0100-000001000000}"/>
  <tableColumns count="11">
    <tableColumn id="1" xr3:uid="{41756DEC-D43D-4D14-A92A-F251C62C68AF}" name="STATUS" dataDxfId="91">
      <calculatedColumnFormula>IFERROR((Tabla_Lista_Inventario45[[#This Row],[DATA_DEFAULT]]&lt;=Tabla_Lista_Inventario45[[#This Row],[Column1]])*(Tabla_Lista_Inventario45[[#This Row],[OK]]="")*valHighlight,0)</calculatedColumnFormula>
    </tableColumn>
    <tableColumn id="2" xr3:uid="{173D7631-8197-46DB-9440-25374A624B16}" name="COLUMN_ID" dataDxfId="90"/>
    <tableColumn id="3" xr3:uid="{3F21D9A6-D711-453A-BF39-E49BBE82702B}" name="COLUMN_NAME" dataDxfId="89"/>
    <tableColumn id="4" xr3:uid="{21956D4F-669B-47F6-B58C-39B341EDE096}" name="DATA_TYPE" dataDxfId="88"/>
    <tableColumn id="5" xr3:uid="{9DD66C61-26AC-408E-A484-4881F68AAB10}" name="NULLABLE" dataDxfId="87"/>
    <tableColumn id="6" xr3:uid="{DF1A67F5-CD2B-498B-B35B-268334E027A7}" name="DATA_DEFAULT" dataDxfId="86"/>
    <tableColumn id="7" xr3:uid="{480515FA-C334-4BE4-AA0D-EC43ECFFA19C}" name="COMMENTS" dataDxfId="85"/>
    <tableColumn id="8" xr3:uid="{D88AB125-1F70-4D7A-A257-62B63F883968}" name="Column1" dataDxfId="84"/>
    <tableColumn id="9" xr3:uid="{476C299C-1508-4490-A4C8-6A0D8170E1A8}" name="Column8" dataDxfId="83"/>
    <tableColumn id="10" xr3:uid="{300B3813-719C-4C36-89B3-A723E835E093}" name="Column9" dataDxfId="82"/>
    <tableColumn id="11" xr3:uid="{BB2C74A9-D897-4C48-922B-9326D0FA03D3}" name="OK" dataDxfId="81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02845-7E51-4C9A-B791-C0781654270D}" name="Tabla_Lista_Inventario3" displayName="Tabla_Lista_Inventario3" ref="B3:L16" totalsRowShown="0" headerRowDxfId="72" dataDxfId="71">
  <autoFilter ref="B3:L16" xr:uid="{00000000-0009-0000-0100-000001000000}"/>
  <tableColumns count="11">
    <tableColumn id="1" xr3:uid="{4A19133B-9DE3-4972-B6DB-6127BF105466}" name="STATUS" dataDxfId="70">
      <calculatedColumnFormula>IFERROR((Tabla_Lista_Inventario3[[#This Row],[DATA_DEFAULT]]&lt;=Tabla_Lista_Inventario3[[#This Row],[Column1]])*(Tabla_Lista_Inventario3[[#This Row],[OK]]="")*valHighlight,0)</calculatedColumnFormula>
    </tableColumn>
    <tableColumn id="2" xr3:uid="{40CDB335-94F2-43F8-8504-F14F06CB7CE3}" name="COLUMN_ID" dataDxfId="69"/>
    <tableColumn id="3" xr3:uid="{788D3AA1-F717-4DF3-B49C-1365485BA7CB}" name="COLUMN_NAME" dataDxfId="68"/>
    <tableColumn id="4" xr3:uid="{F9256E27-94D0-46E9-A11F-01A062B976B1}" name="DATA_TYPE" dataDxfId="67"/>
    <tableColumn id="5" xr3:uid="{42B6934D-F3F5-4805-9E0D-ECA63449C203}" name="NULLABLE" dataDxfId="66"/>
    <tableColumn id="6" xr3:uid="{C3AA149C-1F43-4DC0-93E4-C0FD052DB6D0}" name="DATA_DEFAULT" dataDxfId="65"/>
    <tableColumn id="7" xr3:uid="{37FAA94E-BBAF-4FE2-8FA8-0F2F09A5A27B}" name="COMMENTS" dataDxfId="64"/>
    <tableColumn id="8" xr3:uid="{16D0E198-D523-4BC3-96CC-6D685A042900}" name="Column1" dataDxfId="63"/>
    <tableColumn id="9" xr3:uid="{83859F66-474C-432E-828B-BCD389CFA491}" name="Column8" dataDxfId="62"/>
    <tableColumn id="10" xr3:uid="{09C4C331-672B-48D5-B3A6-4E988C852EFC}" name="Column9" dataDxfId="61"/>
    <tableColumn id="11" xr3:uid="{0CAA9D9D-853B-4EFE-8210-2E5D6150A330}" name="OK" dataDxfId="60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9CC8B8-F51D-4CFB-974A-E92522EA239F}" name="Tabla_Lista_Inventario6" displayName="Tabla_Lista_Inventario6" ref="B3:L59" totalsRowShown="0" headerRowDxfId="57" dataDxfId="56">
  <autoFilter ref="B3:L59" xr:uid="{00000000-0009-0000-0100-000001000000}"/>
  <tableColumns count="11">
    <tableColumn id="1" xr3:uid="{BAD29EDB-39C3-4B81-AAF9-3AEEB7857358}" name="STATUS" dataDxfId="55">
      <calculatedColumnFormula>IFERROR((Tabla_Lista_Inventario6[[#This Row],[DATA_DEFAULT]]&lt;=Tabla_Lista_Inventario6[[#This Row],[Column1]])*(Tabla_Lista_Inventario6[[#This Row],[OK]]="")*valHighlight,0)</calculatedColumnFormula>
    </tableColumn>
    <tableColumn id="2" xr3:uid="{4B5CA0B4-4FB9-4FC6-B053-5BD5D2E282DC}" name="COLUMN_ID" dataDxfId="54"/>
    <tableColumn id="3" xr3:uid="{69D8243E-1814-4BE0-B9C6-D8A2BC67E278}" name="COLUMN_NAME" dataDxfId="53"/>
    <tableColumn id="4" xr3:uid="{29E4B92B-A7CE-4B1E-8979-9AE3FA684440}" name="DATA_TYPE" dataDxfId="52"/>
    <tableColumn id="5" xr3:uid="{4B3503CF-FAA5-453C-9EA1-46385B749F3B}" name="NULLABLE" dataDxfId="51"/>
    <tableColumn id="6" xr3:uid="{02C6E339-9F98-449D-8D58-3DFFC851957A}" name="DATA_DEFAULT" dataDxfId="50"/>
    <tableColumn id="7" xr3:uid="{776FDD18-78FC-4755-936C-2696E23FAADB}" name="COMMENTS" dataDxfId="49"/>
    <tableColumn id="8" xr3:uid="{DF05E1B9-0733-4797-A231-E913123EDDB8}" name="Column1" dataDxfId="48"/>
    <tableColumn id="9" xr3:uid="{08DC5D55-CF82-4563-8BBD-81FDE3B9E4B8}" name="Column8" dataDxfId="47"/>
    <tableColumn id="10" xr3:uid="{755FE666-BD20-4A71-BA29-30792754E07E}" name="Column9" dataDxfId="46"/>
    <tableColumn id="11" xr3:uid="{0868BD74-412F-404F-8870-6CE07BF9A77E}" name="OK" dataDxfId="45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4C941B-256E-40BA-885B-04FA83A1B617}" name="Tabla_Lista_Inventario679" displayName="Tabla_Lista_Inventario679" ref="B3:L21" totalsRowShown="0" headerRowDxfId="42" dataDxfId="41">
  <autoFilter ref="B3:L21" xr:uid="{00000000-0009-0000-0100-000001000000}"/>
  <tableColumns count="11">
    <tableColumn id="1" xr3:uid="{82422CBD-7F66-4C4C-8458-2E829E948311}" name="STATUS" dataDxfId="40">
      <calculatedColumnFormula>IFERROR((Tabla_Lista_Inventario679[[#This Row],[DATA_DEFAULT]]&lt;=Tabla_Lista_Inventario679[[#This Row],[Column1]])*(Tabla_Lista_Inventario679[[#This Row],[OK]]="")*valHighlight,0)</calculatedColumnFormula>
    </tableColumn>
    <tableColumn id="2" xr3:uid="{3E529DC8-B0F7-4FF4-8CDA-85A6651DE0C8}" name="COLUMN_ID" dataDxfId="39"/>
    <tableColumn id="3" xr3:uid="{8D3D761D-7B64-4CDF-99BF-EC8DDB017760}" name="COLUMN_NAME" dataDxfId="38"/>
    <tableColumn id="4" xr3:uid="{EADB03F0-1082-41CE-9D8B-5BB18A1C7ADC}" name="DATA_TYPE" dataDxfId="37"/>
    <tableColumn id="5" xr3:uid="{7F23E7B2-7714-4954-BF42-A3F547D07556}" name="NULLABLE" dataDxfId="36"/>
    <tableColumn id="6" xr3:uid="{FC2D85D0-75FE-47D8-90DA-E99B91BDCF5C}" name="DATA_DEFAULT" dataDxfId="35"/>
    <tableColumn id="7" xr3:uid="{3FDC8684-A33D-41D2-B0A3-1463B83AACE3}" name="COMMENTS" dataDxfId="34"/>
    <tableColumn id="8" xr3:uid="{9870A24A-66B4-4AF3-AAF3-6207F73ADC21}" name="Column1" dataDxfId="33"/>
    <tableColumn id="9" xr3:uid="{8F912A8E-2C8A-46BF-BDA8-040342D6CD0E}" name="Column8" dataDxfId="32"/>
    <tableColumn id="10" xr3:uid="{23062FE3-5B79-42D0-A322-1A810EAC1A93}" name="Column9" dataDxfId="31"/>
    <tableColumn id="11" xr3:uid="{2AEE88A2-9074-4539-8283-A8AE1B36B5AA}" name="OK" dataDxfId="30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F3895F-77D1-49F1-8173-6C5347E573D5}" name="Tabla_Lista_Inventario67" displayName="Tabla_Lista_Inventario67" ref="B3:L13" totalsRowShown="0" headerRowDxfId="27" dataDxfId="26">
  <autoFilter ref="B3:L13" xr:uid="{00000000-0009-0000-0100-000001000000}"/>
  <tableColumns count="11">
    <tableColumn id="1" xr3:uid="{7F6FBDDE-CF6A-43E3-ABB3-0FE961E7268F}" name="STATUS" dataDxfId="25">
      <calculatedColumnFormula>IFERROR((Tabla_Lista_Inventario67[[#This Row],[DATA_DEFAULT]]&lt;=Tabla_Lista_Inventario67[[#This Row],[Column1]])*(Tabla_Lista_Inventario67[[#This Row],[OK]]="")*valHighlight,0)</calculatedColumnFormula>
    </tableColumn>
    <tableColumn id="2" xr3:uid="{F55403E1-ED37-40AC-979E-4008E49A3BA2}" name="COLUMN_ID" dataDxfId="24"/>
    <tableColumn id="3" xr3:uid="{21EB107F-03E6-4373-9E0C-4DF510958CA0}" name="COLUMN_NAME" dataDxfId="23"/>
    <tableColumn id="4" xr3:uid="{D9A171BE-F437-4998-BCAD-ED001A59F22A}" name="DATA_TYPE" dataDxfId="22"/>
    <tableColumn id="5" xr3:uid="{6CB729E6-CC05-4A2D-8611-97DE65194DB3}" name="NULLABLE" dataDxfId="21"/>
    <tableColumn id="6" xr3:uid="{13FDAB93-BB17-49D5-81E7-A26B143ED87C}" name="DATA_DEFAULT" dataDxfId="20"/>
    <tableColumn id="7" xr3:uid="{B7A73C11-2BFB-4370-9ADF-7D0D1088CB49}" name="COMMENTS" dataDxfId="19"/>
    <tableColumn id="8" xr3:uid="{C1DBBFE5-D52A-4D45-867F-904BED9F6D8A}" name="Column1" dataDxfId="18"/>
    <tableColumn id="9" xr3:uid="{E1AA4912-48D6-47E6-93BB-4BA2859BF9E8}" name="Column8" dataDxfId="17"/>
    <tableColumn id="10" xr3:uid="{AE091E3D-3064-4009-B684-5F25FAAC5775}" name="Column9" dataDxfId="16"/>
    <tableColumn id="11" xr3:uid="{2EFAA8B9-DCBA-4303-A873-6505D2285A78}" name="OK" dataDxfId="15"/>
  </tableColumns>
  <tableStyleInfo name="Business Tab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BA6BA7-FDC5-4172-8EAC-BDA17283B070}" name="Tabla_Lista_Inventario678" displayName="Tabla_Lista_Inventario678" ref="B3:L22" totalsRowShown="0" headerRowDxfId="12" dataDxfId="11">
  <autoFilter ref="B3:L22" xr:uid="{00000000-0009-0000-0100-000001000000}"/>
  <tableColumns count="11">
    <tableColumn id="1" xr3:uid="{AE1E3614-0601-48EB-917C-DB67E336227C}" name="STATUS" dataDxfId="10">
      <calculatedColumnFormula>IFERROR((Tabla_Lista_Inventario678[[#This Row],[DATA_DEFAULT]]&lt;=Tabla_Lista_Inventario678[[#This Row],[Column1]])*(Tabla_Lista_Inventario678[[#This Row],[OK]]="")*valHighlight,0)</calculatedColumnFormula>
    </tableColumn>
    <tableColumn id="2" xr3:uid="{0B075ED5-51BC-47DF-A61B-86E333D93BE3}" name="COLUMN_ID" dataDxfId="9"/>
    <tableColumn id="3" xr3:uid="{3686FBA0-3DB0-46C4-AA3A-DAFD5C63BF7E}" name="COLUMN_NAME" dataDxfId="8"/>
    <tableColumn id="4" xr3:uid="{B547A24E-7F53-4649-8B9E-4993349CE1AE}" name="DATA_TYPE" dataDxfId="7"/>
    <tableColumn id="5" xr3:uid="{E6E89715-44E3-40E8-8230-BA318AFAF9C3}" name="NULLABLE" dataDxfId="6"/>
    <tableColumn id="6" xr3:uid="{22FADAEF-FBE4-45DF-A072-1807B3352FFE}" name="DATA_DEFAULT" dataDxfId="5"/>
    <tableColumn id="7" xr3:uid="{DEC4B405-7B59-422B-B8AD-358A1E5AB4E4}" name="COMMENTS" dataDxfId="4"/>
    <tableColumn id="8" xr3:uid="{559D3F6B-119E-40CF-A41F-E6EAA88F7B74}" name="Column1" dataDxfId="3"/>
    <tableColumn id="9" xr3:uid="{C24C2F8D-1D58-40EF-AAD2-294ABA671BB6}" name="Column8" dataDxfId="2"/>
    <tableColumn id="10" xr3:uid="{7FB2FD17-1B4C-4838-881C-8FD69D43B0C1}" name="Column9" dataDxfId="1"/>
    <tableColumn id="11" xr3:uid="{580ACFCB-78A8-464B-93C7-E4C68F2B9247}" name="OK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8F28-842D-4754-80AB-3EBAD4094215}">
  <dimension ref="A1"/>
  <sheetViews>
    <sheetView showGridLines="0" showRowColHeaders="0" tabSelected="1" topLeftCell="I1" zoomScale="50" zoomScaleNormal="50" workbookViewId="0">
      <selection activeCell="V42" sqref="V42"/>
    </sheetView>
  </sheetViews>
  <sheetFormatPr baseColWidth="10" defaultColWidth="8.90625" defaultRowHeight="1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C7AA-B855-4E34-AD64-419A791B5DD2}">
  <sheetPr>
    <pageSetUpPr fitToPage="1"/>
  </sheetPr>
  <dimension ref="B1:M22"/>
  <sheetViews>
    <sheetView showGridLines="0" zoomScaleNormal="100" workbookViewId="0">
      <pane ySplit="3" topLeftCell="A4" activePane="bottomLeft" state="frozen"/>
      <selection pane="bottomLeft" activeCell="E6" sqref="E6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53.816406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1.816406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</row>
    <row r="4" spans="2:13" ht="24" customHeight="1" x14ac:dyDescent="0.35">
      <c r="B4" s="3">
        <f>IFERROR((Tabla_Lista_Inventario678[[#This Row],[DATA_DEFAULT]]&lt;=Tabla_Lista_Inventario678[[#This Row],[Column1]])*(Tabla_Lista_Inventario678[[#This Row],[OK]]="")*valHighlight,0)</f>
        <v>0</v>
      </c>
      <c r="C4">
        <v>1</v>
      </c>
      <c r="D4" t="s">
        <v>332</v>
      </c>
      <c r="E4" t="s">
        <v>333</v>
      </c>
      <c r="F4" t="s">
        <v>334</v>
      </c>
      <c r="G4" t="s">
        <v>335</v>
      </c>
      <c r="H4" t="s">
        <v>336</v>
      </c>
    </row>
    <row r="5" spans="2:13" ht="24" customHeight="1" x14ac:dyDescent="0.35">
      <c r="B5" s="3">
        <f>IFERROR((Tabla_Lista_Inventario678[[#This Row],[DATA_DEFAULT]]&lt;=Tabla_Lista_Inventario678[[#This Row],[Column1]])*(Tabla_Lista_Inventario678[[#This Row],[OK]]="")*valHighlight,0)</f>
        <v>0</v>
      </c>
      <c r="C5">
        <v>2</v>
      </c>
      <c r="D5" t="s">
        <v>337</v>
      </c>
      <c r="E5" t="s">
        <v>15</v>
      </c>
      <c r="F5" t="s">
        <v>334</v>
      </c>
      <c r="G5"/>
      <c r="H5" t="s">
        <v>338</v>
      </c>
    </row>
    <row r="6" spans="2:13" ht="24" customHeight="1" x14ac:dyDescent="0.35">
      <c r="B6" s="3">
        <f>IFERROR((Tabla_Lista_Inventario678[[#This Row],[DATA_DEFAULT]]&lt;=Tabla_Lista_Inventario678[[#This Row],[Column1]])*(Tabla_Lista_Inventario678[[#This Row],[OK]]="")*valHighlight,0)</f>
        <v>0</v>
      </c>
      <c r="C6">
        <v>3</v>
      </c>
      <c r="D6" t="s">
        <v>339</v>
      </c>
      <c r="E6" t="s">
        <v>15</v>
      </c>
      <c r="F6" t="s">
        <v>334</v>
      </c>
      <c r="G6"/>
      <c r="H6" t="s">
        <v>340</v>
      </c>
    </row>
    <row r="7" spans="2:13" ht="24" customHeight="1" x14ac:dyDescent="0.35">
      <c r="B7" s="3">
        <f>IFERROR((Tabla_Lista_Inventario678[[#This Row],[DATA_DEFAULT]]&lt;=Tabla_Lista_Inventario678[[#This Row],[Column1]])*(Tabla_Lista_Inventario678[[#This Row],[OK]]="")*valHighlight,0)</f>
        <v>0</v>
      </c>
      <c r="C7">
        <v>4</v>
      </c>
      <c r="D7" t="s">
        <v>341</v>
      </c>
      <c r="E7" t="s">
        <v>333</v>
      </c>
      <c r="F7" t="s">
        <v>334</v>
      </c>
      <c r="G7"/>
      <c r="H7" t="s">
        <v>342</v>
      </c>
    </row>
    <row r="8" spans="2:13" ht="24" customHeight="1" x14ac:dyDescent="0.35">
      <c r="B8" s="3">
        <f>IFERROR((Tabla_Lista_Inventario678[[#This Row],[DATA_DEFAULT]]&lt;=Tabla_Lista_Inventario678[[#This Row],[Column1]])*(Tabla_Lista_Inventario678[[#This Row],[OK]]="")*valHighlight,0)</f>
        <v>0</v>
      </c>
      <c r="C8">
        <v>5</v>
      </c>
      <c r="D8" t="s">
        <v>343</v>
      </c>
      <c r="E8" t="s">
        <v>15</v>
      </c>
      <c r="F8" t="s">
        <v>344</v>
      </c>
      <c r="G8"/>
      <c r="H8" t="s">
        <v>345</v>
      </c>
    </row>
    <row r="9" spans="2:13" ht="24" customHeight="1" x14ac:dyDescent="0.35">
      <c r="B9" s="3">
        <f>IFERROR((Tabla_Lista_Inventario678[[#This Row],[DATA_DEFAULT]]&lt;=Tabla_Lista_Inventario678[[#This Row],[Column1]])*(Tabla_Lista_Inventario678[[#This Row],[OK]]="")*valHighlight,0)</f>
        <v>0</v>
      </c>
      <c r="C9">
        <v>6</v>
      </c>
      <c r="D9" t="s">
        <v>346</v>
      </c>
      <c r="E9" t="s">
        <v>15</v>
      </c>
      <c r="F9" t="s">
        <v>344</v>
      </c>
      <c r="G9"/>
      <c r="H9" t="s">
        <v>347</v>
      </c>
    </row>
    <row r="10" spans="2:13" ht="24" customHeight="1" x14ac:dyDescent="0.35">
      <c r="B10" s="3">
        <f>IFERROR((Tabla_Lista_Inventario678[[#This Row],[DATA_DEFAULT]]&lt;=Tabla_Lista_Inventario678[[#This Row],[Column1]])*(Tabla_Lista_Inventario678[[#This Row],[OK]]="")*valHighlight,0)</f>
        <v>0</v>
      </c>
      <c r="C10">
        <v>7</v>
      </c>
      <c r="D10" t="s">
        <v>348</v>
      </c>
      <c r="E10" t="s">
        <v>15</v>
      </c>
      <c r="F10" t="s">
        <v>344</v>
      </c>
      <c r="G10"/>
      <c r="H10" t="s">
        <v>349</v>
      </c>
    </row>
    <row r="11" spans="2:13" ht="24" customHeight="1" x14ac:dyDescent="0.35">
      <c r="B11" s="3">
        <f>IFERROR((Tabla_Lista_Inventario678[[#This Row],[DATA_DEFAULT]]&lt;=Tabla_Lista_Inventario678[[#This Row],[Column1]])*(Tabla_Lista_Inventario678[[#This Row],[OK]]="")*valHighlight,0)</f>
        <v>0</v>
      </c>
      <c r="C11">
        <v>8</v>
      </c>
      <c r="D11" t="s">
        <v>350</v>
      </c>
      <c r="E11" t="s">
        <v>15</v>
      </c>
      <c r="F11" t="s">
        <v>344</v>
      </c>
      <c r="G11"/>
      <c r="H11" t="s">
        <v>217</v>
      </c>
    </row>
    <row r="12" spans="2:13" ht="24" customHeight="1" x14ac:dyDescent="0.35">
      <c r="B12" s="3">
        <f>IFERROR((Tabla_Lista_Inventario678[[#This Row],[DATA_DEFAULT]]&lt;=Tabla_Lista_Inventario678[[#This Row],[Column1]])*(Tabla_Lista_Inventario678[[#This Row],[OK]]="")*valHighlight,0)</f>
        <v>0</v>
      </c>
      <c r="C12">
        <v>9</v>
      </c>
      <c r="D12" t="s">
        <v>351</v>
      </c>
      <c r="E12" t="s">
        <v>22</v>
      </c>
      <c r="F12" t="s">
        <v>344</v>
      </c>
      <c r="G12"/>
      <c r="H12" t="s">
        <v>238</v>
      </c>
    </row>
    <row r="13" spans="2:13" ht="24" customHeight="1" x14ac:dyDescent="0.35">
      <c r="B13" s="3">
        <f>IFERROR((Tabla_Lista_Inventario678[[#This Row],[DATA_DEFAULT]]&lt;=Tabla_Lista_Inventario678[[#This Row],[Column1]])*(Tabla_Lista_Inventario678[[#This Row],[OK]]="")*valHighlight,0)</f>
        <v>0</v>
      </c>
      <c r="C13">
        <v>10</v>
      </c>
      <c r="D13" t="s">
        <v>352</v>
      </c>
      <c r="E13" t="s">
        <v>15</v>
      </c>
      <c r="F13" t="s">
        <v>344</v>
      </c>
      <c r="G13"/>
      <c r="H13" t="s">
        <v>353</v>
      </c>
    </row>
    <row r="14" spans="2:13" ht="24" customHeight="1" x14ac:dyDescent="0.35">
      <c r="B14" s="3">
        <f>IFERROR((Tabla_Lista_Inventario678[[#This Row],[DATA_DEFAULT]]&lt;=Tabla_Lista_Inventario678[[#This Row],[Column1]])*(Tabla_Lista_Inventario678[[#This Row],[OK]]="")*valHighlight,0)</f>
        <v>0</v>
      </c>
      <c r="C14">
        <v>11</v>
      </c>
      <c r="D14" t="s">
        <v>354</v>
      </c>
      <c r="E14" t="s">
        <v>22</v>
      </c>
      <c r="F14" t="s">
        <v>344</v>
      </c>
      <c r="G14"/>
      <c r="H14" t="s">
        <v>355</v>
      </c>
    </row>
    <row r="15" spans="2:13" ht="24" customHeight="1" x14ac:dyDescent="0.35">
      <c r="B15" s="3">
        <f>IFERROR((Tabla_Lista_Inventario678[[#This Row],[DATA_DEFAULT]]&lt;=Tabla_Lista_Inventario678[[#This Row],[Column1]])*(Tabla_Lista_Inventario678[[#This Row],[OK]]="")*valHighlight,0)</f>
        <v>0</v>
      </c>
      <c r="C15">
        <v>12</v>
      </c>
      <c r="D15" t="s">
        <v>356</v>
      </c>
      <c r="E15" t="s">
        <v>15</v>
      </c>
      <c r="F15" t="s">
        <v>344</v>
      </c>
      <c r="G15"/>
      <c r="H15" t="s">
        <v>357</v>
      </c>
    </row>
    <row r="16" spans="2:13" ht="24" customHeight="1" x14ac:dyDescent="0.35">
      <c r="B16" s="3">
        <f>IFERROR((Tabla_Lista_Inventario678[[#This Row],[DATA_DEFAULT]]&lt;=Tabla_Lista_Inventario678[[#This Row],[Column1]])*(Tabla_Lista_Inventario678[[#This Row],[OK]]="")*valHighlight,0)</f>
        <v>0</v>
      </c>
      <c r="C16">
        <v>13</v>
      </c>
      <c r="D16" t="s">
        <v>358</v>
      </c>
      <c r="E16" t="s">
        <v>333</v>
      </c>
      <c r="F16" t="s">
        <v>344</v>
      </c>
      <c r="G16"/>
      <c r="H16" t="s">
        <v>359</v>
      </c>
    </row>
    <row r="17" spans="2:8" ht="24" customHeight="1" x14ac:dyDescent="0.35">
      <c r="B17" s="3">
        <f>IFERROR((Tabla_Lista_Inventario678[[#This Row],[DATA_DEFAULT]]&lt;=Tabla_Lista_Inventario678[[#This Row],[Column1]])*(Tabla_Lista_Inventario678[[#This Row],[OK]]="")*valHighlight,0)</f>
        <v>0</v>
      </c>
      <c r="C17">
        <v>14</v>
      </c>
      <c r="D17" t="s">
        <v>360</v>
      </c>
      <c r="E17" t="s">
        <v>333</v>
      </c>
      <c r="F17" t="s">
        <v>344</v>
      </c>
      <c r="G17"/>
      <c r="H17" t="s">
        <v>237</v>
      </c>
    </row>
    <row r="18" spans="2:8" ht="24" customHeight="1" x14ac:dyDescent="0.35">
      <c r="B18" s="3">
        <f>IFERROR((Tabla_Lista_Inventario678[[#This Row],[DATA_DEFAULT]]&lt;=Tabla_Lista_Inventario678[[#This Row],[Column1]])*(Tabla_Lista_Inventario678[[#This Row],[OK]]="")*valHighlight,0)</f>
        <v>0</v>
      </c>
      <c r="C18">
        <v>15</v>
      </c>
      <c r="D18" t="s">
        <v>361</v>
      </c>
      <c r="E18" t="s">
        <v>333</v>
      </c>
      <c r="F18" t="s">
        <v>344</v>
      </c>
      <c r="G18"/>
      <c r="H18" t="s">
        <v>236</v>
      </c>
    </row>
    <row r="19" spans="2:8" ht="24" customHeight="1" x14ac:dyDescent="0.35">
      <c r="B19" s="3">
        <f>IFERROR((Tabla_Lista_Inventario678[[#This Row],[DATA_DEFAULT]]&lt;=Tabla_Lista_Inventario678[[#This Row],[Column1]])*(Tabla_Lista_Inventario678[[#This Row],[OK]]="")*valHighlight,0)</f>
        <v>0</v>
      </c>
      <c r="C19">
        <v>16</v>
      </c>
      <c r="D19" t="s">
        <v>362</v>
      </c>
      <c r="E19" t="s">
        <v>15</v>
      </c>
      <c r="F19" t="s">
        <v>344</v>
      </c>
      <c r="G19"/>
      <c r="H19" t="s">
        <v>363</v>
      </c>
    </row>
    <row r="20" spans="2:8" ht="24" customHeight="1" x14ac:dyDescent="0.35">
      <c r="B20" s="3">
        <f>IFERROR((Tabla_Lista_Inventario678[[#This Row],[DATA_DEFAULT]]&lt;=Tabla_Lista_Inventario678[[#This Row],[Column1]])*(Tabla_Lista_Inventario678[[#This Row],[OK]]="")*valHighlight,0)</f>
        <v>0</v>
      </c>
      <c r="C20">
        <v>17</v>
      </c>
      <c r="D20" t="s">
        <v>364</v>
      </c>
      <c r="E20" t="s">
        <v>22</v>
      </c>
      <c r="F20" t="s">
        <v>334</v>
      </c>
      <c r="G20"/>
      <c r="H20" t="s">
        <v>365</v>
      </c>
    </row>
    <row r="21" spans="2:8" ht="24" customHeight="1" x14ac:dyDescent="0.35">
      <c r="B21" s="3">
        <f>IFERROR((Tabla_Lista_Inventario678[[#This Row],[DATA_DEFAULT]]&lt;=Tabla_Lista_Inventario678[[#This Row],[Column1]])*(Tabla_Lista_Inventario678[[#This Row],[OK]]="")*valHighlight,0)</f>
        <v>0</v>
      </c>
      <c r="C21">
        <v>18</v>
      </c>
      <c r="D21" t="s">
        <v>366</v>
      </c>
      <c r="E21" t="s">
        <v>333</v>
      </c>
      <c r="F21" t="s">
        <v>344</v>
      </c>
      <c r="G21"/>
      <c r="H21" t="s">
        <v>367</v>
      </c>
    </row>
    <row r="22" spans="2:8" ht="24" customHeight="1" x14ac:dyDescent="0.35">
      <c r="B22" s="3">
        <f>IFERROR((Tabla_Lista_Inventario678[[#This Row],[DATA_DEFAULT]]&lt;=Tabla_Lista_Inventario678[[#This Row],[Column1]])*(Tabla_Lista_Inventario678[[#This Row],[OK]]="")*valHighlight,0)</f>
        <v>0</v>
      </c>
      <c r="C22">
        <v>19</v>
      </c>
      <c r="D22" t="s">
        <v>368</v>
      </c>
      <c r="E22" t="s">
        <v>333</v>
      </c>
      <c r="F22" t="s">
        <v>344</v>
      </c>
      <c r="G22"/>
      <c r="H22" t="s">
        <v>369</v>
      </c>
    </row>
  </sheetData>
  <conditionalFormatting sqref="B4:L22">
    <cfRule type="expression" dxfId="14" priority="1">
      <formula>$L4="Sí"</formula>
    </cfRule>
    <cfRule type="expression" dxfId="13" priority="2">
      <formula>$B4=1</formula>
    </cfRule>
  </conditionalFormatting>
  <dataValidations count="15"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7D89B51F-F21E-4164-9EEE-60B69A152A32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77DBC2D3-9185-4712-9A0B-AD330C1A5D77}">
      <formula1>"Sí, No"</formula1>
    </dataValidation>
    <dataValidation type="list" allowBlank="1" showInputMessage="1" showErrorMessage="1" sqref="L4:L22" xr:uid="{DD446C8B-026D-4CB0-B5DC-3AF00DA94594}">
      <formula1>"Sí"</formula1>
    </dataValidation>
    <dataValidation allowBlank="1" showInputMessage="1" showErrorMessage="1" prompt="Especifique en esta columna una descripción del artículo." sqref="E3" xr:uid="{9CBC8338-1BA3-44E8-8B94-E86ED8A3D61C}"/>
    <dataValidation allowBlank="1" showInputMessage="1" showErrorMessage="1" prompt="Especifique en esta columna el precio por unidad de cada artículo." sqref="F3" xr:uid="{9DAA9B88-7DE3-44A9-B57A-C635A34CDA12}"/>
    <dataValidation allowBlank="1" showInputMessage="1" showErrorMessage="1" prompt="Especifique en esta columna la cantidad en existencias de cada artículo." sqref="G3" xr:uid="{EEFF8B26-A1BB-4ADD-B91F-028991585250}"/>
    <dataValidation allowBlank="1" showInputMessage="1" showErrorMessage="1" prompt="Esta es una columna automatizada._x000a__x000a_El valor de inventario de cada artículo se calcula automáticamente en esta columna." sqref="H3" xr:uid="{542594C7-16F5-4AB8-B5F9-7BC90049CE0D}"/>
    <dataValidation allowBlank="1" showInputMessage="1" showErrorMessage="1" prompt="Especifique en esta columna el nivel del nuevo pedido de cada artículo." sqref="I3" xr:uid="{C7F8A91E-0500-41EF-8658-7DEB26F9D39D}"/>
    <dataValidation allowBlank="1" showInputMessage="1" showErrorMessage="1" prompt="Especifique esta columna el número de días que se tarda en volver a pedir cada artículo." sqref="J3" xr:uid="{15C6397C-F075-4CDE-9480-7BBE2B8C7BF1}"/>
    <dataValidation allowBlank="1" showInputMessage="1" showErrorMessage="1" prompt="Especifique en esta columna la cantidad del nuevo pedido de cada artículo." sqref="K3" xr:uid="{573FBED9-B695-4D94-960B-7A9B21980828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32CE96F2-8206-4A64-B014-1EBB3EA06B0E}"/>
    <dataValidation allowBlank="1" showInputMessage="1" showErrorMessage="1" prompt="Especifique en esta columna el nombre del artículo." sqref="D3" xr:uid="{C21DF949-7714-43C2-9A96-3EA5E12978DB}"/>
    <dataValidation allowBlank="1" showInputMessage="1" showErrorMessage="1" prompt="Especifique en esta columna el identificador de inventario del artículo." sqref="C3" xr:uid="{EBF72437-B536-4A9B-BA04-DAB6300EBC1D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F3399F2C-746E-46D5-B4AD-D76A2AC2C0D5}"/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7454C916-E3A4-4D2A-9AE9-B759E30D8124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E560D9D7-7D51-4DC7-803C-DA899E1ACF5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FD93-8A54-432A-8198-F8A1B161CDB2}">
  <dimension ref="A1"/>
  <sheetViews>
    <sheetView showGridLines="0" showRowColHeaders="0" workbookViewId="0">
      <selection activeCell="B27" sqref="B27"/>
    </sheetView>
  </sheetViews>
  <sheetFormatPr baseColWidth="10" defaultColWidth="8.90625" defaultRowHeight="1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61"/>
  <sheetViews>
    <sheetView showGridLines="0" zoomScaleNormal="100" workbookViewId="0">
      <pane ySplit="3" topLeftCell="A4" activePane="bottomLeft" state="frozen"/>
      <selection pane="bottomLeft" activeCell="M6" sqref="M6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33.363281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29.63281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  <c r="M3" s="22" t="s">
        <v>387</v>
      </c>
    </row>
    <row r="4" spans="2:13" ht="24" customHeight="1" x14ac:dyDescent="0.35">
      <c r="B4" s="3">
        <f>IFERROR((Tabla_Lista_Inventario[[#This Row],[DATA_DEFAULT]]&lt;=Tabla_Lista_Inventario[[#This Row],[Column1]])*(Tabla_Lista_Inventario[[#This Row],[OK]]="")*valHighlight,0)</f>
        <v>0</v>
      </c>
      <c r="C4">
        <v>1</v>
      </c>
      <c r="D4" t="s">
        <v>14</v>
      </c>
      <c r="E4" t="s">
        <v>15</v>
      </c>
      <c r="F4" t="s">
        <v>16</v>
      </c>
      <c r="G4"/>
      <c r="H4" t="s">
        <v>77</v>
      </c>
      <c r="I4" s="8">
        <v>1</v>
      </c>
      <c r="M4" s="20"/>
    </row>
    <row r="5" spans="2:13" ht="24" customHeight="1" x14ac:dyDescent="0.35">
      <c r="B5" s="3">
        <f>IFERROR((Tabla_Lista_Inventario[[#This Row],[DATA_DEFAULT]]&lt;=Tabla_Lista_Inventario[[#This Row],[Column1]])*(Tabla_Lista_Inventario[[#This Row],[OK]]="")*valHighlight,0)</f>
        <v>0</v>
      </c>
      <c r="C5">
        <v>2</v>
      </c>
      <c r="D5" t="s">
        <v>17</v>
      </c>
      <c r="E5" t="s">
        <v>18</v>
      </c>
      <c r="F5" t="s">
        <v>16</v>
      </c>
      <c r="G5"/>
      <c r="H5" t="s">
        <v>78</v>
      </c>
      <c r="I5" s="8">
        <v>1</v>
      </c>
      <c r="M5" s="20"/>
    </row>
    <row r="6" spans="2:13" ht="24" customHeight="1" x14ac:dyDescent="0.35">
      <c r="B6" s="3">
        <f>IFERROR((Tabla_Lista_Inventario[[#This Row],[DATA_DEFAULT]]&lt;=Tabla_Lista_Inventario[[#This Row],[Column1]])*(Tabla_Lista_Inventario[[#This Row],[OK]]="")*valHighlight,0)</f>
        <v>0</v>
      </c>
      <c r="C6">
        <v>3</v>
      </c>
      <c r="D6" t="s">
        <v>19</v>
      </c>
      <c r="E6" t="s">
        <v>18</v>
      </c>
      <c r="F6" t="s">
        <v>16</v>
      </c>
      <c r="G6"/>
      <c r="H6" t="s">
        <v>79</v>
      </c>
      <c r="I6" s="8">
        <v>1</v>
      </c>
      <c r="M6" s="23" t="s">
        <v>388</v>
      </c>
    </row>
    <row r="7" spans="2:13" ht="24" customHeight="1" x14ac:dyDescent="0.35">
      <c r="B7" s="3">
        <f>IFERROR((Tabla_Lista_Inventario[[#This Row],[DATA_DEFAULT]]&lt;=Tabla_Lista_Inventario[[#This Row],[Column1]])*(Tabla_Lista_Inventario[[#This Row],[OK]]="")*valHighlight,0)</f>
        <v>0</v>
      </c>
      <c r="C7">
        <v>4</v>
      </c>
      <c r="D7" t="s">
        <v>20</v>
      </c>
      <c r="E7" t="s">
        <v>15</v>
      </c>
      <c r="F7" t="s">
        <v>16</v>
      </c>
      <c r="G7"/>
      <c r="H7" t="s">
        <v>80</v>
      </c>
      <c r="I7" s="8" t="s">
        <v>383</v>
      </c>
      <c r="M7" s="20"/>
    </row>
    <row r="8" spans="2:13" ht="24" customHeight="1" x14ac:dyDescent="0.35">
      <c r="B8" s="3">
        <f>IFERROR((Tabla_Lista_Inventario[[#This Row],[DATA_DEFAULT]]&lt;=Tabla_Lista_Inventario[[#This Row],[Column1]])*(Tabla_Lista_Inventario[[#This Row],[OK]]="")*valHighlight,0)</f>
        <v>0</v>
      </c>
      <c r="C8">
        <v>5</v>
      </c>
      <c r="D8" t="s">
        <v>21</v>
      </c>
      <c r="E8" t="s">
        <v>22</v>
      </c>
      <c r="F8" t="s">
        <v>16</v>
      </c>
      <c r="G8"/>
      <c r="H8" t="s">
        <v>81</v>
      </c>
      <c r="I8" s="8">
        <v>1</v>
      </c>
      <c r="M8" s="20"/>
    </row>
    <row r="9" spans="2:13" ht="24" customHeight="1" x14ac:dyDescent="0.35">
      <c r="B9" s="3">
        <f>IFERROR((Tabla_Lista_Inventario[[#This Row],[DATA_DEFAULT]]&lt;=Tabla_Lista_Inventario[[#This Row],[Column1]])*(Tabla_Lista_Inventario[[#This Row],[OK]]="")*valHighlight,0)</f>
        <v>0</v>
      </c>
      <c r="C9">
        <v>6</v>
      </c>
      <c r="D9" t="s">
        <v>23</v>
      </c>
      <c r="E9" t="s">
        <v>22</v>
      </c>
      <c r="F9" t="s">
        <v>16</v>
      </c>
      <c r="G9"/>
      <c r="H9" t="s">
        <v>82</v>
      </c>
      <c r="I9" s="8">
        <v>0</v>
      </c>
      <c r="M9" s="20"/>
    </row>
    <row r="10" spans="2:13" ht="24" customHeight="1" x14ac:dyDescent="0.35">
      <c r="B10" s="3">
        <f>IFERROR((Tabla_Lista_Inventario[[#This Row],[DATA_DEFAULT]]&lt;=Tabla_Lista_Inventario[[#This Row],[Column1]])*(Tabla_Lista_Inventario[[#This Row],[OK]]="")*valHighlight,0)</f>
        <v>0</v>
      </c>
      <c r="C10">
        <v>7</v>
      </c>
      <c r="D10" t="s">
        <v>24</v>
      </c>
      <c r="E10" t="s">
        <v>15</v>
      </c>
      <c r="F10" t="s">
        <v>16</v>
      </c>
      <c r="G10"/>
      <c r="H10" t="s">
        <v>83</v>
      </c>
      <c r="I10" s="8">
        <v>1</v>
      </c>
      <c r="M10" s="20"/>
    </row>
    <row r="11" spans="2:13" ht="24" customHeight="1" x14ac:dyDescent="0.35">
      <c r="B11" s="3">
        <f>IFERROR((Tabla_Lista_Inventario[[#This Row],[DATA_DEFAULT]]&lt;=Tabla_Lista_Inventario[[#This Row],[Column1]])*(Tabla_Lista_Inventario[[#This Row],[OK]]="")*valHighlight,0)</f>
        <v>0</v>
      </c>
      <c r="C11">
        <v>8</v>
      </c>
      <c r="D11" t="s">
        <v>25</v>
      </c>
      <c r="E11" t="s">
        <v>15</v>
      </c>
      <c r="F11" t="s">
        <v>16</v>
      </c>
      <c r="G11"/>
      <c r="H11" t="s">
        <v>84</v>
      </c>
      <c r="I11" s="8">
        <v>1</v>
      </c>
      <c r="M11" s="20"/>
    </row>
    <row r="12" spans="2:13" ht="24" customHeight="1" x14ac:dyDescent="0.35">
      <c r="B12" s="3">
        <f>IFERROR((Tabla_Lista_Inventario[[#This Row],[DATA_DEFAULT]]&lt;=Tabla_Lista_Inventario[[#This Row],[Column1]])*(Tabla_Lista_Inventario[[#This Row],[OK]]="")*valHighlight,0)</f>
        <v>0</v>
      </c>
      <c r="C12">
        <v>9</v>
      </c>
      <c r="D12" t="s">
        <v>26</v>
      </c>
      <c r="E12" t="s">
        <v>15</v>
      </c>
      <c r="F12" t="s">
        <v>16</v>
      </c>
      <c r="G12"/>
      <c r="H12" t="s">
        <v>85</v>
      </c>
      <c r="I12" s="8">
        <v>1</v>
      </c>
      <c r="M12" s="20"/>
    </row>
    <row r="13" spans="2:13" ht="24" customHeight="1" x14ac:dyDescent="0.35">
      <c r="B13" s="3">
        <f>IFERROR((Tabla_Lista_Inventario[[#This Row],[DATA_DEFAULT]]&lt;=Tabla_Lista_Inventario[[#This Row],[Column1]])*(Tabla_Lista_Inventario[[#This Row],[OK]]="")*valHighlight,0)</f>
        <v>0</v>
      </c>
      <c r="C13">
        <v>10</v>
      </c>
      <c r="D13" t="s">
        <v>27</v>
      </c>
      <c r="E13" t="s">
        <v>15</v>
      </c>
      <c r="F13" t="s">
        <v>16</v>
      </c>
      <c r="G13"/>
      <c r="H13" t="s">
        <v>86</v>
      </c>
      <c r="I13" s="8">
        <v>1</v>
      </c>
      <c r="M13" s="20"/>
    </row>
    <row r="14" spans="2:13" ht="24" customHeight="1" x14ac:dyDescent="0.35">
      <c r="B14" s="3">
        <f>IFERROR((Tabla_Lista_Inventario[[#This Row],[DATA_DEFAULT]]&lt;=Tabla_Lista_Inventario[[#This Row],[Column1]])*(Tabla_Lista_Inventario[[#This Row],[OK]]="")*valHighlight,0)</f>
        <v>0</v>
      </c>
      <c r="C14">
        <v>11</v>
      </c>
      <c r="D14" t="s">
        <v>28</v>
      </c>
      <c r="E14" t="s">
        <v>18</v>
      </c>
      <c r="F14" t="s">
        <v>16</v>
      </c>
      <c r="G14"/>
      <c r="H14" t="s">
        <v>87</v>
      </c>
      <c r="I14" s="8">
        <v>0</v>
      </c>
      <c r="M14" s="20"/>
    </row>
    <row r="15" spans="2:13" ht="24" customHeight="1" x14ac:dyDescent="0.35">
      <c r="B15" s="3">
        <f>IFERROR((Tabla_Lista_Inventario[[#This Row],[DATA_DEFAULT]]&lt;=Tabla_Lista_Inventario[[#This Row],[Column1]])*(Tabla_Lista_Inventario[[#This Row],[OK]]="")*valHighlight,0)</f>
        <v>0</v>
      </c>
      <c r="C15">
        <v>12</v>
      </c>
      <c r="D15" t="s">
        <v>29</v>
      </c>
      <c r="E15" t="s">
        <v>15</v>
      </c>
      <c r="F15" t="s">
        <v>16</v>
      </c>
      <c r="G15"/>
      <c r="H15" t="s">
        <v>88</v>
      </c>
      <c r="I15" s="8">
        <v>1</v>
      </c>
      <c r="M15" s="20"/>
    </row>
    <row r="16" spans="2:13" ht="24" customHeight="1" x14ac:dyDescent="0.35">
      <c r="B16" s="3">
        <f>IFERROR((Tabla_Lista_Inventario[[#This Row],[DATA_DEFAULT]]&lt;=Tabla_Lista_Inventario[[#This Row],[Column1]])*(Tabla_Lista_Inventario[[#This Row],[OK]]="")*valHighlight,0)</f>
        <v>0</v>
      </c>
      <c r="C16">
        <v>13</v>
      </c>
      <c r="D16" t="s">
        <v>30</v>
      </c>
      <c r="E16" t="s">
        <v>15</v>
      </c>
      <c r="F16" t="s">
        <v>16</v>
      </c>
      <c r="G16"/>
      <c r="H16" t="s">
        <v>89</v>
      </c>
      <c r="I16" s="8">
        <v>1</v>
      </c>
      <c r="M16" s="20"/>
    </row>
    <row r="17" spans="2:13" ht="24" customHeight="1" x14ac:dyDescent="0.35">
      <c r="B17" s="3">
        <f>IFERROR((Tabla_Lista_Inventario[[#This Row],[DATA_DEFAULT]]&lt;=Tabla_Lista_Inventario[[#This Row],[Column1]])*(Tabla_Lista_Inventario[[#This Row],[OK]]="")*valHighlight,0)</f>
        <v>0</v>
      </c>
      <c r="C17">
        <v>14</v>
      </c>
      <c r="D17" t="s">
        <v>31</v>
      </c>
      <c r="E17" t="s">
        <v>15</v>
      </c>
      <c r="F17" t="s">
        <v>16</v>
      </c>
      <c r="G17"/>
      <c r="H17" t="s">
        <v>90</v>
      </c>
      <c r="I17" s="8">
        <v>1</v>
      </c>
      <c r="M17" s="20"/>
    </row>
    <row r="18" spans="2:13" ht="24" customHeight="1" x14ac:dyDescent="0.35">
      <c r="B18" s="3">
        <f>IFERROR((Tabla_Lista_Inventario[[#This Row],[DATA_DEFAULT]]&lt;=Tabla_Lista_Inventario[[#This Row],[Column1]])*(Tabla_Lista_Inventario[[#This Row],[OK]]="")*valHighlight,0)</f>
        <v>0</v>
      </c>
      <c r="C18">
        <v>15</v>
      </c>
      <c r="D18" t="s">
        <v>32</v>
      </c>
      <c r="E18" t="s">
        <v>18</v>
      </c>
      <c r="F18" t="s">
        <v>16</v>
      </c>
      <c r="G18"/>
      <c r="H18" t="s">
        <v>91</v>
      </c>
      <c r="I18" s="8">
        <v>1</v>
      </c>
      <c r="M18" s="20"/>
    </row>
    <row r="19" spans="2:13" ht="24" customHeight="1" x14ac:dyDescent="0.35">
      <c r="B19" s="3">
        <f>IFERROR((Tabla_Lista_Inventario[[#This Row],[DATA_DEFAULT]]&lt;=Tabla_Lista_Inventario[[#This Row],[Column1]])*(Tabla_Lista_Inventario[[#This Row],[OK]]="")*valHighlight,0)</f>
        <v>0</v>
      </c>
      <c r="C19">
        <v>16</v>
      </c>
      <c r="D19" t="s">
        <v>33</v>
      </c>
      <c r="E19" t="s">
        <v>18</v>
      </c>
      <c r="F19" t="s">
        <v>16</v>
      </c>
      <c r="G19"/>
      <c r="H19" t="s">
        <v>92</v>
      </c>
      <c r="I19" s="8">
        <v>0</v>
      </c>
      <c r="M19" s="20"/>
    </row>
    <row r="20" spans="2:13" ht="24" customHeight="1" x14ac:dyDescent="0.35">
      <c r="B20" s="3">
        <f>IFERROR((Tabla_Lista_Inventario[[#This Row],[DATA_DEFAULT]]&lt;=Tabla_Lista_Inventario[[#This Row],[Column1]])*(Tabla_Lista_Inventario[[#This Row],[OK]]="")*valHighlight,0)</f>
        <v>0</v>
      </c>
      <c r="C20">
        <v>17</v>
      </c>
      <c r="D20" t="s">
        <v>34</v>
      </c>
      <c r="E20" t="s">
        <v>18</v>
      </c>
      <c r="F20" t="s">
        <v>16</v>
      </c>
      <c r="G20"/>
      <c r="H20" t="s">
        <v>93</v>
      </c>
      <c r="I20" s="8" t="s">
        <v>383</v>
      </c>
      <c r="M20" s="20"/>
    </row>
    <row r="21" spans="2:13" ht="24" customHeight="1" x14ac:dyDescent="0.35">
      <c r="B21" s="3">
        <f>IFERROR((Tabla_Lista_Inventario[[#This Row],[DATA_DEFAULT]]&lt;=Tabla_Lista_Inventario[[#This Row],[Column1]])*(Tabla_Lista_Inventario[[#This Row],[OK]]="")*valHighlight,0)</f>
        <v>0</v>
      </c>
      <c r="C21">
        <v>18</v>
      </c>
      <c r="D21" t="s">
        <v>35</v>
      </c>
      <c r="E21" t="s">
        <v>18</v>
      </c>
      <c r="F21" t="s">
        <v>16</v>
      </c>
      <c r="G21"/>
      <c r="H21" t="s">
        <v>94</v>
      </c>
      <c r="I21" s="8">
        <v>0</v>
      </c>
      <c r="M21" s="20"/>
    </row>
    <row r="22" spans="2:13" ht="24" customHeight="1" x14ac:dyDescent="0.35">
      <c r="B22" s="3">
        <f>IFERROR((Tabla_Lista_Inventario[[#This Row],[DATA_DEFAULT]]&lt;=Tabla_Lista_Inventario[[#This Row],[Column1]])*(Tabla_Lista_Inventario[[#This Row],[OK]]="")*valHighlight,0)</f>
        <v>0</v>
      </c>
      <c r="C22">
        <v>19</v>
      </c>
      <c r="D22" t="s">
        <v>36</v>
      </c>
      <c r="E22" t="s">
        <v>18</v>
      </c>
      <c r="F22" t="s">
        <v>16</v>
      </c>
      <c r="G22"/>
      <c r="H22" t="s">
        <v>95</v>
      </c>
      <c r="I22" s="8">
        <v>0</v>
      </c>
      <c r="M22" s="20"/>
    </row>
    <row r="23" spans="2:13" ht="24" customHeight="1" x14ac:dyDescent="0.35">
      <c r="B23" s="3">
        <f>IFERROR((Tabla_Lista_Inventario[[#This Row],[DATA_DEFAULT]]&lt;=Tabla_Lista_Inventario[[#This Row],[Column1]])*(Tabla_Lista_Inventario[[#This Row],[OK]]="")*valHighlight,0)</f>
        <v>0</v>
      </c>
      <c r="C23">
        <v>20</v>
      </c>
      <c r="D23" t="s">
        <v>37</v>
      </c>
      <c r="E23" t="s">
        <v>18</v>
      </c>
      <c r="F23" t="s">
        <v>16</v>
      </c>
      <c r="G23"/>
      <c r="H23" t="s">
        <v>96</v>
      </c>
      <c r="I23" s="8">
        <v>0</v>
      </c>
      <c r="M23" s="20"/>
    </row>
    <row r="24" spans="2:13" ht="24" customHeight="1" x14ac:dyDescent="0.35">
      <c r="B24" s="3">
        <f>IFERROR((Tabla_Lista_Inventario[[#This Row],[DATA_DEFAULT]]&lt;=Tabla_Lista_Inventario[[#This Row],[Column1]])*(Tabla_Lista_Inventario[[#This Row],[OK]]="")*valHighlight,0)</f>
        <v>0</v>
      </c>
      <c r="C24">
        <v>21</v>
      </c>
      <c r="D24" t="s">
        <v>38</v>
      </c>
      <c r="E24" t="s">
        <v>15</v>
      </c>
      <c r="F24" t="s">
        <v>16</v>
      </c>
      <c r="G24"/>
      <c r="H24" t="s">
        <v>97</v>
      </c>
      <c r="I24" s="8">
        <v>1</v>
      </c>
      <c r="M24" s="20"/>
    </row>
    <row r="25" spans="2:13" ht="24" customHeight="1" x14ac:dyDescent="0.35">
      <c r="B25" s="3">
        <f>IFERROR((Tabla_Lista_Inventario[[#This Row],[DATA_DEFAULT]]&lt;=Tabla_Lista_Inventario[[#This Row],[Column1]])*(Tabla_Lista_Inventario[[#This Row],[OK]]="")*valHighlight,0)</f>
        <v>0</v>
      </c>
      <c r="C25">
        <v>22</v>
      </c>
      <c r="D25" t="s">
        <v>39</v>
      </c>
      <c r="E25" t="s">
        <v>15</v>
      </c>
      <c r="F25" t="s">
        <v>16</v>
      </c>
      <c r="G25"/>
      <c r="H25" t="s">
        <v>98</v>
      </c>
      <c r="I25" s="8">
        <v>1</v>
      </c>
      <c r="M25" s="20"/>
    </row>
    <row r="26" spans="2:13" ht="24" customHeight="1" x14ac:dyDescent="0.35">
      <c r="B26" s="3">
        <f>IFERROR((Tabla_Lista_Inventario[[#This Row],[DATA_DEFAULT]]&lt;=Tabla_Lista_Inventario[[#This Row],[Column1]])*(Tabla_Lista_Inventario[[#This Row],[OK]]="")*valHighlight,0)</f>
        <v>0</v>
      </c>
      <c r="C26">
        <v>23</v>
      </c>
      <c r="D26" t="s">
        <v>40</v>
      </c>
      <c r="E26" t="s">
        <v>15</v>
      </c>
      <c r="F26" t="s">
        <v>16</v>
      </c>
      <c r="G26"/>
      <c r="H26" t="s">
        <v>99</v>
      </c>
      <c r="I26" s="8">
        <v>1</v>
      </c>
      <c r="M26" s="20"/>
    </row>
    <row r="27" spans="2:13" ht="24" customHeight="1" x14ac:dyDescent="0.35">
      <c r="B27" s="3">
        <f>IFERROR((Tabla_Lista_Inventario[[#This Row],[DATA_DEFAULT]]&lt;=Tabla_Lista_Inventario[[#This Row],[Column1]])*(Tabla_Lista_Inventario[[#This Row],[OK]]="")*valHighlight,0)</f>
        <v>0</v>
      </c>
      <c r="C27">
        <v>24</v>
      </c>
      <c r="D27" t="s">
        <v>41</v>
      </c>
      <c r="E27" t="s">
        <v>15</v>
      </c>
      <c r="F27" t="s">
        <v>16</v>
      </c>
      <c r="G27"/>
      <c r="H27" t="s">
        <v>100</v>
      </c>
      <c r="I27" s="8">
        <v>1</v>
      </c>
      <c r="M27" s="20"/>
    </row>
    <row r="28" spans="2:13" ht="24" customHeight="1" x14ac:dyDescent="0.35">
      <c r="B28" s="3">
        <f>IFERROR((Tabla_Lista_Inventario[[#This Row],[DATA_DEFAULT]]&lt;=Tabla_Lista_Inventario[[#This Row],[Column1]])*(Tabla_Lista_Inventario[[#This Row],[OK]]="")*valHighlight,0)</f>
        <v>0</v>
      </c>
      <c r="C28">
        <v>25</v>
      </c>
      <c r="D28" t="s">
        <v>42</v>
      </c>
      <c r="E28" t="s">
        <v>15</v>
      </c>
      <c r="F28" t="s">
        <v>16</v>
      </c>
      <c r="G28"/>
      <c r="H28" t="s">
        <v>101</v>
      </c>
      <c r="I28" s="8">
        <v>1</v>
      </c>
      <c r="M28" s="20"/>
    </row>
    <row r="29" spans="2:13" ht="24" customHeight="1" x14ac:dyDescent="0.35">
      <c r="B29" s="14">
        <f>IFERROR((Tabla_Lista_Inventario[[#This Row],[DATA_DEFAULT]]&lt;=Tabla_Lista_Inventario[[#This Row],[Column1]])*(Tabla_Lista_Inventario[[#This Row],[OK]]="")*valHighlight,0)</f>
        <v>0</v>
      </c>
      <c r="C29">
        <v>26</v>
      </c>
      <c r="D29" t="s">
        <v>43</v>
      </c>
      <c r="E29" t="s">
        <v>15</v>
      </c>
      <c r="F29" t="s">
        <v>16</v>
      </c>
      <c r="G29"/>
      <c r="H29" t="s">
        <v>102</v>
      </c>
      <c r="I29" s="8">
        <v>1</v>
      </c>
      <c r="J29" s="16"/>
      <c r="K29" s="16"/>
      <c r="L29" s="15"/>
      <c r="M29" s="20"/>
    </row>
    <row r="30" spans="2:13" ht="24" customHeight="1" x14ac:dyDescent="0.35">
      <c r="B30" s="14">
        <f>IFERROR((Tabla_Lista_Inventario[[#This Row],[DATA_DEFAULT]]&lt;=Tabla_Lista_Inventario[[#This Row],[Column1]])*(Tabla_Lista_Inventario[[#This Row],[OK]]="")*valHighlight,0)</f>
        <v>0</v>
      </c>
      <c r="C30">
        <v>27</v>
      </c>
      <c r="D30" t="s">
        <v>44</v>
      </c>
      <c r="E30" t="s">
        <v>15</v>
      </c>
      <c r="F30" t="s">
        <v>16</v>
      </c>
      <c r="G30"/>
      <c r="H30" t="s">
        <v>103</v>
      </c>
      <c r="I30" s="8">
        <v>1</v>
      </c>
      <c r="J30" s="16"/>
      <c r="K30" s="16"/>
      <c r="L30" s="15"/>
      <c r="M30" s="20"/>
    </row>
    <row r="31" spans="2:13" ht="24" customHeight="1" x14ac:dyDescent="0.35">
      <c r="B31" s="14">
        <f>IFERROR((Tabla_Lista_Inventario[[#This Row],[DATA_DEFAULT]]&lt;=Tabla_Lista_Inventario[[#This Row],[Column1]])*(Tabla_Lista_Inventario[[#This Row],[OK]]="")*valHighlight,0)</f>
        <v>0</v>
      </c>
      <c r="C31">
        <v>28</v>
      </c>
      <c r="D31" t="s">
        <v>45</v>
      </c>
      <c r="E31" t="s">
        <v>15</v>
      </c>
      <c r="F31" t="s">
        <v>16</v>
      </c>
      <c r="G31"/>
      <c r="H31" t="s">
        <v>104</v>
      </c>
      <c r="I31" s="8">
        <v>1</v>
      </c>
      <c r="J31" s="16"/>
      <c r="K31" s="16"/>
      <c r="L31" s="15"/>
      <c r="M31" s="20"/>
    </row>
    <row r="32" spans="2:13" ht="24" customHeight="1" x14ac:dyDescent="0.35">
      <c r="B32" s="14">
        <f>IFERROR((Tabla_Lista_Inventario[[#This Row],[DATA_DEFAULT]]&lt;=Tabla_Lista_Inventario[[#This Row],[Column1]])*(Tabla_Lista_Inventario[[#This Row],[OK]]="")*valHighlight,0)</f>
        <v>0</v>
      </c>
      <c r="C32">
        <v>29</v>
      </c>
      <c r="D32" t="s">
        <v>46</v>
      </c>
      <c r="E32" t="s">
        <v>15</v>
      </c>
      <c r="F32" t="s">
        <v>16</v>
      </c>
      <c r="G32"/>
      <c r="H32" t="s">
        <v>105</v>
      </c>
      <c r="I32" s="8">
        <v>1</v>
      </c>
      <c r="J32" s="16"/>
      <c r="K32" s="16"/>
      <c r="L32" s="15"/>
      <c r="M32" s="20"/>
    </row>
    <row r="33" spans="2:13" ht="24" customHeight="1" x14ac:dyDescent="0.35">
      <c r="B33" s="14">
        <f>IFERROR((Tabla_Lista_Inventario[[#This Row],[DATA_DEFAULT]]&lt;=Tabla_Lista_Inventario[[#This Row],[Column1]])*(Tabla_Lista_Inventario[[#This Row],[OK]]="")*valHighlight,0)</f>
        <v>0</v>
      </c>
      <c r="C33">
        <v>30</v>
      </c>
      <c r="D33" t="s">
        <v>47</v>
      </c>
      <c r="E33" t="s">
        <v>15</v>
      </c>
      <c r="F33" t="s">
        <v>16</v>
      </c>
      <c r="G33"/>
      <c r="H33" t="s">
        <v>106</v>
      </c>
      <c r="I33" s="8">
        <v>1</v>
      </c>
      <c r="J33" s="16"/>
      <c r="K33" s="16"/>
      <c r="L33" s="15"/>
      <c r="M33" s="20"/>
    </row>
    <row r="34" spans="2:13" ht="24" customHeight="1" x14ac:dyDescent="0.35">
      <c r="B34" s="14">
        <f>IFERROR((Tabla_Lista_Inventario[[#This Row],[DATA_DEFAULT]]&lt;=Tabla_Lista_Inventario[[#This Row],[Column1]])*(Tabla_Lista_Inventario[[#This Row],[OK]]="")*valHighlight,0)</f>
        <v>0</v>
      </c>
      <c r="C34">
        <v>31</v>
      </c>
      <c r="D34" t="s">
        <v>48</v>
      </c>
      <c r="E34" t="s">
        <v>15</v>
      </c>
      <c r="F34" t="s">
        <v>16</v>
      </c>
      <c r="G34"/>
      <c r="H34" t="s">
        <v>107</v>
      </c>
      <c r="I34" s="8">
        <v>1</v>
      </c>
      <c r="J34" s="16"/>
      <c r="K34" s="16"/>
      <c r="L34" s="15"/>
      <c r="M34" s="20"/>
    </row>
    <row r="35" spans="2:13" ht="24" customHeight="1" x14ac:dyDescent="0.35">
      <c r="B35" s="14">
        <f>IFERROR((Tabla_Lista_Inventario[[#This Row],[DATA_DEFAULT]]&lt;=Tabla_Lista_Inventario[[#This Row],[Column1]])*(Tabla_Lista_Inventario[[#This Row],[OK]]="")*valHighlight,0)</f>
        <v>0</v>
      </c>
      <c r="C35">
        <v>32</v>
      </c>
      <c r="D35" t="s">
        <v>49</v>
      </c>
      <c r="E35" t="s">
        <v>15</v>
      </c>
      <c r="F35" t="s">
        <v>16</v>
      </c>
      <c r="G35"/>
      <c r="H35" t="s">
        <v>108</v>
      </c>
      <c r="I35" s="8">
        <v>1</v>
      </c>
      <c r="J35" s="16"/>
      <c r="K35" s="16"/>
      <c r="L35" s="15"/>
      <c r="M35" s="20"/>
    </row>
    <row r="36" spans="2:13" ht="24" customHeight="1" x14ac:dyDescent="0.35">
      <c r="B36" s="14">
        <f>IFERROR((Tabla_Lista_Inventario[[#This Row],[DATA_DEFAULT]]&lt;=Tabla_Lista_Inventario[[#This Row],[Column1]])*(Tabla_Lista_Inventario[[#This Row],[OK]]="")*valHighlight,0)</f>
        <v>0</v>
      </c>
      <c r="C36">
        <v>33</v>
      </c>
      <c r="D36" t="s">
        <v>50</v>
      </c>
      <c r="E36" t="s">
        <v>18</v>
      </c>
      <c r="F36" t="s">
        <v>16</v>
      </c>
      <c r="G36"/>
      <c r="H36" t="s">
        <v>109</v>
      </c>
      <c r="I36" s="8">
        <v>1</v>
      </c>
      <c r="J36" s="16"/>
      <c r="K36" s="16"/>
      <c r="L36" s="15"/>
      <c r="M36" s="20"/>
    </row>
    <row r="37" spans="2:13" ht="24" customHeight="1" x14ac:dyDescent="0.35">
      <c r="B37" s="14">
        <f>IFERROR((Tabla_Lista_Inventario[[#This Row],[DATA_DEFAULT]]&lt;=Tabla_Lista_Inventario[[#This Row],[Column1]])*(Tabla_Lista_Inventario[[#This Row],[OK]]="")*valHighlight,0)</f>
        <v>0</v>
      </c>
      <c r="C37">
        <v>34</v>
      </c>
      <c r="D37" t="s">
        <v>51</v>
      </c>
      <c r="E37" t="s">
        <v>15</v>
      </c>
      <c r="F37" t="s">
        <v>16</v>
      </c>
      <c r="G37"/>
      <c r="H37" t="s">
        <v>110</v>
      </c>
      <c r="I37" s="8">
        <v>1</v>
      </c>
      <c r="J37" s="16"/>
      <c r="K37" s="16"/>
      <c r="L37" s="15"/>
      <c r="M37" s="20"/>
    </row>
    <row r="38" spans="2:13" ht="24" customHeight="1" x14ac:dyDescent="0.35">
      <c r="B38" s="14">
        <f>IFERROR((Tabla_Lista_Inventario[[#This Row],[DATA_DEFAULT]]&lt;=Tabla_Lista_Inventario[[#This Row],[Column1]])*(Tabla_Lista_Inventario[[#This Row],[OK]]="")*valHighlight,0)</f>
        <v>0</v>
      </c>
      <c r="C38">
        <v>35</v>
      </c>
      <c r="D38" t="s">
        <v>52</v>
      </c>
      <c r="E38" t="s">
        <v>15</v>
      </c>
      <c r="F38" t="s">
        <v>16</v>
      </c>
      <c r="G38"/>
      <c r="H38" t="s">
        <v>111</v>
      </c>
      <c r="I38" s="8">
        <v>1</v>
      </c>
      <c r="J38" s="16"/>
      <c r="K38" s="16"/>
      <c r="L38" s="15"/>
      <c r="M38" s="20"/>
    </row>
    <row r="39" spans="2:13" ht="24" customHeight="1" x14ac:dyDescent="0.35">
      <c r="B39" s="14">
        <f>IFERROR((Tabla_Lista_Inventario[[#This Row],[DATA_DEFAULT]]&lt;=Tabla_Lista_Inventario[[#This Row],[Column1]])*(Tabla_Lista_Inventario[[#This Row],[OK]]="")*valHighlight,0)</f>
        <v>0</v>
      </c>
      <c r="C39">
        <v>36</v>
      </c>
      <c r="D39" t="s">
        <v>53</v>
      </c>
      <c r="E39" t="s">
        <v>15</v>
      </c>
      <c r="F39" t="s">
        <v>16</v>
      </c>
      <c r="G39"/>
      <c r="H39" t="s">
        <v>112</v>
      </c>
      <c r="I39" s="8">
        <v>1</v>
      </c>
      <c r="J39" s="16"/>
      <c r="K39" s="16"/>
      <c r="L39" s="15"/>
      <c r="M39" s="20"/>
    </row>
    <row r="40" spans="2:13" ht="24" customHeight="1" x14ac:dyDescent="0.35">
      <c r="B40" s="14">
        <f>IFERROR((Tabla_Lista_Inventario[[#This Row],[DATA_DEFAULT]]&lt;=Tabla_Lista_Inventario[[#This Row],[Column1]])*(Tabla_Lista_Inventario[[#This Row],[OK]]="")*valHighlight,0)</f>
        <v>0</v>
      </c>
      <c r="C40">
        <v>37</v>
      </c>
      <c r="D40" t="s">
        <v>54</v>
      </c>
      <c r="E40" t="s">
        <v>15</v>
      </c>
      <c r="F40" t="s">
        <v>16</v>
      </c>
      <c r="G40"/>
      <c r="H40" t="s">
        <v>113</v>
      </c>
      <c r="I40" s="8">
        <v>0</v>
      </c>
      <c r="J40" s="16"/>
      <c r="K40" s="16"/>
      <c r="L40" s="15"/>
      <c r="M40" s="20"/>
    </row>
    <row r="41" spans="2:13" ht="24" customHeight="1" x14ac:dyDescent="0.35">
      <c r="B41" s="14">
        <f>IFERROR((Tabla_Lista_Inventario[[#This Row],[DATA_DEFAULT]]&lt;=Tabla_Lista_Inventario[[#This Row],[Column1]])*(Tabla_Lista_Inventario[[#This Row],[OK]]="")*valHighlight,0)</f>
        <v>0</v>
      </c>
      <c r="C41">
        <v>38</v>
      </c>
      <c r="D41" t="s">
        <v>55</v>
      </c>
      <c r="E41" t="s">
        <v>15</v>
      </c>
      <c r="F41" t="s">
        <v>16</v>
      </c>
      <c r="G41"/>
      <c r="H41" t="s">
        <v>114</v>
      </c>
      <c r="I41" s="8">
        <v>0</v>
      </c>
      <c r="J41" s="16"/>
      <c r="K41" s="16"/>
      <c r="L41" s="15"/>
      <c r="M41" s="20"/>
    </row>
    <row r="42" spans="2:13" ht="24" customHeight="1" x14ac:dyDescent="0.35">
      <c r="B42" s="14">
        <f>IFERROR((Tabla_Lista_Inventario[[#This Row],[DATA_DEFAULT]]&lt;=Tabla_Lista_Inventario[[#This Row],[Column1]])*(Tabla_Lista_Inventario[[#This Row],[OK]]="")*valHighlight,0)</f>
        <v>0</v>
      </c>
      <c r="C42">
        <v>39</v>
      </c>
      <c r="D42" t="s">
        <v>56</v>
      </c>
      <c r="E42" t="s">
        <v>18</v>
      </c>
      <c r="F42" t="s">
        <v>16</v>
      </c>
      <c r="G42"/>
      <c r="H42" t="s">
        <v>115</v>
      </c>
      <c r="I42" s="8">
        <v>1</v>
      </c>
      <c r="J42" s="16"/>
      <c r="K42" s="16"/>
      <c r="L42" s="15"/>
      <c r="M42" s="20"/>
    </row>
    <row r="43" spans="2:13" ht="24" customHeight="1" x14ac:dyDescent="0.35">
      <c r="B43" s="14">
        <f>IFERROR((Tabla_Lista_Inventario[[#This Row],[DATA_DEFAULT]]&lt;=Tabla_Lista_Inventario[[#This Row],[Column1]])*(Tabla_Lista_Inventario[[#This Row],[OK]]="")*valHighlight,0)</f>
        <v>0</v>
      </c>
      <c r="C43">
        <v>40</v>
      </c>
      <c r="D43" t="s">
        <v>57</v>
      </c>
      <c r="E43" t="s">
        <v>18</v>
      </c>
      <c r="F43" t="s">
        <v>16</v>
      </c>
      <c r="G43"/>
      <c r="H43" t="s">
        <v>116</v>
      </c>
      <c r="I43" s="8">
        <v>1</v>
      </c>
      <c r="J43" s="16"/>
      <c r="K43" s="16"/>
      <c r="L43" s="15"/>
      <c r="M43" s="20"/>
    </row>
    <row r="44" spans="2:13" ht="24" customHeight="1" x14ac:dyDescent="0.35">
      <c r="B44" s="14">
        <f>IFERROR((Tabla_Lista_Inventario[[#This Row],[DATA_DEFAULT]]&lt;=Tabla_Lista_Inventario[[#This Row],[Column1]])*(Tabla_Lista_Inventario[[#This Row],[OK]]="")*valHighlight,0)</f>
        <v>0</v>
      </c>
      <c r="C44">
        <v>41</v>
      </c>
      <c r="D44" t="s">
        <v>58</v>
      </c>
      <c r="E44" t="s">
        <v>18</v>
      </c>
      <c r="F44" t="s">
        <v>16</v>
      </c>
      <c r="G44"/>
      <c r="H44" t="s">
        <v>117</v>
      </c>
      <c r="I44" s="8">
        <v>0</v>
      </c>
      <c r="J44" s="16"/>
      <c r="K44" s="16"/>
      <c r="L44" s="15"/>
      <c r="M44" s="20"/>
    </row>
    <row r="45" spans="2:13" ht="24" customHeight="1" x14ac:dyDescent="0.35">
      <c r="B45" s="14">
        <f>IFERROR((Tabla_Lista_Inventario[[#This Row],[DATA_DEFAULT]]&lt;=Tabla_Lista_Inventario[[#This Row],[Column1]])*(Tabla_Lista_Inventario[[#This Row],[OK]]="")*valHighlight,0)</f>
        <v>0</v>
      </c>
      <c r="C45">
        <v>42</v>
      </c>
      <c r="D45" t="s">
        <v>59</v>
      </c>
      <c r="E45" t="s">
        <v>15</v>
      </c>
      <c r="F45" t="s">
        <v>16</v>
      </c>
      <c r="G45"/>
      <c r="H45" t="s">
        <v>118</v>
      </c>
      <c r="I45" s="8">
        <v>1</v>
      </c>
      <c r="J45" s="16"/>
      <c r="K45" s="16"/>
      <c r="L45" s="15"/>
      <c r="M45" s="20"/>
    </row>
    <row r="46" spans="2:13" ht="24" customHeight="1" x14ac:dyDescent="0.35">
      <c r="B46" s="14">
        <f>IFERROR((Tabla_Lista_Inventario[[#This Row],[DATA_DEFAULT]]&lt;=Tabla_Lista_Inventario[[#This Row],[Column1]])*(Tabla_Lista_Inventario[[#This Row],[OK]]="")*valHighlight,0)</f>
        <v>0</v>
      </c>
      <c r="C46">
        <v>43</v>
      </c>
      <c r="D46" t="s">
        <v>60</v>
      </c>
      <c r="E46" t="s">
        <v>15</v>
      </c>
      <c r="F46" t="s">
        <v>16</v>
      </c>
      <c r="G46"/>
      <c r="H46" t="s">
        <v>119</v>
      </c>
      <c r="I46" s="8">
        <v>1</v>
      </c>
      <c r="J46" s="16"/>
      <c r="K46" s="16"/>
      <c r="L46" s="15"/>
      <c r="M46" s="20"/>
    </row>
    <row r="47" spans="2:13" ht="24" customHeight="1" x14ac:dyDescent="0.35">
      <c r="B47" s="14">
        <f>IFERROR((Tabla_Lista_Inventario[[#This Row],[DATA_DEFAULT]]&lt;=Tabla_Lista_Inventario[[#This Row],[Column1]])*(Tabla_Lista_Inventario[[#This Row],[OK]]="")*valHighlight,0)</f>
        <v>0</v>
      </c>
      <c r="C47">
        <v>44</v>
      </c>
      <c r="D47" t="s">
        <v>61</v>
      </c>
      <c r="E47" t="s">
        <v>15</v>
      </c>
      <c r="F47" t="s">
        <v>16</v>
      </c>
      <c r="G47"/>
      <c r="H47" t="s">
        <v>120</v>
      </c>
      <c r="I47" s="8">
        <v>1</v>
      </c>
      <c r="J47" s="16"/>
      <c r="K47" s="16"/>
      <c r="L47" s="15"/>
      <c r="M47" s="20"/>
    </row>
    <row r="48" spans="2:13" ht="24" customHeight="1" x14ac:dyDescent="0.35">
      <c r="B48" s="14">
        <f>IFERROR((Tabla_Lista_Inventario[[#This Row],[DATA_DEFAULT]]&lt;=Tabla_Lista_Inventario[[#This Row],[Column1]])*(Tabla_Lista_Inventario[[#This Row],[OK]]="")*valHighlight,0)</f>
        <v>0</v>
      </c>
      <c r="C48">
        <v>45</v>
      </c>
      <c r="D48" t="s">
        <v>62</v>
      </c>
      <c r="E48" t="s">
        <v>18</v>
      </c>
      <c r="F48" t="s">
        <v>16</v>
      </c>
      <c r="G48"/>
      <c r="H48" t="s">
        <v>121</v>
      </c>
      <c r="I48" s="8">
        <v>0</v>
      </c>
      <c r="J48" s="16"/>
      <c r="K48" s="16"/>
      <c r="L48" s="15"/>
      <c r="M48" s="20"/>
    </row>
    <row r="49" spans="2:13" ht="24" customHeight="1" x14ac:dyDescent="0.35">
      <c r="B49" s="14">
        <f>IFERROR((Tabla_Lista_Inventario[[#This Row],[DATA_DEFAULT]]&lt;=Tabla_Lista_Inventario[[#This Row],[Column1]])*(Tabla_Lista_Inventario[[#This Row],[OK]]="")*valHighlight,0)</f>
        <v>0</v>
      </c>
      <c r="C49">
        <v>46</v>
      </c>
      <c r="D49" t="s">
        <v>63</v>
      </c>
      <c r="E49" t="s">
        <v>22</v>
      </c>
      <c r="F49" t="s">
        <v>16</v>
      </c>
      <c r="G49"/>
      <c r="H49" t="s">
        <v>122</v>
      </c>
      <c r="I49" s="8">
        <v>0</v>
      </c>
      <c r="J49" s="16"/>
      <c r="K49" s="16"/>
      <c r="L49" s="15"/>
      <c r="M49" s="20"/>
    </row>
    <row r="50" spans="2:13" ht="24" customHeight="1" x14ac:dyDescent="0.35">
      <c r="B50" s="14">
        <f>IFERROR((Tabla_Lista_Inventario[[#This Row],[DATA_DEFAULT]]&lt;=Tabla_Lista_Inventario[[#This Row],[Column1]])*(Tabla_Lista_Inventario[[#This Row],[OK]]="")*valHighlight,0)</f>
        <v>0</v>
      </c>
      <c r="C50">
        <v>47</v>
      </c>
      <c r="D50" t="s">
        <v>64</v>
      </c>
      <c r="E50" t="s">
        <v>18</v>
      </c>
      <c r="F50" t="s">
        <v>16</v>
      </c>
      <c r="G50"/>
      <c r="H50" t="s">
        <v>123</v>
      </c>
      <c r="I50" s="8">
        <v>0</v>
      </c>
      <c r="J50" s="16"/>
      <c r="K50" s="16"/>
      <c r="L50" s="15"/>
      <c r="M50" s="20"/>
    </row>
    <row r="51" spans="2:13" ht="24" customHeight="1" x14ac:dyDescent="0.35">
      <c r="B51" s="14">
        <f>IFERROR((Tabla_Lista_Inventario[[#This Row],[DATA_DEFAULT]]&lt;=Tabla_Lista_Inventario[[#This Row],[Column1]])*(Tabla_Lista_Inventario[[#This Row],[OK]]="")*valHighlight,0)</f>
        <v>0</v>
      </c>
      <c r="C51">
        <v>48</v>
      </c>
      <c r="D51" t="s">
        <v>65</v>
      </c>
      <c r="E51" t="s">
        <v>18</v>
      </c>
      <c r="F51" t="s">
        <v>16</v>
      </c>
      <c r="G51"/>
      <c r="H51" t="s">
        <v>125</v>
      </c>
      <c r="I51" s="8">
        <v>0</v>
      </c>
      <c r="J51" s="16"/>
      <c r="K51" s="16"/>
      <c r="L51" s="15"/>
      <c r="M51" s="20"/>
    </row>
    <row r="52" spans="2:13" ht="24" customHeight="1" x14ac:dyDescent="0.35">
      <c r="B52" s="14">
        <f>IFERROR((Tabla_Lista_Inventario[[#This Row],[DATA_DEFAULT]]&lt;=Tabla_Lista_Inventario[[#This Row],[Column1]])*(Tabla_Lista_Inventario[[#This Row],[OK]]="")*valHighlight,0)</f>
        <v>0</v>
      </c>
      <c r="C52">
        <v>49</v>
      </c>
      <c r="D52" t="s">
        <v>66</v>
      </c>
      <c r="E52" t="s">
        <v>18</v>
      </c>
      <c r="F52" t="s">
        <v>16</v>
      </c>
      <c r="G52"/>
      <c r="H52" t="s">
        <v>125</v>
      </c>
      <c r="I52" s="8">
        <v>0</v>
      </c>
      <c r="J52" s="16"/>
      <c r="K52" s="16"/>
      <c r="L52" s="15"/>
      <c r="M52" s="20"/>
    </row>
    <row r="53" spans="2:13" ht="24" customHeight="1" x14ac:dyDescent="0.35">
      <c r="B53" s="14">
        <f>IFERROR((Tabla_Lista_Inventario[[#This Row],[DATA_DEFAULT]]&lt;=Tabla_Lista_Inventario[[#This Row],[Column1]])*(Tabla_Lista_Inventario[[#This Row],[OK]]="")*valHighlight,0)</f>
        <v>0</v>
      </c>
      <c r="C53">
        <v>50</v>
      </c>
      <c r="D53" t="s">
        <v>67</v>
      </c>
      <c r="E53" t="s">
        <v>22</v>
      </c>
      <c r="F53" t="s">
        <v>16</v>
      </c>
      <c r="G53"/>
      <c r="H53" t="s">
        <v>124</v>
      </c>
      <c r="I53" s="8">
        <v>1</v>
      </c>
      <c r="J53" s="16"/>
      <c r="K53" s="16"/>
      <c r="L53" s="15"/>
      <c r="M53" s="20"/>
    </row>
    <row r="54" spans="2:13" ht="24" customHeight="1" x14ac:dyDescent="0.35">
      <c r="B54" s="14">
        <f>IFERROR((Tabla_Lista_Inventario[[#This Row],[DATA_DEFAULT]]&lt;=Tabla_Lista_Inventario[[#This Row],[Column1]])*(Tabla_Lista_Inventario[[#This Row],[OK]]="")*valHighlight,0)</f>
        <v>0</v>
      </c>
      <c r="C54">
        <v>51</v>
      </c>
      <c r="D54" t="s">
        <v>68</v>
      </c>
      <c r="E54" t="s">
        <v>15</v>
      </c>
      <c r="F54" t="s">
        <v>16</v>
      </c>
      <c r="G54"/>
      <c r="H54" t="s">
        <v>126</v>
      </c>
      <c r="I54" s="8">
        <v>0</v>
      </c>
      <c r="J54" s="16"/>
      <c r="K54" s="16"/>
      <c r="L54" s="15"/>
      <c r="M54" s="20"/>
    </row>
    <row r="55" spans="2:13" ht="24" customHeight="1" x14ac:dyDescent="0.35">
      <c r="B55" s="14">
        <f>IFERROR((Tabla_Lista_Inventario[[#This Row],[DATA_DEFAULT]]&lt;=Tabla_Lista_Inventario[[#This Row],[Column1]])*(Tabla_Lista_Inventario[[#This Row],[OK]]="")*valHighlight,0)</f>
        <v>0</v>
      </c>
      <c r="C55">
        <v>52</v>
      </c>
      <c r="D55" t="s">
        <v>69</v>
      </c>
      <c r="E55" t="s">
        <v>18</v>
      </c>
      <c r="F55" t="s">
        <v>16</v>
      </c>
      <c r="G55"/>
      <c r="H55" t="s">
        <v>127</v>
      </c>
      <c r="I55" s="8">
        <v>1</v>
      </c>
      <c r="J55" s="16"/>
      <c r="K55" s="16"/>
      <c r="L55" s="15"/>
      <c r="M55" s="21" t="s">
        <v>386</v>
      </c>
    </row>
    <row r="56" spans="2:13" ht="24" customHeight="1" x14ac:dyDescent="0.35">
      <c r="B56" s="14">
        <f>IFERROR((Tabla_Lista_Inventario[[#This Row],[DATA_DEFAULT]]&lt;=Tabla_Lista_Inventario[[#This Row],[Column1]])*(Tabla_Lista_Inventario[[#This Row],[OK]]="")*valHighlight,0)</f>
        <v>0</v>
      </c>
      <c r="C56">
        <v>53</v>
      </c>
      <c r="D56" t="s">
        <v>70</v>
      </c>
      <c r="E56" t="s">
        <v>18</v>
      </c>
      <c r="F56" t="s">
        <v>16</v>
      </c>
      <c r="G56"/>
      <c r="H56" t="s">
        <v>125</v>
      </c>
      <c r="I56" s="8">
        <v>0</v>
      </c>
      <c r="J56" s="16"/>
      <c r="K56" s="16"/>
      <c r="L56" s="15"/>
      <c r="M56" s="20"/>
    </row>
    <row r="57" spans="2:13" ht="24" customHeight="1" x14ac:dyDescent="0.35">
      <c r="B57" s="14">
        <f>IFERROR((Tabla_Lista_Inventario[[#This Row],[DATA_DEFAULT]]&lt;=Tabla_Lista_Inventario[[#This Row],[Column1]])*(Tabla_Lista_Inventario[[#This Row],[OK]]="")*valHighlight,0)</f>
        <v>0</v>
      </c>
      <c r="C57">
        <v>54</v>
      </c>
      <c r="D57" t="s">
        <v>71</v>
      </c>
      <c r="E57" t="s">
        <v>18</v>
      </c>
      <c r="F57" t="s">
        <v>16</v>
      </c>
      <c r="G57"/>
      <c r="H57" t="s">
        <v>128</v>
      </c>
      <c r="I57" s="8">
        <v>0</v>
      </c>
      <c r="J57" s="16"/>
      <c r="K57" s="16"/>
      <c r="L57" s="15"/>
      <c r="M57" s="20"/>
    </row>
    <row r="58" spans="2:13" ht="24" customHeight="1" x14ac:dyDescent="0.35">
      <c r="B58" s="14">
        <f>IFERROR((Tabla_Lista_Inventario[[#This Row],[DATA_DEFAULT]]&lt;=Tabla_Lista_Inventario[[#This Row],[Column1]])*(Tabla_Lista_Inventario[[#This Row],[OK]]="")*valHighlight,0)</f>
        <v>0</v>
      </c>
      <c r="C58">
        <v>55</v>
      </c>
      <c r="D58" t="s">
        <v>72</v>
      </c>
      <c r="E58" t="s">
        <v>73</v>
      </c>
      <c r="F58" t="s">
        <v>16</v>
      </c>
      <c r="G58"/>
      <c r="H58" t="s">
        <v>125</v>
      </c>
      <c r="I58" s="8">
        <v>0</v>
      </c>
      <c r="J58" s="16"/>
      <c r="K58" s="16"/>
      <c r="L58" s="15"/>
      <c r="M58" s="20"/>
    </row>
    <row r="59" spans="2:13" ht="24" customHeight="1" x14ac:dyDescent="0.35">
      <c r="B59" s="14">
        <f>IFERROR((Tabla_Lista_Inventario[[#This Row],[DATA_DEFAULT]]&lt;=Tabla_Lista_Inventario[[#This Row],[Column1]])*(Tabla_Lista_Inventario[[#This Row],[OK]]="")*valHighlight,0)</f>
        <v>0</v>
      </c>
      <c r="C59">
        <v>56</v>
      </c>
      <c r="D59" t="s">
        <v>74</v>
      </c>
      <c r="E59" t="s">
        <v>73</v>
      </c>
      <c r="F59" t="s">
        <v>16</v>
      </c>
      <c r="G59"/>
      <c r="H59" t="s">
        <v>125</v>
      </c>
      <c r="I59" s="8">
        <v>0</v>
      </c>
      <c r="J59" s="16"/>
      <c r="K59" s="16"/>
      <c r="L59" s="15"/>
      <c r="M59" s="20"/>
    </row>
    <row r="60" spans="2:13" ht="24" customHeight="1" x14ac:dyDescent="0.35">
      <c r="B60" s="14">
        <f>IFERROR((Tabla_Lista_Inventario[[#This Row],[DATA_DEFAULT]]&lt;=Tabla_Lista_Inventario[[#This Row],[Column1]])*(Tabla_Lista_Inventario[[#This Row],[OK]]="")*valHighlight,0)</f>
        <v>0</v>
      </c>
      <c r="C60">
        <v>57</v>
      </c>
      <c r="D60" t="s">
        <v>75</v>
      </c>
      <c r="E60" t="s">
        <v>73</v>
      </c>
      <c r="F60" t="s">
        <v>16</v>
      </c>
      <c r="G60"/>
      <c r="H60" t="s">
        <v>125</v>
      </c>
      <c r="I60" s="8">
        <v>0</v>
      </c>
      <c r="J60" s="16"/>
      <c r="K60" s="16"/>
      <c r="L60" s="15"/>
      <c r="M60" s="20"/>
    </row>
    <row r="61" spans="2:13" ht="24" customHeight="1" x14ac:dyDescent="0.35">
      <c r="B61" s="14">
        <f>IFERROR((Tabla_Lista_Inventario[[#This Row],[DATA_DEFAULT]]&lt;=Tabla_Lista_Inventario[[#This Row],[Column1]])*(Tabla_Lista_Inventario[[#This Row],[OK]]="")*valHighlight,0)</f>
        <v>0</v>
      </c>
      <c r="C61">
        <v>58</v>
      </c>
      <c r="D61" t="s">
        <v>76</v>
      </c>
      <c r="E61" t="s">
        <v>18</v>
      </c>
      <c r="F61" t="s">
        <v>16</v>
      </c>
      <c r="G61"/>
      <c r="H61" t="s">
        <v>129</v>
      </c>
      <c r="I61" s="8">
        <v>1</v>
      </c>
      <c r="J61" s="16"/>
      <c r="K61" s="16"/>
      <c r="L61" s="15"/>
      <c r="M61" s="20"/>
    </row>
  </sheetData>
  <conditionalFormatting sqref="B4:L61">
    <cfRule type="expression" dxfId="126" priority="1">
      <formula>$L4="Sí"</formula>
    </cfRule>
    <cfRule type="expression" dxfId="125" priority="2">
      <formula>$B4=1</formula>
    </cfRule>
  </conditionalFormatting>
  <dataValidations xWindow="67" yWindow="628" count="15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00000000-0002-0000-0000-000001000000}"/>
    <dataValidation allowBlank="1" showInputMessage="1" showErrorMessage="1" prompt="Especifique en esta columna el identificador de inventario del artículo." sqref="C3" xr:uid="{00000000-0002-0000-0000-000002000000}"/>
    <dataValidation allowBlank="1" showInputMessage="1" showErrorMessage="1" prompt="Especifique en esta columna el nombre del artículo." sqref="D3" xr:uid="{00000000-0002-0000-0000-000003000000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00000000-0002-0000-0000-000004000000}"/>
    <dataValidation allowBlank="1" showInputMessage="1" showErrorMessage="1" prompt="Especifique en esta columna la cantidad del nuevo pedido de cada artículo." sqref="K3" xr:uid="{00000000-0002-0000-0000-000005000000}"/>
    <dataValidation allowBlank="1" showInputMessage="1" showErrorMessage="1" prompt="Especifique esta columna el número de días que se tarda en volver a pedir cada artículo." sqref="J3" xr:uid="{00000000-0002-0000-0000-000006000000}"/>
    <dataValidation allowBlank="1" showInputMessage="1" showErrorMessage="1" prompt="Especifique en esta columna el nivel del nuevo pedido de cada artículo." sqref="I3" xr:uid="{00000000-0002-0000-0000-000007000000}"/>
    <dataValidation allowBlank="1" showInputMessage="1" showErrorMessage="1" prompt="Esta es una columna automatizada._x000a__x000a_El valor de inventario de cada artículo se calcula automáticamente en esta columna." sqref="H3" xr:uid="{00000000-0002-0000-0000-000008000000}"/>
    <dataValidation allowBlank="1" showInputMessage="1" showErrorMessage="1" prompt="Especifique en esta columna la cantidad en existencias de cada artículo." sqref="G3" xr:uid="{00000000-0002-0000-0000-000009000000}"/>
    <dataValidation allowBlank="1" showInputMessage="1" showErrorMessage="1" prompt="Especifique en esta columna el precio por unidad de cada artículo." sqref="F3" xr:uid="{00000000-0002-0000-0000-00000A000000}"/>
    <dataValidation allowBlank="1" showInputMessage="1" showErrorMessage="1" prompt="Especifique en esta columna una descripción del artículo." sqref="E3" xr:uid="{00000000-0002-0000-0000-00000B000000}"/>
    <dataValidation type="list" allowBlank="1" showInputMessage="1" showErrorMessage="1" sqref="L4:L61" xr:uid="{00000000-0002-0000-0000-00000C000000}">
      <formula1>"Sí"</formula1>
    </dataValidation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00000000-0002-0000-0000-00000D000000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0EC1-7C9E-4D34-924F-2C9929F458F6}">
  <sheetPr>
    <tabColor rgb="FFFF0000"/>
    <pageSetUpPr fitToPage="1"/>
  </sheetPr>
  <dimension ref="B1:M46"/>
  <sheetViews>
    <sheetView showGridLines="0" zoomScaleNormal="100" workbookViewId="0">
      <pane ySplit="3" topLeftCell="A4" activePane="bottomLeft" state="frozen"/>
      <selection pane="bottomLeft" activeCell="D32" sqref="D32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33.363281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1.816406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</row>
    <row r="4" spans="2:13" ht="24" customHeight="1" x14ac:dyDescent="0.35">
      <c r="B4" s="3">
        <f>IFERROR((Tabla_Lista_Inventario4[[#This Row],[DATA_DEFAULT]]&lt;=Tabla_Lista_Inventario4[[#This Row],[Column1]])*(Tabla_Lista_Inventario4[[#This Row],[OK]]="")*valHighlight,0)</f>
        <v>0</v>
      </c>
      <c r="C4">
        <v>1</v>
      </c>
      <c r="D4" t="s">
        <v>157</v>
      </c>
      <c r="E4" t="s">
        <v>158</v>
      </c>
      <c r="F4" t="s">
        <v>13</v>
      </c>
      <c r="G4"/>
      <c r="H4" t="s">
        <v>253</v>
      </c>
    </row>
    <row r="5" spans="2:13" ht="24" customHeight="1" x14ac:dyDescent="0.35">
      <c r="B5" s="3">
        <f>IFERROR((Tabla_Lista_Inventario4[[#This Row],[DATA_DEFAULT]]&lt;=Tabla_Lista_Inventario4[[#This Row],[Column1]])*(Tabla_Lista_Inventario4[[#This Row],[OK]]="")*valHighlight,0)</f>
        <v>0</v>
      </c>
      <c r="C5">
        <v>2</v>
      </c>
      <c r="D5" t="s">
        <v>159</v>
      </c>
      <c r="E5" t="s">
        <v>160</v>
      </c>
      <c r="F5" t="s">
        <v>13</v>
      </c>
      <c r="G5"/>
      <c r="H5" t="s">
        <v>254</v>
      </c>
    </row>
    <row r="6" spans="2:13" ht="24" customHeight="1" x14ac:dyDescent="0.35">
      <c r="B6" s="3">
        <f>IFERROR((Tabla_Lista_Inventario4[[#This Row],[DATA_DEFAULT]]&lt;=Tabla_Lista_Inventario4[[#This Row],[Column1]])*(Tabla_Lista_Inventario4[[#This Row],[OK]]="")*valHighlight,0)</f>
        <v>0</v>
      </c>
      <c r="C6">
        <v>3</v>
      </c>
      <c r="D6" t="s">
        <v>161</v>
      </c>
      <c r="E6" t="s">
        <v>162</v>
      </c>
      <c r="F6" t="s">
        <v>13</v>
      </c>
      <c r="G6"/>
      <c r="H6" t="s">
        <v>217</v>
      </c>
    </row>
    <row r="7" spans="2:13" ht="24" customHeight="1" x14ac:dyDescent="0.35">
      <c r="B7" s="3">
        <f>IFERROR((Tabla_Lista_Inventario4[[#This Row],[DATA_DEFAULT]]&lt;=Tabla_Lista_Inventario4[[#This Row],[Column1]])*(Tabla_Lista_Inventario4[[#This Row],[OK]]="")*valHighlight,0)</f>
        <v>0</v>
      </c>
      <c r="C7">
        <v>4</v>
      </c>
      <c r="D7" t="s">
        <v>163</v>
      </c>
      <c r="E7" t="s">
        <v>164</v>
      </c>
      <c r="F7" t="s">
        <v>13</v>
      </c>
      <c r="G7"/>
      <c r="H7" t="s">
        <v>218</v>
      </c>
    </row>
    <row r="8" spans="2:13" ht="24" customHeight="1" x14ac:dyDescent="0.35">
      <c r="B8" s="3">
        <f>IFERROR((Tabla_Lista_Inventario4[[#This Row],[DATA_DEFAULT]]&lt;=Tabla_Lista_Inventario4[[#This Row],[Column1]])*(Tabla_Lista_Inventario4[[#This Row],[OK]]="")*valHighlight,0)</f>
        <v>0</v>
      </c>
      <c r="C8">
        <v>5</v>
      </c>
      <c r="D8" t="s">
        <v>165</v>
      </c>
      <c r="E8" t="s">
        <v>166</v>
      </c>
      <c r="F8" t="s">
        <v>13</v>
      </c>
      <c r="G8"/>
      <c r="H8" t="s">
        <v>91</v>
      </c>
    </row>
    <row r="9" spans="2:13" ht="24" customHeight="1" x14ac:dyDescent="0.35">
      <c r="B9" s="3">
        <f>IFERROR((Tabla_Lista_Inventario4[[#This Row],[DATA_DEFAULT]]&lt;=Tabla_Lista_Inventario4[[#This Row],[Column1]])*(Tabla_Lista_Inventario4[[#This Row],[OK]]="")*valHighlight,0)</f>
        <v>0</v>
      </c>
      <c r="C9">
        <v>6</v>
      </c>
      <c r="D9" t="s">
        <v>167</v>
      </c>
      <c r="E9" t="s">
        <v>166</v>
      </c>
      <c r="F9" t="s">
        <v>13</v>
      </c>
      <c r="G9"/>
      <c r="H9" t="s">
        <v>219</v>
      </c>
    </row>
    <row r="10" spans="2:13" ht="24" customHeight="1" x14ac:dyDescent="0.35">
      <c r="B10" s="3">
        <f>IFERROR((Tabla_Lista_Inventario4[[#This Row],[DATA_DEFAULT]]&lt;=Tabla_Lista_Inventario4[[#This Row],[Column1]])*(Tabla_Lista_Inventario4[[#This Row],[OK]]="")*valHighlight,0)</f>
        <v>0</v>
      </c>
      <c r="C10">
        <v>7</v>
      </c>
      <c r="D10" t="s">
        <v>168</v>
      </c>
      <c r="E10" t="s">
        <v>169</v>
      </c>
      <c r="F10" t="s">
        <v>13</v>
      </c>
      <c r="G10"/>
      <c r="H10" t="s">
        <v>220</v>
      </c>
    </row>
    <row r="11" spans="2:13" ht="24" customHeight="1" x14ac:dyDescent="0.35">
      <c r="B11" s="3">
        <f>IFERROR((Tabla_Lista_Inventario4[[#This Row],[DATA_DEFAULT]]&lt;=Tabla_Lista_Inventario4[[#This Row],[Column1]])*(Tabla_Lista_Inventario4[[#This Row],[OK]]="")*valHighlight,0)</f>
        <v>0</v>
      </c>
      <c r="C11">
        <v>8</v>
      </c>
      <c r="D11" t="s">
        <v>170</v>
      </c>
      <c r="E11" t="s">
        <v>166</v>
      </c>
      <c r="F11" t="s">
        <v>13</v>
      </c>
      <c r="G11"/>
      <c r="H11" t="s">
        <v>95</v>
      </c>
    </row>
    <row r="12" spans="2:13" ht="24" customHeight="1" x14ac:dyDescent="0.35">
      <c r="B12" s="3">
        <f>IFERROR((Tabla_Lista_Inventario4[[#This Row],[DATA_DEFAULT]]&lt;=Tabla_Lista_Inventario4[[#This Row],[Column1]])*(Tabla_Lista_Inventario4[[#This Row],[OK]]="")*valHighlight,0)</f>
        <v>0</v>
      </c>
      <c r="C12">
        <v>9</v>
      </c>
      <c r="D12" t="s">
        <v>171</v>
      </c>
      <c r="E12" t="s">
        <v>164</v>
      </c>
      <c r="F12" t="s">
        <v>13</v>
      </c>
      <c r="G12"/>
      <c r="H12" t="s">
        <v>221</v>
      </c>
    </row>
    <row r="13" spans="2:13" ht="24" customHeight="1" x14ac:dyDescent="0.35">
      <c r="B13" s="3">
        <f>IFERROR((Tabla_Lista_Inventario4[[#This Row],[DATA_DEFAULT]]&lt;=Tabla_Lista_Inventario4[[#This Row],[Column1]])*(Tabla_Lista_Inventario4[[#This Row],[OK]]="")*valHighlight,0)</f>
        <v>0</v>
      </c>
      <c r="C13">
        <v>10</v>
      </c>
      <c r="D13" t="s">
        <v>172</v>
      </c>
      <c r="E13" t="s">
        <v>166</v>
      </c>
      <c r="F13" t="s">
        <v>13</v>
      </c>
      <c r="G13"/>
      <c r="H13" t="s">
        <v>222</v>
      </c>
    </row>
    <row r="14" spans="2:13" ht="24" customHeight="1" x14ac:dyDescent="0.35">
      <c r="B14" s="3">
        <f>IFERROR((Tabla_Lista_Inventario4[[#This Row],[DATA_DEFAULT]]&lt;=Tabla_Lista_Inventario4[[#This Row],[Column1]])*(Tabla_Lista_Inventario4[[#This Row],[OK]]="")*valHighlight,0)</f>
        <v>0</v>
      </c>
      <c r="C14">
        <v>11</v>
      </c>
      <c r="D14" t="s">
        <v>173</v>
      </c>
      <c r="E14" t="s">
        <v>169</v>
      </c>
      <c r="F14" t="s">
        <v>13</v>
      </c>
      <c r="G14"/>
      <c r="H14" t="s">
        <v>223</v>
      </c>
    </row>
    <row r="15" spans="2:13" ht="24" customHeight="1" x14ac:dyDescent="0.35">
      <c r="B15" s="3">
        <f>IFERROR((Tabla_Lista_Inventario4[[#This Row],[DATA_DEFAULT]]&lt;=Tabla_Lista_Inventario4[[#This Row],[Column1]])*(Tabla_Lista_Inventario4[[#This Row],[OK]]="")*valHighlight,0)</f>
        <v>0</v>
      </c>
      <c r="C15">
        <v>12</v>
      </c>
      <c r="D15" t="s">
        <v>174</v>
      </c>
      <c r="E15" t="s">
        <v>169</v>
      </c>
      <c r="F15" t="s">
        <v>13</v>
      </c>
      <c r="G15"/>
      <c r="H15" t="s">
        <v>224</v>
      </c>
    </row>
    <row r="16" spans="2:13" ht="24" customHeight="1" x14ac:dyDescent="0.35">
      <c r="B16" s="3">
        <f>IFERROR((Tabla_Lista_Inventario4[[#This Row],[DATA_DEFAULT]]&lt;=Tabla_Lista_Inventario4[[#This Row],[Column1]])*(Tabla_Lista_Inventario4[[#This Row],[OK]]="")*valHighlight,0)</f>
        <v>0</v>
      </c>
      <c r="C16">
        <v>13</v>
      </c>
      <c r="D16" t="s">
        <v>175</v>
      </c>
      <c r="E16" t="s">
        <v>176</v>
      </c>
      <c r="F16" t="s">
        <v>13</v>
      </c>
      <c r="G16"/>
      <c r="H16" t="s">
        <v>90</v>
      </c>
    </row>
    <row r="17" spans="2:12" ht="24" customHeight="1" x14ac:dyDescent="0.35">
      <c r="B17" s="3">
        <f>IFERROR((Tabla_Lista_Inventario4[[#This Row],[DATA_DEFAULT]]&lt;=Tabla_Lista_Inventario4[[#This Row],[Column1]])*(Tabla_Lista_Inventario4[[#This Row],[OK]]="")*valHighlight,0)</f>
        <v>0</v>
      </c>
      <c r="C17">
        <v>14</v>
      </c>
      <c r="D17" t="s">
        <v>177</v>
      </c>
      <c r="E17" t="s">
        <v>176</v>
      </c>
      <c r="F17" t="s">
        <v>13</v>
      </c>
      <c r="G17"/>
      <c r="H17" t="s">
        <v>225</v>
      </c>
    </row>
    <row r="18" spans="2:12" ht="24" customHeight="1" x14ac:dyDescent="0.35">
      <c r="B18" s="3">
        <f>IFERROR((Tabla_Lista_Inventario4[[#This Row],[DATA_DEFAULT]]&lt;=Tabla_Lista_Inventario4[[#This Row],[Column1]])*(Tabla_Lista_Inventario4[[#This Row],[OK]]="")*valHighlight,0)</f>
        <v>0</v>
      </c>
      <c r="C18">
        <v>15</v>
      </c>
      <c r="D18" t="s">
        <v>178</v>
      </c>
      <c r="E18" t="s">
        <v>176</v>
      </c>
      <c r="F18" t="s">
        <v>13</v>
      </c>
      <c r="G18"/>
      <c r="H18" t="s">
        <v>89</v>
      </c>
    </row>
    <row r="19" spans="2:12" ht="24" customHeight="1" x14ac:dyDescent="0.35">
      <c r="B19" s="3">
        <f>IFERROR((Tabla_Lista_Inventario4[[#This Row],[DATA_DEFAULT]]&lt;=Tabla_Lista_Inventario4[[#This Row],[Column1]])*(Tabla_Lista_Inventario4[[#This Row],[OK]]="")*valHighlight,0)</f>
        <v>0</v>
      </c>
      <c r="C19">
        <v>16</v>
      </c>
      <c r="D19" t="s">
        <v>179</v>
      </c>
      <c r="E19" t="s">
        <v>176</v>
      </c>
      <c r="F19" t="s">
        <v>13</v>
      </c>
      <c r="G19"/>
      <c r="H19" t="s">
        <v>226</v>
      </c>
    </row>
    <row r="20" spans="2:12" ht="24" customHeight="1" x14ac:dyDescent="0.35">
      <c r="B20" s="3">
        <f>IFERROR((Tabla_Lista_Inventario4[[#This Row],[DATA_DEFAULT]]&lt;=Tabla_Lista_Inventario4[[#This Row],[Column1]])*(Tabla_Lista_Inventario4[[#This Row],[OK]]="")*valHighlight,0)</f>
        <v>0</v>
      </c>
      <c r="C20">
        <v>17</v>
      </c>
      <c r="D20" t="s">
        <v>180</v>
      </c>
      <c r="E20" t="s">
        <v>176</v>
      </c>
      <c r="F20" t="s">
        <v>13</v>
      </c>
      <c r="G20"/>
      <c r="H20" t="s">
        <v>227</v>
      </c>
    </row>
    <row r="21" spans="2:12" ht="24" customHeight="1" x14ac:dyDescent="0.35">
      <c r="B21" s="3">
        <f>IFERROR((Tabla_Lista_Inventario4[[#This Row],[DATA_DEFAULT]]&lt;=Tabla_Lista_Inventario4[[#This Row],[Column1]])*(Tabla_Lista_Inventario4[[#This Row],[OK]]="")*valHighlight,0)</f>
        <v>0</v>
      </c>
      <c r="C21">
        <v>18</v>
      </c>
      <c r="D21" t="s">
        <v>181</v>
      </c>
      <c r="E21" t="s">
        <v>176</v>
      </c>
      <c r="F21" t="s">
        <v>13</v>
      </c>
      <c r="G21"/>
      <c r="H21" t="s">
        <v>228</v>
      </c>
    </row>
    <row r="22" spans="2:12" ht="24" customHeight="1" x14ac:dyDescent="0.35">
      <c r="B22" s="3">
        <f>IFERROR((Tabla_Lista_Inventario4[[#This Row],[DATA_DEFAULT]]&lt;=Tabla_Lista_Inventario4[[#This Row],[Column1]])*(Tabla_Lista_Inventario4[[#This Row],[OK]]="")*valHighlight,0)</f>
        <v>0</v>
      </c>
      <c r="C22">
        <v>19</v>
      </c>
      <c r="D22" t="s">
        <v>182</v>
      </c>
      <c r="E22" t="s">
        <v>176</v>
      </c>
      <c r="F22" t="s">
        <v>13</v>
      </c>
      <c r="G22"/>
      <c r="H22" t="s">
        <v>229</v>
      </c>
    </row>
    <row r="23" spans="2:12" ht="24" customHeight="1" x14ac:dyDescent="0.35">
      <c r="B23" s="3">
        <f>IFERROR((Tabla_Lista_Inventario4[[#This Row],[DATA_DEFAULT]]&lt;=Tabla_Lista_Inventario4[[#This Row],[Column1]])*(Tabla_Lista_Inventario4[[#This Row],[OK]]="")*valHighlight,0)</f>
        <v>0</v>
      </c>
      <c r="C23">
        <v>20</v>
      </c>
      <c r="D23" t="s">
        <v>183</v>
      </c>
      <c r="E23" t="s">
        <v>176</v>
      </c>
      <c r="F23" t="s">
        <v>13</v>
      </c>
      <c r="G23"/>
      <c r="H23" t="s">
        <v>230</v>
      </c>
    </row>
    <row r="24" spans="2:12" ht="24" customHeight="1" x14ac:dyDescent="0.35">
      <c r="B24" s="3">
        <f>IFERROR((Tabla_Lista_Inventario4[[#This Row],[DATA_DEFAULT]]&lt;=Tabla_Lista_Inventario4[[#This Row],[Column1]])*(Tabla_Lista_Inventario4[[#This Row],[OK]]="")*valHighlight,0)</f>
        <v>0</v>
      </c>
      <c r="C24">
        <v>21</v>
      </c>
      <c r="D24" t="s">
        <v>184</v>
      </c>
      <c r="E24" t="s">
        <v>176</v>
      </c>
      <c r="F24" t="s">
        <v>13</v>
      </c>
      <c r="G24"/>
      <c r="H24" t="s">
        <v>231</v>
      </c>
    </row>
    <row r="25" spans="2:12" ht="24" customHeight="1" x14ac:dyDescent="0.35">
      <c r="B25" s="3">
        <f>IFERROR((Tabla_Lista_Inventario4[[#This Row],[DATA_DEFAULT]]&lt;=Tabla_Lista_Inventario4[[#This Row],[Column1]])*(Tabla_Lista_Inventario4[[#This Row],[OK]]="")*valHighlight,0)</f>
        <v>0</v>
      </c>
      <c r="C25">
        <v>22</v>
      </c>
      <c r="D25" t="s">
        <v>185</v>
      </c>
      <c r="E25" t="s">
        <v>169</v>
      </c>
      <c r="F25" t="s">
        <v>13</v>
      </c>
      <c r="G25"/>
      <c r="H25" t="s">
        <v>232</v>
      </c>
    </row>
    <row r="26" spans="2:12" ht="24" customHeight="1" x14ac:dyDescent="0.35">
      <c r="B26" s="3">
        <f>IFERROR((Tabla_Lista_Inventario4[[#This Row],[DATA_DEFAULT]]&lt;=Tabla_Lista_Inventario4[[#This Row],[Column1]])*(Tabla_Lista_Inventario4[[#This Row],[OK]]="")*valHighlight,0)</f>
        <v>0</v>
      </c>
      <c r="C26">
        <v>23</v>
      </c>
      <c r="D26" t="s">
        <v>186</v>
      </c>
      <c r="E26" t="s">
        <v>176</v>
      </c>
      <c r="F26" t="s">
        <v>13</v>
      </c>
      <c r="G26"/>
      <c r="H26" t="s">
        <v>233</v>
      </c>
    </row>
    <row r="27" spans="2:12" ht="24" customHeight="1" x14ac:dyDescent="0.35">
      <c r="B27" s="3">
        <f>IFERROR((Tabla_Lista_Inventario4[[#This Row],[DATA_DEFAULT]]&lt;=Tabla_Lista_Inventario4[[#This Row],[Column1]])*(Tabla_Lista_Inventario4[[#This Row],[OK]]="")*valHighlight,0)</f>
        <v>0</v>
      </c>
      <c r="C27">
        <v>24</v>
      </c>
      <c r="D27" t="s">
        <v>187</v>
      </c>
      <c r="E27" t="s">
        <v>176</v>
      </c>
      <c r="F27" t="s">
        <v>13</v>
      </c>
      <c r="G27"/>
      <c r="H27" t="s">
        <v>234</v>
      </c>
    </row>
    <row r="28" spans="2:12" ht="24" customHeight="1" x14ac:dyDescent="0.35">
      <c r="B28" s="3">
        <f>IFERROR((Tabla_Lista_Inventario4[[#This Row],[DATA_DEFAULT]]&lt;=Tabla_Lista_Inventario4[[#This Row],[Column1]])*(Tabla_Lista_Inventario4[[#This Row],[OK]]="")*valHighlight,0)</f>
        <v>0</v>
      </c>
      <c r="C28">
        <v>25</v>
      </c>
      <c r="D28" t="s">
        <v>188</v>
      </c>
      <c r="E28" t="s">
        <v>22</v>
      </c>
      <c r="F28" t="s">
        <v>13</v>
      </c>
      <c r="G28"/>
      <c r="H28" t="s">
        <v>235</v>
      </c>
    </row>
    <row r="29" spans="2:12" ht="24" customHeight="1" x14ac:dyDescent="0.35">
      <c r="B29" s="14">
        <f>IFERROR((Tabla_Lista_Inventario4[[#This Row],[DATA_DEFAULT]]&lt;=Tabla_Lista_Inventario4[[#This Row],[Column1]])*(Tabla_Lista_Inventario4[[#This Row],[OK]]="")*valHighlight,0)</f>
        <v>0</v>
      </c>
      <c r="C29">
        <v>26</v>
      </c>
      <c r="D29" t="s">
        <v>189</v>
      </c>
      <c r="E29" t="s">
        <v>190</v>
      </c>
      <c r="F29" t="s">
        <v>13</v>
      </c>
      <c r="G29"/>
      <c r="H29" t="s">
        <v>236</v>
      </c>
      <c r="I29" s="16"/>
      <c r="J29" s="16"/>
      <c r="K29" s="16"/>
      <c r="L29" s="15"/>
    </row>
    <row r="30" spans="2:12" ht="24" customHeight="1" x14ac:dyDescent="0.35">
      <c r="B30" s="14">
        <f>IFERROR((Tabla_Lista_Inventario4[[#This Row],[DATA_DEFAULT]]&lt;=Tabla_Lista_Inventario4[[#This Row],[Column1]])*(Tabla_Lista_Inventario4[[#This Row],[OK]]="")*valHighlight,0)</f>
        <v>0</v>
      </c>
      <c r="C30">
        <v>27</v>
      </c>
      <c r="D30" t="s">
        <v>191</v>
      </c>
      <c r="E30" t="s">
        <v>192</v>
      </c>
      <c r="F30" t="s">
        <v>13</v>
      </c>
      <c r="G30"/>
      <c r="H30" t="s">
        <v>237</v>
      </c>
      <c r="I30" s="16"/>
      <c r="J30" s="16"/>
      <c r="K30" s="16"/>
      <c r="L30" s="15"/>
    </row>
    <row r="31" spans="2:12" ht="24" customHeight="1" x14ac:dyDescent="0.35">
      <c r="B31" s="14">
        <f>IFERROR((Tabla_Lista_Inventario4[[#This Row],[DATA_DEFAULT]]&lt;=Tabla_Lista_Inventario4[[#This Row],[Column1]])*(Tabla_Lista_Inventario4[[#This Row],[OK]]="")*valHighlight,0)</f>
        <v>0</v>
      </c>
      <c r="C31">
        <v>28</v>
      </c>
      <c r="D31" t="s">
        <v>193</v>
      </c>
      <c r="E31" t="s">
        <v>22</v>
      </c>
      <c r="F31" t="s">
        <v>16</v>
      </c>
      <c r="G31"/>
      <c r="H31" t="s">
        <v>238</v>
      </c>
      <c r="I31" s="16"/>
      <c r="J31" s="16"/>
      <c r="K31" s="16"/>
      <c r="L31" s="15"/>
    </row>
    <row r="32" spans="2:12" ht="24" customHeight="1" x14ac:dyDescent="0.35">
      <c r="B32" s="14">
        <f>IFERROR((Tabla_Lista_Inventario4[[#This Row],[DATA_DEFAULT]]&lt;=Tabla_Lista_Inventario4[[#This Row],[Column1]])*(Tabla_Lista_Inventario4[[#This Row],[OK]]="")*valHighlight,0)</f>
        <v>0</v>
      </c>
      <c r="C32">
        <v>29</v>
      </c>
      <c r="D32" t="s">
        <v>14</v>
      </c>
      <c r="E32" t="s">
        <v>158</v>
      </c>
      <c r="F32" t="s">
        <v>13</v>
      </c>
      <c r="G32"/>
      <c r="H32" t="s">
        <v>239</v>
      </c>
      <c r="I32" s="16"/>
      <c r="J32" s="16"/>
      <c r="K32" s="16"/>
      <c r="L32" s="15"/>
    </row>
    <row r="33" spans="2:12" ht="24" customHeight="1" x14ac:dyDescent="0.35">
      <c r="B33" s="14">
        <f>IFERROR((Tabla_Lista_Inventario4[[#This Row],[DATA_DEFAULT]]&lt;=Tabla_Lista_Inventario4[[#This Row],[Column1]])*(Tabla_Lista_Inventario4[[#This Row],[OK]]="")*valHighlight,0)</f>
        <v>0</v>
      </c>
      <c r="C33">
        <v>30</v>
      </c>
      <c r="D33" t="s">
        <v>194</v>
      </c>
      <c r="E33" t="s">
        <v>169</v>
      </c>
      <c r="F33" t="s">
        <v>13</v>
      </c>
      <c r="G33"/>
      <c r="H33" t="s">
        <v>240</v>
      </c>
      <c r="I33" s="16"/>
      <c r="J33" s="16"/>
      <c r="K33" s="16"/>
      <c r="L33" s="15"/>
    </row>
    <row r="34" spans="2:12" ht="24" customHeight="1" x14ac:dyDescent="0.35">
      <c r="B34" s="14">
        <f>IFERROR((Tabla_Lista_Inventario4[[#This Row],[DATA_DEFAULT]]&lt;=Tabla_Lista_Inventario4[[#This Row],[Column1]])*(Tabla_Lista_Inventario4[[#This Row],[OK]]="")*valHighlight,0)</f>
        <v>0</v>
      </c>
      <c r="C34">
        <v>31</v>
      </c>
      <c r="D34" t="s">
        <v>195</v>
      </c>
      <c r="E34" t="s">
        <v>196</v>
      </c>
      <c r="F34" t="s">
        <v>16</v>
      </c>
      <c r="G34"/>
      <c r="H34" t="s">
        <v>241</v>
      </c>
      <c r="I34" s="16"/>
      <c r="J34" s="16"/>
      <c r="K34" s="16"/>
      <c r="L34" s="15"/>
    </row>
    <row r="35" spans="2:12" ht="24" customHeight="1" x14ac:dyDescent="0.35">
      <c r="B35" s="14">
        <f>IFERROR((Tabla_Lista_Inventario4[[#This Row],[DATA_DEFAULT]]&lt;=Tabla_Lista_Inventario4[[#This Row],[Column1]])*(Tabla_Lista_Inventario4[[#This Row],[OK]]="")*valHighlight,0)</f>
        <v>0</v>
      </c>
      <c r="C35">
        <v>32</v>
      </c>
      <c r="D35" t="s">
        <v>197</v>
      </c>
      <c r="E35" t="s">
        <v>166</v>
      </c>
      <c r="F35" t="s">
        <v>16</v>
      </c>
      <c r="G35"/>
      <c r="H35" t="s">
        <v>88</v>
      </c>
      <c r="I35" s="16"/>
      <c r="J35" s="16"/>
      <c r="K35" s="16"/>
      <c r="L35" s="15"/>
    </row>
    <row r="36" spans="2:12" ht="24" customHeight="1" x14ac:dyDescent="0.35">
      <c r="B36" s="14">
        <f>IFERROR((Tabla_Lista_Inventario4[[#This Row],[DATA_DEFAULT]]&lt;=Tabla_Lista_Inventario4[[#This Row],[Column1]])*(Tabla_Lista_Inventario4[[#This Row],[OK]]="")*valHighlight,0)</f>
        <v>0</v>
      </c>
      <c r="C36">
        <v>33</v>
      </c>
      <c r="D36" t="s">
        <v>198</v>
      </c>
      <c r="E36" t="s">
        <v>176</v>
      </c>
      <c r="F36" t="s">
        <v>16</v>
      </c>
      <c r="G36"/>
      <c r="H36" t="s">
        <v>242</v>
      </c>
      <c r="I36" s="16"/>
      <c r="J36" s="16"/>
      <c r="K36" s="16"/>
      <c r="L36" s="15"/>
    </row>
    <row r="37" spans="2:12" ht="24" customHeight="1" x14ac:dyDescent="0.35">
      <c r="B37" s="14">
        <f>IFERROR((Tabla_Lista_Inventario4[[#This Row],[DATA_DEFAULT]]&lt;=Tabla_Lista_Inventario4[[#This Row],[Column1]])*(Tabla_Lista_Inventario4[[#This Row],[OK]]="")*valHighlight,0)</f>
        <v>0</v>
      </c>
      <c r="C37">
        <v>34</v>
      </c>
      <c r="D37" t="s">
        <v>199</v>
      </c>
      <c r="E37" t="s">
        <v>158</v>
      </c>
      <c r="F37" t="s">
        <v>13</v>
      </c>
      <c r="G37"/>
      <c r="H37" t="s">
        <v>243</v>
      </c>
      <c r="I37" s="16"/>
      <c r="J37" s="16"/>
      <c r="K37" s="16"/>
      <c r="L37" s="15"/>
    </row>
    <row r="38" spans="2:12" ht="24" customHeight="1" x14ac:dyDescent="0.35">
      <c r="B38" s="14">
        <f>IFERROR((Tabla_Lista_Inventario4[[#This Row],[DATA_DEFAULT]]&lt;=Tabla_Lista_Inventario4[[#This Row],[Column1]])*(Tabla_Lista_Inventario4[[#This Row],[OK]]="")*valHighlight,0)</f>
        <v>0</v>
      </c>
      <c r="C38">
        <v>35</v>
      </c>
      <c r="D38" t="s">
        <v>200</v>
      </c>
      <c r="E38" t="s">
        <v>166</v>
      </c>
      <c r="F38" t="s">
        <v>13</v>
      </c>
      <c r="G38"/>
      <c r="H38" t="s">
        <v>244</v>
      </c>
      <c r="I38" s="16"/>
      <c r="J38" s="16"/>
      <c r="K38" s="16"/>
      <c r="L38" s="15"/>
    </row>
    <row r="39" spans="2:12" ht="24" customHeight="1" x14ac:dyDescent="0.35">
      <c r="B39" s="14">
        <f>IFERROR((Tabla_Lista_Inventario4[[#This Row],[DATA_DEFAULT]]&lt;=Tabla_Lista_Inventario4[[#This Row],[Column1]])*(Tabla_Lista_Inventario4[[#This Row],[OK]]="")*valHighlight,0)</f>
        <v>0</v>
      </c>
      <c r="C39">
        <v>36</v>
      </c>
      <c r="D39" t="s">
        <v>201</v>
      </c>
      <c r="E39" t="s">
        <v>158</v>
      </c>
      <c r="F39" t="s">
        <v>16</v>
      </c>
      <c r="G39"/>
      <c r="H39" t="s">
        <v>245</v>
      </c>
      <c r="I39" s="16"/>
      <c r="J39" s="16"/>
      <c r="K39" s="16"/>
      <c r="L39" s="15"/>
    </row>
    <row r="40" spans="2:12" ht="24" customHeight="1" x14ac:dyDescent="0.35">
      <c r="B40" s="14">
        <f>IFERROR((Tabla_Lista_Inventario4[[#This Row],[DATA_DEFAULT]]&lt;=Tabla_Lista_Inventario4[[#This Row],[Column1]])*(Tabla_Lista_Inventario4[[#This Row],[OK]]="")*valHighlight,0)</f>
        <v>0</v>
      </c>
      <c r="C40">
        <v>37</v>
      </c>
      <c r="D40" t="s">
        <v>202</v>
      </c>
      <c r="E40" t="s">
        <v>22</v>
      </c>
      <c r="F40" t="s">
        <v>16</v>
      </c>
      <c r="G40"/>
      <c r="H40" t="s">
        <v>246</v>
      </c>
      <c r="I40" s="16"/>
      <c r="J40" s="16"/>
      <c r="K40" s="16"/>
      <c r="L40" s="15"/>
    </row>
    <row r="41" spans="2:12" ht="24" customHeight="1" x14ac:dyDescent="0.35">
      <c r="B41" s="14">
        <f>IFERROR((Tabla_Lista_Inventario4[[#This Row],[DATA_DEFAULT]]&lt;=Tabla_Lista_Inventario4[[#This Row],[Column1]])*(Tabla_Lista_Inventario4[[#This Row],[OK]]="")*valHighlight,0)</f>
        <v>0</v>
      </c>
      <c r="C41">
        <v>38</v>
      </c>
      <c r="D41" t="s">
        <v>203</v>
      </c>
      <c r="E41" t="s">
        <v>158</v>
      </c>
      <c r="F41" t="s">
        <v>16</v>
      </c>
      <c r="G41"/>
      <c r="H41" t="s">
        <v>247</v>
      </c>
      <c r="I41" s="16"/>
      <c r="J41" s="16"/>
      <c r="K41" s="16"/>
      <c r="L41" s="15"/>
    </row>
    <row r="42" spans="2:12" ht="24" customHeight="1" x14ac:dyDescent="0.35">
      <c r="B42" s="14">
        <f>IFERROR((Tabla_Lista_Inventario4[[#This Row],[DATA_DEFAULT]]&lt;=Tabla_Lista_Inventario4[[#This Row],[Column1]])*(Tabla_Lista_Inventario4[[#This Row],[OK]]="")*valHighlight,0)</f>
        <v>0</v>
      </c>
      <c r="C42">
        <v>39</v>
      </c>
      <c r="D42" t="s">
        <v>204</v>
      </c>
      <c r="E42" t="s">
        <v>166</v>
      </c>
      <c r="F42" t="s">
        <v>16</v>
      </c>
      <c r="G42"/>
      <c r="H42" t="s">
        <v>248</v>
      </c>
      <c r="I42" s="16"/>
      <c r="J42" s="16"/>
      <c r="K42" s="16"/>
      <c r="L42" s="15"/>
    </row>
    <row r="43" spans="2:12" ht="24" customHeight="1" x14ac:dyDescent="0.35">
      <c r="B43" s="14">
        <f>IFERROR((Tabla_Lista_Inventario4[[#This Row],[DATA_DEFAULT]]&lt;=Tabla_Lista_Inventario4[[#This Row],[Column1]])*(Tabla_Lista_Inventario4[[#This Row],[OK]]="")*valHighlight,0)</f>
        <v>0</v>
      </c>
      <c r="C43">
        <v>40</v>
      </c>
      <c r="D43" t="s">
        <v>205</v>
      </c>
      <c r="E43" t="s">
        <v>206</v>
      </c>
      <c r="F43" t="s">
        <v>16</v>
      </c>
      <c r="G43"/>
      <c r="H43" t="s">
        <v>249</v>
      </c>
      <c r="I43" s="16"/>
      <c r="J43" s="16"/>
      <c r="K43" s="16"/>
      <c r="L43" s="15"/>
    </row>
    <row r="44" spans="2:12" ht="24" customHeight="1" x14ac:dyDescent="0.35">
      <c r="B44" s="14">
        <f>IFERROR((Tabla_Lista_Inventario4[[#This Row],[DATA_DEFAULT]]&lt;=Tabla_Lista_Inventario4[[#This Row],[Column1]])*(Tabla_Lista_Inventario4[[#This Row],[OK]]="")*valHighlight,0)</f>
        <v>0</v>
      </c>
      <c r="C44">
        <v>41</v>
      </c>
      <c r="D44" t="s">
        <v>207</v>
      </c>
      <c r="E44" t="s">
        <v>176</v>
      </c>
      <c r="F44" t="s">
        <v>16</v>
      </c>
      <c r="G44"/>
      <c r="H44" t="s">
        <v>250</v>
      </c>
      <c r="I44" s="16"/>
      <c r="J44" s="16"/>
      <c r="K44" s="16"/>
      <c r="L44" s="15"/>
    </row>
    <row r="45" spans="2:12" ht="24" customHeight="1" x14ac:dyDescent="0.35">
      <c r="B45" s="14">
        <f>IFERROR((Tabla_Lista_Inventario4[[#This Row],[DATA_DEFAULT]]&lt;=Tabla_Lista_Inventario4[[#This Row],[Column1]])*(Tabla_Lista_Inventario4[[#This Row],[OK]]="")*valHighlight,0)</f>
        <v>0</v>
      </c>
      <c r="C45">
        <v>42</v>
      </c>
      <c r="D45" t="s">
        <v>208</v>
      </c>
      <c r="E45" t="s">
        <v>176</v>
      </c>
      <c r="F45" t="s">
        <v>16</v>
      </c>
      <c r="G45"/>
      <c r="H45" t="s">
        <v>251</v>
      </c>
      <c r="I45" s="16"/>
      <c r="J45" s="16"/>
      <c r="K45" s="16"/>
      <c r="L45" s="15"/>
    </row>
    <row r="46" spans="2:12" ht="24" customHeight="1" x14ac:dyDescent="0.35">
      <c r="B46" s="14">
        <f>IFERROR((Tabla_Lista_Inventario4[[#This Row],[DATA_DEFAULT]]&lt;=Tabla_Lista_Inventario4[[#This Row],[Column1]])*(Tabla_Lista_Inventario4[[#This Row],[OK]]="")*valHighlight,0)</f>
        <v>0</v>
      </c>
      <c r="C46">
        <v>43</v>
      </c>
      <c r="D46" t="s">
        <v>209</v>
      </c>
      <c r="E46" t="s">
        <v>210</v>
      </c>
      <c r="F46" t="s">
        <v>16</v>
      </c>
      <c r="G46"/>
      <c r="H46" t="s">
        <v>252</v>
      </c>
      <c r="I46" s="16"/>
      <c r="J46" s="16"/>
      <c r="K46" s="16"/>
      <c r="L46" s="15"/>
    </row>
  </sheetData>
  <conditionalFormatting sqref="B4:L46">
    <cfRule type="expression" dxfId="110" priority="1">
      <formula>$L4="Sí"</formula>
    </cfRule>
    <cfRule type="expression" dxfId="109" priority="2">
      <formula>$B4=1</formula>
    </cfRule>
  </conditionalFormatting>
  <dataValidations count="15"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CC13988-4CE5-4D1C-AB5F-E71B1E2EB4D6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994329F7-C3E4-446E-9D10-00722455924A}">
      <formula1>"Sí, No"</formula1>
    </dataValidation>
    <dataValidation type="list" allowBlank="1" showInputMessage="1" showErrorMessage="1" sqref="L4:L46" xr:uid="{912EE382-3D24-40A4-BF43-29A89C027D4B}">
      <formula1>"Sí"</formula1>
    </dataValidation>
    <dataValidation allowBlank="1" showInputMessage="1" showErrorMessage="1" prompt="Especifique en esta columna una descripción del artículo." sqref="E3" xr:uid="{4759030C-459B-4793-BD5B-50D67E571B91}"/>
    <dataValidation allowBlank="1" showInputMessage="1" showErrorMessage="1" prompt="Especifique en esta columna el precio por unidad de cada artículo." sqref="F3" xr:uid="{6CB4FF14-06C4-42A7-8C29-122EDFBD619D}"/>
    <dataValidation allowBlank="1" showInputMessage="1" showErrorMessage="1" prompt="Especifique en esta columna la cantidad en existencias de cada artículo." sqref="G3" xr:uid="{222B2B0C-558F-45D5-9762-73ABA37A616F}"/>
    <dataValidation allowBlank="1" showInputMessage="1" showErrorMessage="1" prompt="Esta es una columna automatizada._x000a__x000a_El valor de inventario de cada artículo se calcula automáticamente en esta columna." sqref="H3" xr:uid="{8B2A12CE-5DA8-4E76-9AC6-9A48F38E2BA1}"/>
    <dataValidation allowBlank="1" showInputMessage="1" showErrorMessage="1" prompt="Especifique en esta columna el nivel del nuevo pedido de cada artículo." sqref="I3" xr:uid="{FCDD1A55-CFAA-400F-ADC0-7E67E1B6D1B4}"/>
    <dataValidation allowBlank="1" showInputMessage="1" showErrorMessage="1" prompt="Especifique esta columna el número de días que se tarda en volver a pedir cada artículo." sqref="J3" xr:uid="{F6C19E90-04EC-4605-9CD4-AB3078605C43}"/>
    <dataValidation allowBlank="1" showInputMessage="1" showErrorMessage="1" prompt="Especifique en esta columna la cantidad del nuevo pedido de cada artículo." sqref="K3" xr:uid="{1802FDAF-06D3-4A42-AAB1-B8C8AE721313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24E6AB57-9C1A-47AC-A6E1-442493D79BD3}"/>
    <dataValidation allowBlank="1" showInputMessage="1" showErrorMessage="1" prompt="Especifique en esta columna el nombre del artículo." sqref="D3" xr:uid="{ACD060C8-0742-4328-A072-A64154CFB24F}"/>
    <dataValidation allowBlank="1" showInputMessage="1" showErrorMessage="1" prompt="Especifique en esta columna el identificador de inventario del artículo." sqref="C3" xr:uid="{0B5C1512-3C9D-4EC8-963A-B4341E74A40A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8BA0A129-66A1-4C24-8FA7-B0AC875CB22C}"/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620D9163-196A-4D77-9CBB-13BB37DBB132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C05B3E4A-098E-42BF-AD6F-B509E0262D0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ED82-20A3-4A57-BAC0-AA0BED522DFA}">
  <sheetPr>
    <pageSetUpPr fitToPage="1"/>
  </sheetPr>
  <dimension ref="B1:M46"/>
  <sheetViews>
    <sheetView showGridLines="0" zoomScaleNormal="100" workbookViewId="0">
      <pane ySplit="3" topLeftCell="A4" activePane="bottomLeft" state="frozen"/>
      <selection pane="bottomLeft" activeCell="I5" sqref="I5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33.363281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1.816406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</row>
    <row r="4" spans="2:13" ht="24" customHeight="1" x14ac:dyDescent="0.35">
      <c r="B4" s="3">
        <f>IFERROR((Tabla_Lista_Inventario45[[#This Row],[DATA_DEFAULT]]&lt;=Tabla_Lista_Inventario45[[#This Row],[Column1]])*(Tabla_Lista_Inventario45[[#This Row],[OK]]="")*valHighlight,0)</f>
        <v>0</v>
      </c>
      <c r="C4">
        <v>1</v>
      </c>
      <c r="D4" t="s">
        <v>211</v>
      </c>
      <c r="E4" t="s">
        <v>15</v>
      </c>
      <c r="F4" t="s">
        <v>16</v>
      </c>
      <c r="G4"/>
      <c r="H4"/>
      <c r="I4" s="8" t="s">
        <v>383</v>
      </c>
    </row>
    <row r="5" spans="2:13" ht="24" customHeight="1" x14ac:dyDescent="0.35">
      <c r="B5" s="3">
        <f>IFERROR((Tabla_Lista_Inventario45[[#This Row],[DATA_DEFAULT]]&lt;=Tabla_Lista_Inventario45[[#This Row],[Column1]])*(Tabla_Lista_Inventario45[[#This Row],[OK]]="")*valHighlight,0)</f>
        <v>0</v>
      </c>
      <c r="C5">
        <v>2</v>
      </c>
      <c r="D5" t="s">
        <v>212</v>
      </c>
      <c r="E5" t="s">
        <v>131</v>
      </c>
      <c r="F5" t="s">
        <v>16</v>
      </c>
      <c r="G5"/>
      <c r="H5"/>
    </row>
    <row r="6" spans="2:13" ht="24" customHeight="1" x14ac:dyDescent="0.35">
      <c r="B6" s="3">
        <f>IFERROR((Tabla_Lista_Inventario45[[#This Row],[DATA_DEFAULT]]&lt;=Tabla_Lista_Inventario45[[#This Row],[Column1]])*(Tabla_Lista_Inventario45[[#This Row],[OK]]="")*valHighlight,0)</f>
        <v>0</v>
      </c>
      <c r="C6">
        <v>3</v>
      </c>
      <c r="D6" t="s">
        <v>213</v>
      </c>
      <c r="E6" t="s">
        <v>15</v>
      </c>
      <c r="F6" t="s">
        <v>16</v>
      </c>
      <c r="G6"/>
      <c r="H6"/>
    </row>
    <row r="7" spans="2:13" ht="24" customHeight="1" x14ac:dyDescent="0.35">
      <c r="B7" s="3">
        <f>IFERROR((Tabla_Lista_Inventario45[[#This Row],[DATA_DEFAULT]]&lt;=Tabla_Lista_Inventario45[[#This Row],[Column1]])*(Tabla_Lista_Inventario45[[#This Row],[OK]]="")*valHighlight,0)</f>
        <v>0</v>
      </c>
      <c r="C7">
        <v>4</v>
      </c>
      <c r="D7" t="s">
        <v>214</v>
      </c>
      <c r="E7" t="s">
        <v>15</v>
      </c>
      <c r="F7" t="s">
        <v>16</v>
      </c>
      <c r="G7"/>
      <c r="H7"/>
    </row>
    <row r="8" spans="2:13" ht="24" customHeight="1" x14ac:dyDescent="0.35">
      <c r="B8" s="3">
        <f>IFERROR((Tabla_Lista_Inventario45[[#This Row],[DATA_DEFAULT]]&lt;=Tabla_Lista_Inventario45[[#This Row],[Column1]])*(Tabla_Lista_Inventario45[[#This Row],[OK]]="")*valHighlight,0)</f>
        <v>0</v>
      </c>
      <c r="C8">
        <v>5</v>
      </c>
      <c r="D8" t="s">
        <v>215</v>
      </c>
      <c r="E8" t="s">
        <v>131</v>
      </c>
      <c r="F8" t="s">
        <v>16</v>
      </c>
      <c r="G8"/>
      <c r="H8"/>
    </row>
    <row r="9" spans="2:13" ht="24" customHeight="1" x14ac:dyDescent="0.35">
      <c r="B9" s="3">
        <f>IFERROR((Tabla_Lista_Inventario45[[#This Row],[DATA_DEFAULT]]&lt;=Tabla_Lista_Inventario45[[#This Row],[Column1]])*(Tabla_Lista_Inventario45[[#This Row],[OK]]="")*valHighlight,0)</f>
        <v>0</v>
      </c>
      <c r="C9">
        <v>6</v>
      </c>
      <c r="D9" t="s">
        <v>135</v>
      </c>
      <c r="E9" t="s">
        <v>136</v>
      </c>
      <c r="F9" t="s">
        <v>16</v>
      </c>
      <c r="G9"/>
      <c r="H9"/>
      <c r="I9" s="8">
        <v>1</v>
      </c>
    </row>
    <row r="10" spans="2:13" ht="24" customHeight="1" x14ac:dyDescent="0.35">
      <c r="B10" s="3">
        <f>IFERROR((Tabla_Lista_Inventario45[[#This Row],[DATA_DEFAULT]]&lt;=Tabla_Lista_Inventario45[[#This Row],[Column1]])*(Tabla_Lista_Inventario45[[#This Row],[OK]]="")*valHighlight,0)</f>
        <v>0</v>
      </c>
      <c r="C10">
        <v>7</v>
      </c>
      <c r="D10" t="s">
        <v>133</v>
      </c>
      <c r="E10" t="s">
        <v>134</v>
      </c>
      <c r="F10" t="s">
        <v>16</v>
      </c>
      <c r="G10"/>
      <c r="H10"/>
      <c r="I10" s="8">
        <v>1</v>
      </c>
    </row>
    <row r="11" spans="2:13" ht="24" customHeight="1" x14ac:dyDescent="0.35">
      <c r="B11" s="3">
        <f>IFERROR((Tabla_Lista_Inventario45[[#This Row],[DATA_DEFAULT]]&lt;=Tabla_Lista_Inventario45[[#This Row],[Column1]])*(Tabla_Lista_Inventario45[[#This Row],[OK]]="")*valHighlight,0)</f>
        <v>0</v>
      </c>
      <c r="C11">
        <v>8</v>
      </c>
      <c r="D11" t="s">
        <v>216</v>
      </c>
      <c r="E11" t="s">
        <v>131</v>
      </c>
      <c r="F11" t="s">
        <v>16</v>
      </c>
      <c r="G11"/>
      <c r="H11"/>
    </row>
    <row r="12" spans="2:13" ht="24" customHeight="1" x14ac:dyDescent="0.35">
      <c r="B12" s="3">
        <f>IFERROR((Tabla_Lista_Inventario45[[#This Row],[DATA_DEFAULT]]&lt;=Tabla_Lista_Inventario45[[#This Row],[Column1]])*(Tabla_Lista_Inventario45[[#This Row],[OK]]="")*valHighlight,0)</f>
        <v>0</v>
      </c>
      <c r="C12"/>
      <c r="D12"/>
      <c r="E12"/>
      <c r="F12"/>
      <c r="G12"/>
      <c r="H12"/>
    </row>
    <row r="13" spans="2:13" ht="24" customHeight="1" x14ac:dyDescent="0.35">
      <c r="B13" s="3">
        <f>IFERROR((Tabla_Lista_Inventario45[[#This Row],[DATA_DEFAULT]]&lt;=Tabla_Lista_Inventario45[[#This Row],[Column1]])*(Tabla_Lista_Inventario45[[#This Row],[OK]]="")*valHighlight,0)</f>
        <v>0</v>
      </c>
      <c r="C13"/>
      <c r="D13"/>
      <c r="E13"/>
      <c r="F13"/>
      <c r="G13"/>
      <c r="H13"/>
    </row>
    <row r="14" spans="2:13" ht="24" customHeight="1" x14ac:dyDescent="0.35">
      <c r="B14" s="3">
        <f>IFERROR((Tabla_Lista_Inventario45[[#This Row],[DATA_DEFAULT]]&lt;=Tabla_Lista_Inventario45[[#This Row],[Column1]])*(Tabla_Lista_Inventario45[[#This Row],[OK]]="")*valHighlight,0)</f>
        <v>0</v>
      </c>
      <c r="C14"/>
      <c r="D14"/>
      <c r="E14"/>
      <c r="F14"/>
      <c r="G14"/>
      <c r="H14"/>
    </row>
    <row r="15" spans="2:13" ht="24" customHeight="1" x14ac:dyDescent="0.35">
      <c r="B15" s="3">
        <f>IFERROR((Tabla_Lista_Inventario45[[#This Row],[DATA_DEFAULT]]&lt;=Tabla_Lista_Inventario45[[#This Row],[Column1]])*(Tabla_Lista_Inventario45[[#This Row],[OK]]="")*valHighlight,0)</f>
        <v>0</v>
      </c>
      <c r="C15"/>
      <c r="D15"/>
      <c r="E15"/>
      <c r="F15"/>
      <c r="G15"/>
      <c r="H15"/>
    </row>
    <row r="16" spans="2:13" ht="24" customHeight="1" x14ac:dyDescent="0.35">
      <c r="B16" s="3">
        <f>IFERROR((Tabla_Lista_Inventario45[[#This Row],[DATA_DEFAULT]]&lt;=Tabla_Lista_Inventario45[[#This Row],[Column1]])*(Tabla_Lista_Inventario45[[#This Row],[OK]]="")*valHighlight,0)</f>
        <v>0</v>
      </c>
      <c r="C16"/>
      <c r="D16"/>
      <c r="E16"/>
      <c r="F16"/>
      <c r="G16"/>
      <c r="H16"/>
    </row>
    <row r="17" spans="2:12" ht="24" customHeight="1" x14ac:dyDescent="0.35">
      <c r="B17" s="3">
        <f>IFERROR((Tabla_Lista_Inventario45[[#This Row],[DATA_DEFAULT]]&lt;=Tabla_Lista_Inventario45[[#This Row],[Column1]])*(Tabla_Lista_Inventario45[[#This Row],[OK]]="")*valHighlight,0)</f>
        <v>0</v>
      </c>
      <c r="C17"/>
      <c r="D17"/>
      <c r="E17"/>
      <c r="F17"/>
      <c r="G17"/>
      <c r="H17"/>
    </row>
    <row r="18" spans="2:12" ht="24" customHeight="1" x14ac:dyDescent="0.35">
      <c r="B18" s="3">
        <f>IFERROR((Tabla_Lista_Inventario45[[#This Row],[DATA_DEFAULT]]&lt;=Tabla_Lista_Inventario45[[#This Row],[Column1]])*(Tabla_Lista_Inventario45[[#This Row],[OK]]="")*valHighlight,0)</f>
        <v>0</v>
      </c>
      <c r="C18"/>
      <c r="D18"/>
      <c r="E18"/>
      <c r="F18"/>
      <c r="G18"/>
      <c r="H18"/>
    </row>
    <row r="19" spans="2:12" ht="24" customHeight="1" x14ac:dyDescent="0.35">
      <c r="B19" s="3">
        <f>IFERROR((Tabla_Lista_Inventario45[[#This Row],[DATA_DEFAULT]]&lt;=Tabla_Lista_Inventario45[[#This Row],[Column1]])*(Tabla_Lista_Inventario45[[#This Row],[OK]]="")*valHighlight,0)</f>
        <v>0</v>
      </c>
      <c r="C19"/>
      <c r="D19"/>
      <c r="E19"/>
      <c r="F19"/>
      <c r="G19"/>
      <c r="H19"/>
    </row>
    <row r="20" spans="2:12" ht="24" customHeight="1" x14ac:dyDescent="0.35">
      <c r="B20" s="3">
        <f>IFERROR((Tabla_Lista_Inventario45[[#This Row],[DATA_DEFAULT]]&lt;=Tabla_Lista_Inventario45[[#This Row],[Column1]])*(Tabla_Lista_Inventario45[[#This Row],[OK]]="")*valHighlight,0)</f>
        <v>0</v>
      </c>
      <c r="C20"/>
      <c r="D20"/>
      <c r="E20"/>
      <c r="F20"/>
      <c r="G20"/>
      <c r="H20"/>
    </row>
    <row r="21" spans="2:12" ht="24" customHeight="1" x14ac:dyDescent="0.35">
      <c r="B21" s="3">
        <f>IFERROR((Tabla_Lista_Inventario45[[#This Row],[DATA_DEFAULT]]&lt;=Tabla_Lista_Inventario45[[#This Row],[Column1]])*(Tabla_Lista_Inventario45[[#This Row],[OK]]="")*valHighlight,0)</f>
        <v>0</v>
      </c>
      <c r="C21"/>
      <c r="D21"/>
      <c r="E21"/>
      <c r="F21"/>
      <c r="G21"/>
      <c r="H21"/>
    </row>
    <row r="22" spans="2:12" ht="24" customHeight="1" x14ac:dyDescent="0.35">
      <c r="B22" s="3">
        <f>IFERROR((Tabla_Lista_Inventario45[[#This Row],[DATA_DEFAULT]]&lt;=Tabla_Lista_Inventario45[[#This Row],[Column1]])*(Tabla_Lista_Inventario45[[#This Row],[OK]]="")*valHighlight,0)</f>
        <v>0</v>
      </c>
      <c r="C22"/>
      <c r="D22"/>
      <c r="E22"/>
      <c r="F22"/>
      <c r="G22"/>
      <c r="H22"/>
    </row>
    <row r="23" spans="2:12" ht="24" customHeight="1" x14ac:dyDescent="0.35">
      <c r="B23" s="3">
        <f>IFERROR((Tabla_Lista_Inventario45[[#This Row],[DATA_DEFAULT]]&lt;=Tabla_Lista_Inventario45[[#This Row],[Column1]])*(Tabla_Lista_Inventario45[[#This Row],[OK]]="")*valHighlight,0)</f>
        <v>0</v>
      </c>
      <c r="C23"/>
      <c r="D23"/>
      <c r="E23"/>
      <c r="F23"/>
      <c r="G23"/>
      <c r="H23"/>
    </row>
    <row r="24" spans="2:12" ht="24" customHeight="1" x14ac:dyDescent="0.35">
      <c r="B24" s="3">
        <f>IFERROR((Tabla_Lista_Inventario45[[#This Row],[DATA_DEFAULT]]&lt;=Tabla_Lista_Inventario45[[#This Row],[Column1]])*(Tabla_Lista_Inventario45[[#This Row],[OK]]="")*valHighlight,0)</f>
        <v>0</v>
      </c>
      <c r="C24"/>
      <c r="D24"/>
      <c r="E24"/>
      <c r="F24"/>
      <c r="G24"/>
      <c r="H24"/>
    </row>
    <row r="25" spans="2:12" ht="24" customHeight="1" x14ac:dyDescent="0.35">
      <c r="B25" s="3">
        <f>IFERROR((Tabla_Lista_Inventario45[[#This Row],[DATA_DEFAULT]]&lt;=Tabla_Lista_Inventario45[[#This Row],[Column1]])*(Tabla_Lista_Inventario45[[#This Row],[OK]]="")*valHighlight,0)</f>
        <v>0</v>
      </c>
      <c r="C25"/>
      <c r="D25"/>
      <c r="E25"/>
      <c r="F25"/>
      <c r="G25"/>
      <c r="H25"/>
    </row>
    <row r="26" spans="2:12" ht="24" customHeight="1" x14ac:dyDescent="0.35">
      <c r="B26" s="3">
        <f>IFERROR((Tabla_Lista_Inventario45[[#This Row],[DATA_DEFAULT]]&lt;=Tabla_Lista_Inventario45[[#This Row],[Column1]])*(Tabla_Lista_Inventario45[[#This Row],[OK]]="")*valHighlight,0)</f>
        <v>0</v>
      </c>
      <c r="C26"/>
      <c r="D26"/>
      <c r="E26"/>
      <c r="F26"/>
      <c r="G26"/>
      <c r="H26"/>
    </row>
    <row r="27" spans="2:12" ht="24" customHeight="1" x14ac:dyDescent="0.35">
      <c r="B27" s="3">
        <f>IFERROR((Tabla_Lista_Inventario45[[#This Row],[DATA_DEFAULT]]&lt;=Tabla_Lista_Inventario45[[#This Row],[Column1]])*(Tabla_Lista_Inventario45[[#This Row],[OK]]="")*valHighlight,0)</f>
        <v>0</v>
      </c>
      <c r="C27"/>
      <c r="D27"/>
      <c r="E27"/>
      <c r="F27"/>
      <c r="G27"/>
      <c r="H27"/>
    </row>
    <row r="28" spans="2:12" ht="24" customHeight="1" x14ac:dyDescent="0.35">
      <c r="B28" s="3">
        <f>IFERROR((Tabla_Lista_Inventario45[[#This Row],[DATA_DEFAULT]]&lt;=Tabla_Lista_Inventario45[[#This Row],[Column1]])*(Tabla_Lista_Inventario45[[#This Row],[OK]]="")*valHighlight,0)</f>
        <v>0</v>
      </c>
      <c r="C28"/>
      <c r="D28"/>
      <c r="E28"/>
      <c r="F28"/>
      <c r="G28"/>
      <c r="H28"/>
    </row>
    <row r="29" spans="2:12" ht="24" customHeight="1" x14ac:dyDescent="0.35">
      <c r="B29" s="14">
        <f>IFERROR((Tabla_Lista_Inventario45[[#This Row],[DATA_DEFAULT]]&lt;=Tabla_Lista_Inventario45[[#This Row],[Column1]])*(Tabla_Lista_Inventario45[[#This Row],[OK]]="")*valHighlight,0)</f>
        <v>0</v>
      </c>
      <c r="C29"/>
      <c r="D29"/>
      <c r="E29"/>
      <c r="F29"/>
      <c r="G29"/>
      <c r="H29"/>
      <c r="I29" s="16"/>
      <c r="J29" s="16"/>
      <c r="K29" s="16"/>
      <c r="L29" s="15"/>
    </row>
    <row r="30" spans="2:12" ht="24" customHeight="1" x14ac:dyDescent="0.35">
      <c r="B30" s="14">
        <f>IFERROR((Tabla_Lista_Inventario45[[#This Row],[DATA_DEFAULT]]&lt;=Tabla_Lista_Inventario45[[#This Row],[Column1]])*(Tabla_Lista_Inventario45[[#This Row],[OK]]="")*valHighlight,0)</f>
        <v>0</v>
      </c>
      <c r="C30"/>
      <c r="D30"/>
      <c r="E30"/>
      <c r="F30"/>
      <c r="G30"/>
      <c r="H30"/>
      <c r="I30" s="16"/>
      <c r="J30" s="16"/>
      <c r="K30" s="16"/>
      <c r="L30" s="15"/>
    </row>
    <row r="31" spans="2:12" ht="24" customHeight="1" x14ac:dyDescent="0.35">
      <c r="B31" s="14">
        <f>IFERROR((Tabla_Lista_Inventario45[[#This Row],[DATA_DEFAULT]]&lt;=Tabla_Lista_Inventario45[[#This Row],[Column1]])*(Tabla_Lista_Inventario45[[#This Row],[OK]]="")*valHighlight,0)</f>
        <v>0</v>
      </c>
      <c r="C31"/>
      <c r="D31"/>
      <c r="E31"/>
      <c r="F31"/>
      <c r="G31"/>
      <c r="H31"/>
      <c r="I31" s="16"/>
      <c r="J31" s="16"/>
      <c r="K31" s="16"/>
      <c r="L31" s="15"/>
    </row>
    <row r="32" spans="2:12" ht="24" customHeight="1" x14ac:dyDescent="0.35">
      <c r="B32" s="14">
        <f>IFERROR((Tabla_Lista_Inventario45[[#This Row],[DATA_DEFAULT]]&lt;=Tabla_Lista_Inventario45[[#This Row],[Column1]])*(Tabla_Lista_Inventario45[[#This Row],[OK]]="")*valHighlight,0)</f>
        <v>0</v>
      </c>
      <c r="C32"/>
      <c r="D32"/>
      <c r="E32"/>
      <c r="F32"/>
      <c r="G32"/>
      <c r="H32"/>
      <c r="I32" s="16"/>
      <c r="J32" s="16"/>
      <c r="K32" s="16"/>
      <c r="L32" s="15"/>
    </row>
    <row r="33" spans="2:12" ht="24" customHeight="1" x14ac:dyDescent="0.35">
      <c r="B33" s="14">
        <f>IFERROR((Tabla_Lista_Inventario45[[#This Row],[DATA_DEFAULT]]&lt;=Tabla_Lista_Inventario45[[#This Row],[Column1]])*(Tabla_Lista_Inventario45[[#This Row],[OK]]="")*valHighlight,0)</f>
        <v>0</v>
      </c>
      <c r="C33"/>
      <c r="D33"/>
      <c r="E33"/>
      <c r="F33"/>
      <c r="G33"/>
      <c r="H33"/>
      <c r="I33" s="16"/>
      <c r="J33" s="16"/>
      <c r="K33" s="16"/>
      <c r="L33" s="15"/>
    </row>
    <row r="34" spans="2:12" ht="24" customHeight="1" x14ac:dyDescent="0.35">
      <c r="B34" s="14">
        <f>IFERROR((Tabla_Lista_Inventario45[[#This Row],[DATA_DEFAULT]]&lt;=Tabla_Lista_Inventario45[[#This Row],[Column1]])*(Tabla_Lista_Inventario45[[#This Row],[OK]]="")*valHighlight,0)</f>
        <v>0</v>
      </c>
      <c r="C34"/>
      <c r="D34"/>
      <c r="E34"/>
      <c r="F34"/>
      <c r="G34"/>
      <c r="H34"/>
      <c r="I34" s="16"/>
      <c r="J34" s="16"/>
      <c r="K34" s="16"/>
      <c r="L34" s="15"/>
    </row>
    <row r="35" spans="2:12" ht="24" customHeight="1" x14ac:dyDescent="0.35">
      <c r="B35" s="14">
        <f>IFERROR((Tabla_Lista_Inventario45[[#This Row],[DATA_DEFAULT]]&lt;=Tabla_Lista_Inventario45[[#This Row],[Column1]])*(Tabla_Lista_Inventario45[[#This Row],[OK]]="")*valHighlight,0)</f>
        <v>0</v>
      </c>
      <c r="C35"/>
      <c r="D35"/>
      <c r="E35"/>
      <c r="F35"/>
      <c r="G35"/>
      <c r="H35"/>
      <c r="I35" s="16"/>
      <c r="J35" s="16"/>
      <c r="K35" s="16"/>
      <c r="L35" s="15"/>
    </row>
    <row r="36" spans="2:12" ht="24" customHeight="1" x14ac:dyDescent="0.35">
      <c r="B36" s="14">
        <f>IFERROR((Tabla_Lista_Inventario45[[#This Row],[DATA_DEFAULT]]&lt;=Tabla_Lista_Inventario45[[#This Row],[Column1]])*(Tabla_Lista_Inventario45[[#This Row],[OK]]="")*valHighlight,0)</f>
        <v>0</v>
      </c>
      <c r="C36"/>
      <c r="D36"/>
      <c r="E36"/>
      <c r="F36"/>
      <c r="G36"/>
      <c r="H36"/>
      <c r="I36" s="16"/>
      <c r="J36" s="16"/>
      <c r="K36" s="16"/>
      <c r="L36" s="15"/>
    </row>
    <row r="37" spans="2:12" ht="24" customHeight="1" x14ac:dyDescent="0.35">
      <c r="B37" s="14">
        <f>IFERROR((Tabla_Lista_Inventario45[[#This Row],[DATA_DEFAULT]]&lt;=Tabla_Lista_Inventario45[[#This Row],[Column1]])*(Tabla_Lista_Inventario45[[#This Row],[OK]]="")*valHighlight,0)</f>
        <v>0</v>
      </c>
      <c r="C37"/>
      <c r="D37"/>
      <c r="E37"/>
      <c r="F37"/>
      <c r="G37"/>
      <c r="H37"/>
      <c r="I37" s="16"/>
      <c r="J37" s="16"/>
      <c r="K37" s="16"/>
      <c r="L37" s="15"/>
    </row>
    <row r="38" spans="2:12" ht="24" customHeight="1" x14ac:dyDescent="0.35">
      <c r="B38" s="14">
        <f>IFERROR((Tabla_Lista_Inventario45[[#This Row],[DATA_DEFAULT]]&lt;=Tabla_Lista_Inventario45[[#This Row],[Column1]])*(Tabla_Lista_Inventario45[[#This Row],[OK]]="")*valHighlight,0)</f>
        <v>0</v>
      </c>
      <c r="C38"/>
      <c r="D38"/>
      <c r="E38"/>
      <c r="F38"/>
      <c r="G38"/>
      <c r="H38"/>
      <c r="I38" s="16"/>
      <c r="J38" s="16"/>
      <c r="K38" s="16"/>
      <c r="L38" s="15"/>
    </row>
    <row r="39" spans="2:12" ht="24" customHeight="1" x14ac:dyDescent="0.35">
      <c r="B39" s="14">
        <f>IFERROR((Tabla_Lista_Inventario45[[#This Row],[DATA_DEFAULT]]&lt;=Tabla_Lista_Inventario45[[#This Row],[Column1]])*(Tabla_Lista_Inventario45[[#This Row],[OK]]="")*valHighlight,0)</f>
        <v>0</v>
      </c>
      <c r="C39"/>
      <c r="D39"/>
      <c r="E39"/>
      <c r="F39"/>
      <c r="G39"/>
      <c r="H39"/>
      <c r="I39" s="16"/>
      <c r="J39" s="16"/>
      <c r="K39" s="16"/>
      <c r="L39" s="15"/>
    </row>
    <row r="40" spans="2:12" ht="24" customHeight="1" x14ac:dyDescent="0.35">
      <c r="B40" s="14">
        <f>IFERROR((Tabla_Lista_Inventario45[[#This Row],[DATA_DEFAULT]]&lt;=Tabla_Lista_Inventario45[[#This Row],[Column1]])*(Tabla_Lista_Inventario45[[#This Row],[OK]]="")*valHighlight,0)</f>
        <v>0</v>
      </c>
      <c r="C40"/>
      <c r="D40"/>
      <c r="E40"/>
      <c r="F40"/>
      <c r="G40"/>
      <c r="H40"/>
      <c r="I40" s="16"/>
      <c r="J40" s="16"/>
      <c r="K40" s="16"/>
      <c r="L40" s="15"/>
    </row>
    <row r="41" spans="2:12" ht="24" customHeight="1" x14ac:dyDescent="0.35">
      <c r="B41" s="14">
        <f>IFERROR((Tabla_Lista_Inventario45[[#This Row],[DATA_DEFAULT]]&lt;=Tabla_Lista_Inventario45[[#This Row],[Column1]])*(Tabla_Lista_Inventario45[[#This Row],[OK]]="")*valHighlight,0)</f>
        <v>0</v>
      </c>
      <c r="C41"/>
      <c r="D41"/>
      <c r="E41"/>
      <c r="F41"/>
      <c r="G41"/>
      <c r="H41"/>
      <c r="I41" s="16"/>
      <c r="J41" s="16"/>
      <c r="K41" s="16"/>
      <c r="L41" s="15"/>
    </row>
    <row r="42" spans="2:12" ht="24" customHeight="1" x14ac:dyDescent="0.35">
      <c r="B42" s="14">
        <f>IFERROR((Tabla_Lista_Inventario45[[#This Row],[DATA_DEFAULT]]&lt;=Tabla_Lista_Inventario45[[#This Row],[Column1]])*(Tabla_Lista_Inventario45[[#This Row],[OK]]="")*valHighlight,0)</f>
        <v>0</v>
      </c>
      <c r="C42"/>
      <c r="D42"/>
      <c r="E42"/>
      <c r="F42"/>
      <c r="G42"/>
      <c r="H42"/>
      <c r="I42" s="16"/>
      <c r="J42" s="16"/>
      <c r="K42" s="16"/>
      <c r="L42" s="15"/>
    </row>
    <row r="43" spans="2:12" ht="24" customHeight="1" x14ac:dyDescent="0.35">
      <c r="B43" s="14">
        <f>IFERROR((Tabla_Lista_Inventario45[[#This Row],[DATA_DEFAULT]]&lt;=Tabla_Lista_Inventario45[[#This Row],[Column1]])*(Tabla_Lista_Inventario45[[#This Row],[OK]]="")*valHighlight,0)</f>
        <v>0</v>
      </c>
      <c r="C43"/>
      <c r="D43"/>
      <c r="E43"/>
      <c r="F43"/>
      <c r="G43"/>
      <c r="H43"/>
      <c r="I43" s="16"/>
      <c r="J43" s="16"/>
      <c r="K43" s="16"/>
      <c r="L43" s="15"/>
    </row>
    <row r="44" spans="2:12" ht="24" customHeight="1" x14ac:dyDescent="0.35">
      <c r="B44" s="14">
        <f>IFERROR((Tabla_Lista_Inventario45[[#This Row],[DATA_DEFAULT]]&lt;=Tabla_Lista_Inventario45[[#This Row],[Column1]])*(Tabla_Lista_Inventario45[[#This Row],[OK]]="")*valHighlight,0)</f>
        <v>0</v>
      </c>
      <c r="C44"/>
      <c r="D44"/>
      <c r="E44"/>
      <c r="F44"/>
      <c r="G44"/>
      <c r="H44"/>
      <c r="I44" s="16"/>
      <c r="J44" s="16"/>
      <c r="K44" s="16"/>
      <c r="L44" s="15"/>
    </row>
    <row r="45" spans="2:12" ht="24" customHeight="1" x14ac:dyDescent="0.35">
      <c r="B45" s="14">
        <f>IFERROR((Tabla_Lista_Inventario45[[#This Row],[DATA_DEFAULT]]&lt;=Tabla_Lista_Inventario45[[#This Row],[Column1]])*(Tabla_Lista_Inventario45[[#This Row],[OK]]="")*valHighlight,0)</f>
        <v>0</v>
      </c>
      <c r="C45"/>
      <c r="D45"/>
      <c r="E45"/>
      <c r="F45"/>
      <c r="G45"/>
      <c r="H45"/>
      <c r="I45" s="16"/>
      <c r="J45" s="16"/>
      <c r="K45" s="16"/>
      <c r="L45" s="15"/>
    </row>
    <row r="46" spans="2:12" ht="24" customHeight="1" x14ac:dyDescent="0.35">
      <c r="B46" s="14">
        <f>IFERROR((Tabla_Lista_Inventario45[[#This Row],[DATA_DEFAULT]]&lt;=Tabla_Lista_Inventario45[[#This Row],[Column1]])*(Tabla_Lista_Inventario45[[#This Row],[OK]]="")*valHighlight,0)</f>
        <v>0</v>
      </c>
      <c r="C46"/>
      <c r="D46"/>
      <c r="E46"/>
      <c r="F46"/>
      <c r="G46"/>
      <c r="H46"/>
      <c r="I46" s="16"/>
      <c r="J46" s="16"/>
      <c r="K46" s="16"/>
      <c r="L46" s="15"/>
    </row>
  </sheetData>
  <conditionalFormatting sqref="B4:L46">
    <cfRule type="expression" dxfId="95" priority="1">
      <formula>$L4="Sí"</formula>
    </cfRule>
    <cfRule type="expression" dxfId="94" priority="2">
      <formula>$B4=1</formula>
    </cfRule>
  </conditionalFormatting>
  <dataValidations count="15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98D19932-094B-4398-AE8C-9F636EEB8434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6CF41CC4-D1D3-4BF2-B968-CC274A94906D}"/>
    <dataValidation allowBlank="1" showInputMessage="1" showErrorMessage="1" prompt="Especifique en esta columna el identificador de inventario del artículo." sqref="C3" xr:uid="{FEDB5249-7660-414D-9C9A-C03FC06F8372}"/>
    <dataValidation allowBlank="1" showInputMessage="1" showErrorMessage="1" prompt="Especifique en esta columna el nombre del artículo." sqref="D3" xr:uid="{2519A4D0-F1B4-403E-9B92-CEBBD534781C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0DBEC7EB-1C67-46FB-BB2B-EE0CB34BD517}"/>
    <dataValidation allowBlank="1" showInputMessage="1" showErrorMessage="1" prompt="Especifique en esta columna la cantidad del nuevo pedido de cada artículo." sqref="K3" xr:uid="{11C8BC19-545A-4426-A279-291F3924CE74}"/>
    <dataValidation allowBlank="1" showInputMessage="1" showErrorMessage="1" prompt="Especifique esta columna el número de días que se tarda en volver a pedir cada artículo." sqref="J3" xr:uid="{FA2FD2CD-19EF-4F8D-A4F1-1D58D425471F}"/>
    <dataValidation allowBlank="1" showInputMessage="1" showErrorMessage="1" prompt="Especifique en esta columna el nivel del nuevo pedido de cada artículo." sqref="I3" xr:uid="{F7A8B497-B4D9-4832-9B18-8E73398B5829}"/>
    <dataValidation allowBlank="1" showInputMessage="1" showErrorMessage="1" prompt="Esta es una columna automatizada._x000a__x000a_El valor de inventario de cada artículo se calcula automáticamente en esta columna." sqref="H3" xr:uid="{023FEE17-573E-43D7-9B3B-10584D4788CF}"/>
    <dataValidation allowBlank="1" showInputMessage="1" showErrorMessage="1" prompt="Especifique en esta columna la cantidad en existencias de cada artículo." sqref="G3" xr:uid="{4CB27ECE-6621-435C-BB7F-7BDC3728FC03}"/>
    <dataValidation allowBlank="1" showInputMessage="1" showErrorMessage="1" prompt="Especifique en esta columna el precio por unidad de cada artículo." sqref="F3" xr:uid="{07A25FFC-0C11-4B7D-BC5C-BAED1FDBAEAD}"/>
    <dataValidation allowBlank="1" showInputMessage="1" showErrorMessage="1" prompt="Especifique en esta columna una descripción del artículo." sqref="E3" xr:uid="{B2727010-34FB-4A7C-AFE4-6AB460438D69}"/>
    <dataValidation type="list" allowBlank="1" showInputMessage="1" showErrorMessage="1" sqref="L4:L46" xr:uid="{4D3E2C4E-719A-4EC3-9A94-EFB98F1E91CD}">
      <formula1>"Sí"</formula1>
    </dataValidation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09E0CE59-E717-41AC-BE8B-E193AF292254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D92220AE-68EE-468A-B78C-AB34137C1B29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2439560-6F00-4639-B387-A67666EC5BF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EB12-43D6-4811-9831-C08FF2A544C2}">
  <sheetPr>
    <pageSetUpPr fitToPage="1"/>
  </sheetPr>
  <dimension ref="B1:M16"/>
  <sheetViews>
    <sheetView showGridLines="0" zoomScaleNormal="100" workbookViewId="0">
      <selection activeCell="I16" sqref="I16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33.363281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1.816406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</row>
    <row r="4" spans="2:13" ht="24" customHeight="1" x14ac:dyDescent="0.35">
      <c r="B4" s="3">
        <f>IFERROR((Tabla_Lista_Inventario3[[#This Row],[DATA_DEFAULT]]&lt;=Tabla_Lista_Inventario3[[#This Row],[Column1]])*(Tabla_Lista_Inventario3[[#This Row],[OK]]="")*valHighlight,0)</f>
        <v>0</v>
      </c>
      <c r="C4">
        <v>1</v>
      </c>
      <c r="D4" t="s">
        <v>34</v>
      </c>
      <c r="E4" t="s">
        <v>18</v>
      </c>
      <c r="F4" t="s">
        <v>16</v>
      </c>
      <c r="G4"/>
      <c r="H4" t="s">
        <v>93</v>
      </c>
    </row>
    <row r="5" spans="2:13" ht="24" customHeight="1" x14ac:dyDescent="0.35">
      <c r="B5" s="3">
        <f>IFERROR((Tabla_Lista_Inventario3[[#This Row],[DATA_DEFAULT]]&lt;=Tabla_Lista_Inventario3[[#This Row],[Column1]])*(Tabla_Lista_Inventario3[[#This Row],[OK]]="")*valHighlight,0)</f>
        <v>0</v>
      </c>
      <c r="C5">
        <v>2</v>
      </c>
      <c r="D5" t="s">
        <v>130</v>
      </c>
      <c r="E5" t="s">
        <v>131</v>
      </c>
      <c r="F5" t="s">
        <v>16</v>
      </c>
      <c r="G5"/>
      <c r="H5" t="s">
        <v>95</v>
      </c>
    </row>
    <row r="6" spans="2:13" ht="24" customHeight="1" x14ac:dyDescent="0.35">
      <c r="B6" s="3">
        <f>IFERROR((Tabla_Lista_Inventario3[[#This Row],[DATA_DEFAULT]]&lt;=Tabla_Lista_Inventario3[[#This Row],[Column1]])*(Tabla_Lista_Inventario3[[#This Row],[OK]]="")*valHighlight,0)</f>
        <v>0</v>
      </c>
      <c r="C6">
        <v>3</v>
      </c>
      <c r="D6" t="s">
        <v>132</v>
      </c>
      <c r="E6" t="s">
        <v>15</v>
      </c>
      <c r="F6" t="s">
        <v>16</v>
      </c>
      <c r="G6"/>
      <c r="H6" t="s">
        <v>147</v>
      </c>
    </row>
    <row r="7" spans="2:13" ht="24" customHeight="1" x14ac:dyDescent="0.35">
      <c r="B7" s="3">
        <f>IFERROR((Tabla_Lista_Inventario3[[#This Row],[DATA_DEFAULT]]&lt;=Tabla_Lista_Inventario3[[#This Row],[Column1]])*(Tabla_Lista_Inventario3[[#This Row],[OK]]="")*valHighlight,0)</f>
        <v>0</v>
      </c>
      <c r="C7">
        <v>4</v>
      </c>
      <c r="D7" t="s">
        <v>133</v>
      </c>
      <c r="E7" t="s">
        <v>134</v>
      </c>
      <c r="F7" t="s">
        <v>16</v>
      </c>
      <c r="G7"/>
      <c r="H7" t="s">
        <v>149</v>
      </c>
    </row>
    <row r="8" spans="2:13" ht="24" customHeight="1" x14ac:dyDescent="0.35">
      <c r="B8" s="3">
        <f>IFERROR((Tabla_Lista_Inventario3[[#This Row],[DATA_DEFAULT]]&lt;=Tabla_Lista_Inventario3[[#This Row],[Column1]])*(Tabla_Lista_Inventario3[[#This Row],[OK]]="")*valHighlight,0)</f>
        <v>0</v>
      </c>
      <c r="C8">
        <v>5</v>
      </c>
      <c r="D8" t="s">
        <v>135</v>
      </c>
      <c r="E8" t="s">
        <v>136</v>
      </c>
      <c r="F8" t="s">
        <v>16</v>
      </c>
      <c r="G8"/>
      <c r="H8" t="s">
        <v>148</v>
      </c>
    </row>
    <row r="9" spans="2:13" ht="24" customHeight="1" x14ac:dyDescent="0.35">
      <c r="B9" s="3">
        <f>IFERROR((Tabla_Lista_Inventario3[[#This Row],[DATA_DEFAULT]]&lt;=Tabla_Lista_Inventario3[[#This Row],[Column1]])*(Tabla_Lista_Inventario3[[#This Row],[OK]]="")*valHighlight,0)</f>
        <v>0</v>
      </c>
      <c r="C9" s="18">
        <v>6</v>
      </c>
      <c r="D9" s="18" t="s">
        <v>65</v>
      </c>
      <c r="E9" s="18" t="s">
        <v>18</v>
      </c>
      <c r="F9" s="18" t="s">
        <v>16</v>
      </c>
      <c r="G9" s="18"/>
      <c r="H9" s="18" t="s">
        <v>150</v>
      </c>
      <c r="I9" s="19">
        <v>1</v>
      </c>
    </row>
    <row r="10" spans="2:13" ht="24" customHeight="1" x14ac:dyDescent="0.35">
      <c r="B10" s="3">
        <f>IFERROR((Tabla_Lista_Inventario3[[#This Row],[DATA_DEFAULT]]&lt;=Tabla_Lista_Inventario3[[#This Row],[Column1]])*(Tabla_Lista_Inventario3[[#This Row],[OK]]="")*valHighlight,0)</f>
        <v>0</v>
      </c>
      <c r="C10">
        <v>7</v>
      </c>
      <c r="D10" t="s">
        <v>137</v>
      </c>
      <c r="E10" t="s">
        <v>15</v>
      </c>
      <c r="F10" t="s">
        <v>16</v>
      </c>
      <c r="G10"/>
      <c r="H10" t="s">
        <v>151</v>
      </c>
    </row>
    <row r="11" spans="2:13" ht="24" customHeight="1" x14ac:dyDescent="0.35">
      <c r="B11" s="3">
        <f>IFERROR((Tabla_Lista_Inventario3[[#This Row],[DATA_DEFAULT]]&lt;=Tabla_Lista_Inventario3[[#This Row],[Column1]])*(Tabla_Lista_Inventario3[[#This Row],[OK]]="")*valHighlight,0)</f>
        <v>0</v>
      </c>
      <c r="C11">
        <v>8</v>
      </c>
      <c r="D11" t="s">
        <v>69</v>
      </c>
      <c r="E11" t="s">
        <v>18</v>
      </c>
      <c r="F11" t="s">
        <v>16</v>
      </c>
      <c r="G11"/>
      <c r="H11" t="s">
        <v>127</v>
      </c>
    </row>
    <row r="12" spans="2:13" ht="24" customHeight="1" x14ac:dyDescent="0.35">
      <c r="B12" s="3">
        <f>IFERROR((Tabla_Lista_Inventario3[[#This Row],[DATA_DEFAULT]]&lt;=Tabla_Lista_Inventario3[[#This Row],[Column1]])*(Tabla_Lista_Inventario3[[#This Row],[OK]]="")*valHighlight,0)</f>
        <v>0</v>
      </c>
      <c r="C12" s="18">
        <v>9</v>
      </c>
      <c r="D12" s="18" t="s">
        <v>138</v>
      </c>
      <c r="E12" s="18" t="s">
        <v>139</v>
      </c>
      <c r="F12" s="18" t="s">
        <v>16</v>
      </c>
      <c r="G12" s="18"/>
      <c r="H12" s="18" t="s">
        <v>152</v>
      </c>
      <c r="I12" s="19" t="s">
        <v>384</v>
      </c>
    </row>
    <row r="13" spans="2:13" ht="24" customHeight="1" x14ac:dyDescent="0.35">
      <c r="B13" s="3">
        <f>IFERROR((Tabla_Lista_Inventario3[[#This Row],[DATA_DEFAULT]]&lt;=Tabla_Lista_Inventario3[[#This Row],[Column1]])*(Tabla_Lista_Inventario3[[#This Row],[OK]]="")*valHighlight,0)</f>
        <v>0</v>
      </c>
      <c r="C13" s="18">
        <v>10</v>
      </c>
      <c r="D13" s="18" t="s">
        <v>140</v>
      </c>
      <c r="E13" s="18" t="s">
        <v>141</v>
      </c>
      <c r="F13" s="18" t="s">
        <v>16</v>
      </c>
      <c r="G13" s="18"/>
      <c r="H13" s="18" t="s">
        <v>153</v>
      </c>
      <c r="I13" s="19" t="s">
        <v>385</v>
      </c>
    </row>
    <row r="14" spans="2:13" ht="24" customHeight="1" x14ac:dyDescent="0.35">
      <c r="B14" s="3">
        <f>IFERROR((Tabla_Lista_Inventario3[[#This Row],[DATA_DEFAULT]]&lt;=Tabla_Lista_Inventario3[[#This Row],[Column1]])*(Tabla_Lista_Inventario3[[#This Row],[OK]]="")*valHighlight,0)</f>
        <v>0</v>
      </c>
      <c r="C14">
        <v>11</v>
      </c>
      <c r="D14" t="s">
        <v>66</v>
      </c>
      <c r="E14" t="s">
        <v>142</v>
      </c>
      <c r="F14" t="s">
        <v>16</v>
      </c>
      <c r="G14"/>
      <c r="H14" t="s">
        <v>154</v>
      </c>
    </row>
    <row r="15" spans="2:13" ht="24" customHeight="1" x14ac:dyDescent="0.35">
      <c r="B15" s="3">
        <f>IFERROR((Tabla_Lista_Inventario3[[#This Row],[DATA_DEFAULT]]&lt;=Tabla_Lista_Inventario3[[#This Row],[Column1]])*(Tabla_Lista_Inventario3[[#This Row],[OK]]="")*valHighlight,0)</f>
        <v>0</v>
      </c>
      <c r="C15">
        <v>12</v>
      </c>
      <c r="D15" t="s">
        <v>143</v>
      </c>
      <c r="E15" t="s">
        <v>144</v>
      </c>
      <c r="F15" t="s">
        <v>16</v>
      </c>
      <c r="G15"/>
      <c r="H15" t="s">
        <v>155</v>
      </c>
      <c r="I15" s="8">
        <v>1</v>
      </c>
    </row>
    <row r="16" spans="2:13" ht="24" customHeight="1" x14ac:dyDescent="0.35">
      <c r="B16" s="3">
        <f>IFERROR((Tabla_Lista_Inventario3[[#This Row],[DATA_DEFAULT]]&lt;=Tabla_Lista_Inventario3[[#This Row],[Column1]])*(Tabla_Lista_Inventario3[[#This Row],[OK]]="")*valHighlight,0)</f>
        <v>0</v>
      </c>
      <c r="C16">
        <v>13</v>
      </c>
      <c r="D16" t="s">
        <v>145</v>
      </c>
      <c r="E16" t="s">
        <v>146</v>
      </c>
      <c r="F16" t="s">
        <v>16</v>
      </c>
      <c r="G16"/>
      <c r="H16" t="s">
        <v>156</v>
      </c>
    </row>
  </sheetData>
  <conditionalFormatting sqref="B6:L10 B4:G5 I4:L5 B12:L16 B11:G11 I11:L11">
    <cfRule type="expression" dxfId="80" priority="7">
      <formula>$L4="Sí"</formula>
    </cfRule>
    <cfRule type="expression" dxfId="79" priority="8">
      <formula>$B4=1</formula>
    </cfRule>
  </conditionalFormatting>
  <conditionalFormatting sqref="H4">
    <cfRule type="expression" dxfId="78" priority="5">
      <formula>$L4="Sí"</formula>
    </cfRule>
    <cfRule type="expression" dxfId="77" priority="6">
      <formula>$B4=1</formula>
    </cfRule>
  </conditionalFormatting>
  <conditionalFormatting sqref="H5">
    <cfRule type="expression" dxfId="76" priority="3">
      <formula>$L5="Sí"</formula>
    </cfRule>
    <cfRule type="expression" dxfId="75" priority="4">
      <formula>$B5=1</formula>
    </cfRule>
  </conditionalFormatting>
  <conditionalFormatting sqref="H11">
    <cfRule type="expression" dxfId="74" priority="1">
      <formula>$L11="Sí"</formula>
    </cfRule>
    <cfRule type="expression" dxfId="73" priority="2">
      <formula>$B11=1</formula>
    </cfRule>
  </conditionalFormatting>
  <dataValidations count="15"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D1B82D72-B15A-49D6-9512-1EFE9C6CEB5E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81D53BB7-475C-4E51-B444-0F3CB9FB26CA}">
      <formula1>"Sí, No"</formula1>
    </dataValidation>
    <dataValidation type="list" allowBlank="1" showInputMessage="1" showErrorMessage="1" sqref="L4:L16" xr:uid="{ED2F73E9-DA46-4A91-867D-0D91D9E78265}">
      <formula1>"Sí"</formula1>
    </dataValidation>
    <dataValidation allowBlank="1" showInputMessage="1" showErrorMessage="1" prompt="Especifique en esta columna una descripción del artículo." sqref="E3" xr:uid="{7A1D061F-FCD5-441F-8601-1EB86658917E}"/>
    <dataValidation allowBlank="1" showInputMessage="1" showErrorMessage="1" prompt="Especifique en esta columna el precio por unidad de cada artículo." sqref="F3" xr:uid="{1CE038E7-F456-4BD7-BA9B-5D2CC8358831}"/>
    <dataValidation allowBlank="1" showInputMessage="1" showErrorMessage="1" prompt="Especifique en esta columna la cantidad en existencias de cada artículo." sqref="G3" xr:uid="{5EA6E89B-D4F0-4A3F-9FFA-4816F878D299}"/>
    <dataValidation allowBlank="1" showInputMessage="1" showErrorMessage="1" prompt="Esta es una columna automatizada._x000a__x000a_El valor de inventario de cada artículo se calcula automáticamente en esta columna." sqref="H3" xr:uid="{2FCE1596-9475-4649-8AAE-6A95D99274E6}"/>
    <dataValidation allowBlank="1" showInputMessage="1" showErrorMessage="1" prompt="Especifique en esta columna el nivel del nuevo pedido de cada artículo." sqref="I3" xr:uid="{6E09938C-7E17-45DA-AB18-616A6F62FAE5}"/>
    <dataValidation allowBlank="1" showInputMessage="1" showErrorMessage="1" prompt="Especifique esta columna el número de días que se tarda en volver a pedir cada artículo." sqref="J3" xr:uid="{A646D65F-3F29-444F-89DA-FFF18B2A8309}"/>
    <dataValidation allowBlank="1" showInputMessage="1" showErrorMessage="1" prompt="Especifique en esta columna la cantidad del nuevo pedido de cada artículo." sqref="K3" xr:uid="{37D2AEF6-5CD9-46E0-AFBF-2D006D4644AD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5BE59920-0442-436A-960D-8B02AAD5EFA2}"/>
    <dataValidation allowBlank="1" showInputMessage="1" showErrorMessage="1" prompt="Especifique en esta columna el nombre del artículo." sqref="D3" xr:uid="{3D999803-4A43-4AA6-BA1E-B1E2205C31A1}"/>
    <dataValidation allowBlank="1" showInputMessage="1" showErrorMessage="1" prompt="Especifique en esta columna el identificador de inventario del artículo." sqref="C3" xr:uid="{4CF1E00D-DC10-4A04-B1E4-4070A693CEB6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30957147-BD50-4633-82BA-21AFA01DEB50}"/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49C56221-35F9-49EF-8CB2-18D7FC3B52CF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F51F69DD-B780-4FB5-BBF8-F07613B941E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D96D-AC52-4EA9-BD59-0EA56C0498A1}">
  <sheetPr>
    <pageSetUpPr fitToPage="1"/>
  </sheetPr>
  <dimension ref="B1:M59"/>
  <sheetViews>
    <sheetView showGridLines="0" zoomScaleNormal="100" workbookViewId="0">
      <pane ySplit="3" topLeftCell="A10" activePane="bottomLeft" state="frozen"/>
      <selection pane="bottomLeft" activeCell="E12" sqref="E12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33.363281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1.816406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</row>
    <row r="4" spans="2:13" ht="24" customHeight="1" x14ac:dyDescent="0.35">
      <c r="B4" s="3">
        <f>IFERROR((Tabla_Lista_Inventario6[[#This Row],[DATA_DEFAULT]]&lt;=Tabla_Lista_Inventario6[[#This Row],[Column1]])*(Tabla_Lista_Inventario6[[#This Row],[OK]]="")*valHighlight,0)</f>
        <v>0</v>
      </c>
      <c r="C4">
        <v>1</v>
      </c>
      <c r="D4" t="s">
        <v>255</v>
      </c>
      <c r="E4" t="s">
        <v>15</v>
      </c>
      <c r="F4" t="s">
        <v>16</v>
      </c>
      <c r="G4"/>
      <c r="H4"/>
    </row>
    <row r="5" spans="2:13" ht="24" customHeight="1" x14ac:dyDescent="0.35">
      <c r="B5" s="3">
        <f>IFERROR((Tabla_Lista_Inventario6[[#This Row],[DATA_DEFAULT]]&lt;=Tabla_Lista_Inventario6[[#This Row],[Column1]])*(Tabla_Lista_Inventario6[[#This Row],[OK]]="")*valHighlight,0)</f>
        <v>0</v>
      </c>
      <c r="C5">
        <v>2</v>
      </c>
      <c r="D5" t="s">
        <v>256</v>
      </c>
      <c r="E5" t="s">
        <v>136</v>
      </c>
      <c r="F5" t="s">
        <v>16</v>
      </c>
      <c r="G5"/>
      <c r="H5"/>
    </row>
    <row r="6" spans="2:13" ht="24" customHeight="1" x14ac:dyDescent="0.35">
      <c r="B6" s="3">
        <f>IFERROR((Tabla_Lista_Inventario6[[#This Row],[DATA_DEFAULT]]&lt;=Tabla_Lista_Inventario6[[#This Row],[Column1]])*(Tabla_Lista_Inventario6[[#This Row],[OK]]="")*valHighlight,0)</f>
        <v>0</v>
      </c>
      <c r="C6">
        <v>3</v>
      </c>
      <c r="D6" t="s">
        <v>257</v>
      </c>
      <c r="E6" t="s">
        <v>136</v>
      </c>
      <c r="F6" t="s">
        <v>16</v>
      </c>
      <c r="G6"/>
      <c r="H6"/>
    </row>
    <row r="7" spans="2:13" ht="24" customHeight="1" x14ac:dyDescent="0.35">
      <c r="B7" s="3">
        <f>IFERROR((Tabla_Lista_Inventario6[[#This Row],[DATA_DEFAULT]]&lt;=Tabla_Lista_Inventario6[[#This Row],[Column1]])*(Tabla_Lista_Inventario6[[#This Row],[OK]]="")*valHighlight,0)</f>
        <v>0</v>
      </c>
      <c r="C7">
        <v>4</v>
      </c>
      <c r="D7" t="s">
        <v>258</v>
      </c>
      <c r="E7" t="s">
        <v>136</v>
      </c>
      <c r="F7" t="s">
        <v>16</v>
      </c>
      <c r="G7"/>
      <c r="H7"/>
    </row>
    <row r="8" spans="2:13" ht="24" customHeight="1" x14ac:dyDescent="0.35">
      <c r="B8" s="3">
        <f>IFERROR((Tabla_Lista_Inventario6[[#This Row],[DATA_DEFAULT]]&lt;=Tabla_Lista_Inventario6[[#This Row],[Column1]])*(Tabla_Lista_Inventario6[[#This Row],[OK]]="")*valHighlight,0)</f>
        <v>0</v>
      </c>
      <c r="C8">
        <v>5</v>
      </c>
      <c r="D8" t="s">
        <v>259</v>
      </c>
      <c r="E8" t="s">
        <v>260</v>
      </c>
      <c r="F8" t="s">
        <v>16</v>
      </c>
      <c r="G8"/>
      <c r="H8"/>
    </row>
    <row r="9" spans="2:13" ht="24" customHeight="1" x14ac:dyDescent="0.35">
      <c r="B9" s="3">
        <f>IFERROR((Tabla_Lista_Inventario6[[#This Row],[DATA_DEFAULT]]&lt;=Tabla_Lista_Inventario6[[#This Row],[Column1]])*(Tabla_Lista_Inventario6[[#This Row],[OK]]="")*valHighlight,0)</f>
        <v>0</v>
      </c>
      <c r="C9">
        <v>6</v>
      </c>
      <c r="D9" t="s">
        <v>261</v>
      </c>
      <c r="E9" t="s">
        <v>262</v>
      </c>
      <c r="F9" t="s">
        <v>16</v>
      </c>
      <c r="G9"/>
      <c r="H9"/>
    </row>
    <row r="10" spans="2:13" ht="24" customHeight="1" x14ac:dyDescent="0.35">
      <c r="B10" s="3">
        <f>IFERROR((Tabla_Lista_Inventario6[[#This Row],[DATA_DEFAULT]]&lt;=Tabla_Lista_Inventario6[[#This Row],[Column1]])*(Tabla_Lista_Inventario6[[#This Row],[OK]]="")*valHighlight,0)</f>
        <v>0</v>
      </c>
      <c r="C10">
        <v>7</v>
      </c>
      <c r="D10" t="s">
        <v>263</v>
      </c>
      <c r="E10" t="s">
        <v>262</v>
      </c>
      <c r="F10" t="s">
        <v>16</v>
      </c>
      <c r="G10"/>
      <c r="H10"/>
      <c r="I10" s="8">
        <v>1</v>
      </c>
    </row>
    <row r="11" spans="2:13" ht="24" customHeight="1" x14ac:dyDescent="0.35">
      <c r="B11" s="3">
        <f>IFERROR((Tabla_Lista_Inventario6[[#This Row],[DATA_DEFAULT]]&lt;=Tabla_Lista_Inventario6[[#This Row],[Column1]])*(Tabla_Lista_Inventario6[[#This Row],[OK]]="")*valHighlight,0)</f>
        <v>0</v>
      </c>
      <c r="C11">
        <v>8</v>
      </c>
      <c r="D11" t="s">
        <v>264</v>
      </c>
      <c r="E11" t="s">
        <v>262</v>
      </c>
      <c r="F11" t="s">
        <v>16</v>
      </c>
      <c r="G11"/>
      <c r="H11"/>
    </row>
    <row r="12" spans="2:13" ht="24" customHeight="1" x14ac:dyDescent="0.35">
      <c r="B12" s="3">
        <f>IFERROR((Tabla_Lista_Inventario6[[#This Row],[DATA_DEFAULT]]&lt;=Tabla_Lista_Inventario6[[#This Row],[Column1]])*(Tabla_Lista_Inventario6[[#This Row],[OK]]="")*valHighlight,0)</f>
        <v>0</v>
      </c>
      <c r="C12">
        <v>9</v>
      </c>
      <c r="D12" t="s">
        <v>265</v>
      </c>
      <c r="E12" t="s">
        <v>262</v>
      </c>
      <c r="F12" t="s">
        <v>16</v>
      </c>
      <c r="G12"/>
      <c r="H12"/>
      <c r="I12" s="8">
        <v>1</v>
      </c>
    </row>
    <row r="13" spans="2:13" ht="24" customHeight="1" x14ac:dyDescent="0.35">
      <c r="B13" s="3">
        <f>IFERROR((Tabla_Lista_Inventario6[[#This Row],[DATA_DEFAULT]]&lt;=Tabla_Lista_Inventario6[[#This Row],[Column1]])*(Tabla_Lista_Inventario6[[#This Row],[OK]]="")*valHighlight,0)</f>
        <v>0</v>
      </c>
      <c r="C13">
        <v>10</v>
      </c>
      <c r="D13" t="s">
        <v>266</v>
      </c>
      <c r="E13" t="s">
        <v>267</v>
      </c>
      <c r="F13" t="s">
        <v>16</v>
      </c>
      <c r="G13"/>
      <c r="H13"/>
    </row>
    <row r="14" spans="2:13" ht="24" customHeight="1" x14ac:dyDescent="0.35">
      <c r="B14" s="3">
        <f>IFERROR((Tabla_Lista_Inventario6[[#This Row],[DATA_DEFAULT]]&lt;=Tabla_Lista_Inventario6[[#This Row],[Column1]])*(Tabla_Lista_Inventario6[[#This Row],[OK]]="")*valHighlight,0)</f>
        <v>0</v>
      </c>
      <c r="C14">
        <v>11</v>
      </c>
      <c r="D14" t="s">
        <v>268</v>
      </c>
      <c r="E14" t="s">
        <v>269</v>
      </c>
      <c r="F14" t="s">
        <v>16</v>
      </c>
      <c r="G14"/>
      <c r="H14"/>
    </row>
    <row r="15" spans="2:13" ht="24" customHeight="1" x14ac:dyDescent="0.35">
      <c r="B15" s="3">
        <f>IFERROR((Tabla_Lista_Inventario6[[#This Row],[DATA_DEFAULT]]&lt;=Tabla_Lista_Inventario6[[#This Row],[Column1]])*(Tabla_Lista_Inventario6[[#This Row],[OK]]="")*valHighlight,0)</f>
        <v>0</v>
      </c>
      <c r="C15">
        <v>12</v>
      </c>
      <c r="D15" t="s">
        <v>270</v>
      </c>
      <c r="E15" t="s">
        <v>18</v>
      </c>
      <c r="F15" t="s">
        <v>16</v>
      </c>
      <c r="G15"/>
      <c r="H15"/>
      <c r="I15" s="8">
        <v>1</v>
      </c>
    </row>
    <row r="16" spans="2:13" ht="24" customHeight="1" x14ac:dyDescent="0.35">
      <c r="B16" s="3">
        <f>IFERROR((Tabla_Lista_Inventario6[[#This Row],[DATA_DEFAULT]]&lt;=Tabla_Lista_Inventario6[[#This Row],[Column1]])*(Tabla_Lista_Inventario6[[#This Row],[OK]]="")*valHighlight,0)</f>
        <v>0</v>
      </c>
      <c r="C16">
        <v>13</v>
      </c>
      <c r="D16" t="s">
        <v>271</v>
      </c>
      <c r="E16" t="s">
        <v>192</v>
      </c>
      <c r="F16" t="s">
        <v>16</v>
      </c>
      <c r="G16"/>
      <c r="H16"/>
      <c r="I16" s="8">
        <v>1</v>
      </c>
    </row>
    <row r="17" spans="2:12" ht="24" customHeight="1" x14ac:dyDescent="0.35">
      <c r="B17" s="3">
        <f>IFERROR((Tabla_Lista_Inventario6[[#This Row],[DATA_DEFAULT]]&lt;=Tabla_Lista_Inventario6[[#This Row],[Column1]])*(Tabla_Lista_Inventario6[[#This Row],[OK]]="")*valHighlight,0)</f>
        <v>0</v>
      </c>
      <c r="C17">
        <v>14</v>
      </c>
      <c r="D17" t="s">
        <v>272</v>
      </c>
      <c r="E17" t="s">
        <v>192</v>
      </c>
      <c r="F17" t="s">
        <v>16</v>
      </c>
      <c r="G17"/>
      <c r="H17"/>
      <c r="I17" s="8">
        <v>1</v>
      </c>
    </row>
    <row r="18" spans="2:12" ht="24" customHeight="1" x14ac:dyDescent="0.35">
      <c r="B18" s="3">
        <f>IFERROR((Tabla_Lista_Inventario6[[#This Row],[DATA_DEFAULT]]&lt;=Tabla_Lista_Inventario6[[#This Row],[Column1]])*(Tabla_Lista_Inventario6[[#This Row],[OK]]="")*valHighlight,0)</f>
        <v>0</v>
      </c>
      <c r="C18">
        <v>15</v>
      </c>
      <c r="D18" t="s">
        <v>273</v>
      </c>
      <c r="E18" t="s">
        <v>260</v>
      </c>
      <c r="F18" t="s">
        <v>16</v>
      </c>
      <c r="G18"/>
      <c r="H18"/>
      <c r="I18" s="8">
        <v>1</v>
      </c>
    </row>
    <row r="19" spans="2:12" ht="24" customHeight="1" x14ac:dyDescent="0.35">
      <c r="B19" s="3">
        <f>IFERROR((Tabla_Lista_Inventario6[[#This Row],[DATA_DEFAULT]]&lt;=Tabla_Lista_Inventario6[[#This Row],[Column1]])*(Tabla_Lista_Inventario6[[#This Row],[OK]]="")*valHighlight,0)</f>
        <v>0</v>
      </c>
      <c r="C19">
        <v>16</v>
      </c>
      <c r="D19" t="s">
        <v>274</v>
      </c>
      <c r="E19" t="s">
        <v>22</v>
      </c>
      <c r="F19" t="s">
        <v>16</v>
      </c>
      <c r="G19"/>
      <c r="H19"/>
    </row>
    <row r="20" spans="2:12" ht="24" customHeight="1" x14ac:dyDescent="0.35">
      <c r="B20" s="3">
        <f>IFERROR((Tabla_Lista_Inventario6[[#This Row],[DATA_DEFAULT]]&lt;=Tabla_Lista_Inventario6[[#This Row],[Column1]])*(Tabla_Lista_Inventario6[[#This Row],[OK]]="")*valHighlight,0)</f>
        <v>0</v>
      </c>
      <c r="C20">
        <v>17</v>
      </c>
      <c r="D20" t="s">
        <v>275</v>
      </c>
      <c r="E20" t="s">
        <v>276</v>
      </c>
      <c r="F20" t="s">
        <v>16</v>
      </c>
      <c r="G20"/>
      <c r="H20"/>
    </row>
    <row r="21" spans="2:12" ht="24" customHeight="1" x14ac:dyDescent="0.35">
      <c r="B21" s="3">
        <f>IFERROR((Tabla_Lista_Inventario6[[#This Row],[DATA_DEFAULT]]&lt;=Tabla_Lista_Inventario6[[#This Row],[Column1]])*(Tabla_Lista_Inventario6[[#This Row],[OK]]="")*valHighlight,0)</f>
        <v>0</v>
      </c>
      <c r="C21">
        <v>18</v>
      </c>
      <c r="D21" t="s">
        <v>277</v>
      </c>
      <c r="E21" t="s">
        <v>22</v>
      </c>
      <c r="F21" t="s">
        <v>16</v>
      </c>
      <c r="G21"/>
      <c r="H21"/>
    </row>
    <row r="22" spans="2:12" ht="24" customHeight="1" x14ac:dyDescent="0.35">
      <c r="B22" s="3">
        <f>IFERROR((Tabla_Lista_Inventario6[[#This Row],[DATA_DEFAULT]]&lt;=Tabla_Lista_Inventario6[[#This Row],[Column1]])*(Tabla_Lista_Inventario6[[#This Row],[OK]]="")*valHighlight,0)</f>
        <v>0</v>
      </c>
      <c r="C22">
        <v>19</v>
      </c>
      <c r="D22" t="s">
        <v>278</v>
      </c>
      <c r="E22" t="s">
        <v>22</v>
      </c>
      <c r="F22" t="s">
        <v>16</v>
      </c>
      <c r="G22"/>
      <c r="H22"/>
    </row>
    <row r="23" spans="2:12" ht="24" customHeight="1" x14ac:dyDescent="0.35">
      <c r="B23" s="3">
        <f>IFERROR((Tabla_Lista_Inventario6[[#This Row],[DATA_DEFAULT]]&lt;=Tabla_Lista_Inventario6[[#This Row],[Column1]])*(Tabla_Lista_Inventario6[[#This Row],[OK]]="")*valHighlight,0)</f>
        <v>0</v>
      </c>
      <c r="C23">
        <v>20</v>
      </c>
      <c r="D23" t="s">
        <v>279</v>
      </c>
      <c r="E23" t="s">
        <v>22</v>
      </c>
      <c r="F23" t="s">
        <v>16</v>
      </c>
      <c r="G23"/>
      <c r="H23"/>
    </row>
    <row r="24" spans="2:12" ht="24" customHeight="1" x14ac:dyDescent="0.35">
      <c r="B24" s="3">
        <f>IFERROR((Tabla_Lista_Inventario6[[#This Row],[DATA_DEFAULT]]&lt;=Tabla_Lista_Inventario6[[#This Row],[Column1]])*(Tabla_Lista_Inventario6[[#This Row],[OK]]="")*valHighlight,0)</f>
        <v>0</v>
      </c>
      <c r="C24">
        <v>21</v>
      </c>
      <c r="D24" t="s">
        <v>280</v>
      </c>
      <c r="E24" t="s">
        <v>22</v>
      </c>
      <c r="F24" t="s">
        <v>16</v>
      </c>
      <c r="G24"/>
      <c r="H24"/>
    </row>
    <row r="25" spans="2:12" ht="24" customHeight="1" x14ac:dyDescent="0.35">
      <c r="B25" s="3">
        <f>IFERROR((Tabla_Lista_Inventario6[[#This Row],[DATA_DEFAULT]]&lt;=Tabla_Lista_Inventario6[[#This Row],[Column1]])*(Tabla_Lista_Inventario6[[#This Row],[OK]]="")*valHighlight,0)</f>
        <v>0</v>
      </c>
      <c r="C25">
        <v>22</v>
      </c>
      <c r="D25" t="s">
        <v>281</v>
      </c>
      <c r="E25" t="s">
        <v>22</v>
      </c>
      <c r="F25" t="s">
        <v>16</v>
      </c>
      <c r="G25"/>
      <c r="H25"/>
    </row>
    <row r="26" spans="2:12" ht="24" customHeight="1" x14ac:dyDescent="0.35">
      <c r="B26" s="3">
        <f>IFERROR((Tabla_Lista_Inventario6[[#This Row],[DATA_DEFAULT]]&lt;=Tabla_Lista_Inventario6[[#This Row],[Column1]])*(Tabla_Lista_Inventario6[[#This Row],[OK]]="")*valHighlight,0)</f>
        <v>0</v>
      </c>
      <c r="C26">
        <v>23</v>
      </c>
      <c r="D26" t="s">
        <v>282</v>
      </c>
      <c r="E26" t="s">
        <v>276</v>
      </c>
      <c r="F26" t="s">
        <v>16</v>
      </c>
      <c r="G26"/>
      <c r="H26"/>
    </row>
    <row r="27" spans="2:12" ht="24" customHeight="1" x14ac:dyDescent="0.35">
      <c r="B27" s="3">
        <f>IFERROR((Tabla_Lista_Inventario6[[#This Row],[DATA_DEFAULT]]&lt;=Tabla_Lista_Inventario6[[#This Row],[Column1]])*(Tabla_Lista_Inventario6[[#This Row],[OK]]="")*valHighlight,0)</f>
        <v>0</v>
      </c>
      <c r="C27">
        <v>24</v>
      </c>
      <c r="D27" t="s">
        <v>283</v>
      </c>
      <c r="E27" t="s">
        <v>284</v>
      </c>
      <c r="F27" t="s">
        <v>13</v>
      </c>
      <c r="G27"/>
      <c r="H27"/>
    </row>
    <row r="28" spans="2:12" ht="24" customHeight="1" x14ac:dyDescent="0.35">
      <c r="B28" s="3">
        <f>IFERROR((Tabla_Lista_Inventario6[[#This Row],[DATA_DEFAULT]]&lt;=Tabla_Lista_Inventario6[[#This Row],[Column1]])*(Tabla_Lista_Inventario6[[#This Row],[OK]]="")*valHighlight,0)</f>
        <v>0</v>
      </c>
      <c r="C28">
        <v>25</v>
      </c>
      <c r="D28" t="s">
        <v>285</v>
      </c>
      <c r="E28" t="s">
        <v>22</v>
      </c>
      <c r="F28" t="s">
        <v>16</v>
      </c>
      <c r="G28"/>
      <c r="H28"/>
    </row>
    <row r="29" spans="2:12" ht="24" customHeight="1" x14ac:dyDescent="0.35">
      <c r="B29" s="14">
        <f>IFERROR((Tabla_Lista_Inventario6[[#This Row],[DATA_DEFAULT]]&lt;=Tabla_Lista_Inventario6[[#This Row],[Column1]])*(Tabla_Lista_Inventario6[[#This Row],[OK]]="")*valHighlight,0)</f>
        <v>0</v>
      </c>
      <c r="C29">
        <v>26</v>
      </c>
      <c r="D29" t="s">
        <v>286</v>
      </c>
      <c r="E29" t="s">
        <v>260</v>
      </c>
      <c r="F29" t="s">
        <v>16</v>
      </c>
      <c r="G29"/>
      <c r="H29"/>
      <c r="I29" s="16"/>
      <c r="J29" s="16"/>
      <c r="K29" s="16"/>
      <c r="L29" s="15"/>
    </row>
    <row r="30" spans="2:12" ht="24" customHeight="1" x14ac:dyDescent="0.35">
      <c r="B30" s="14">
        <f>IFERROR((Tabla_Lista_Inventario6[[#This Row],[DATA_DEFAULT]]&lt;=Tabla_Lista_Inventario6[[#This Row],[Column1]])*(Tabla_Lista_Inventario6[[#This Row],[OK]]="")*valHighlight,0)</f>
        <v>0</v>
      </c>
      <c r="C30">
        <v>27</v>
      </c>
      <c r="D30" t="s">
        <v>287</v>
      </c>
      <c r="E30" t="s">
        <v>288</v>
      </c>
      <c r="F30" t="s">
        <v>13</v>
      </c>
      <c r="G30"/>
      <c r="H30"/>
      <c r="I30" s="16"/>
      <c r="J30" s="16"/>
      <c r="K30" s="16"/>
      <c r="L30" s="15"/>
    </row>
    <row r="31" spans="2:12" ht="24" customHeight="1" x14ac:dyDescent="0.35">
      <c r="B31" s="14">
        <f>IFERROR((Tabla_Lista_Inventario6[[#This Row],[DATA_DEFAULT]]&lt;=Tabla_Lista_Inventario6[[#This Row],[Column1]])*(Tabla_Lista_Inventario6[[#This Row],[OK]]="")*valHighlight,0)</f>
        <v>0</v>
      </c>
      <c r="C31">
        <v>28</v>
      </c>
      <c r="D31" t="s">
        <v>289</v>
      </c>
      <c r="E31" t="s">
        <v>276</v>
      </c>
      <c r="F31" t="s">
        <v>16</v>
      </c>
      <c r="G31"/>
      <c r="H31"/>
      <c r="I31" s="16"/>
      <c r="J31" s="16"/>
      <c r="K31" s="16"/>
      <c r="L31" s="15"/>
    </row>
    <row r="32" spans="2:12" ht="24" customHeight="1" x14ac:dyDescent="0.35">
      <c r="B32" s="14">
        <f>IFERROR((Tabla_Lista_Inventario6[[#This Row],[DATA_DEFAULT]]&lt;=Tabla_Lista_Inventario6[[#This Row],[Column1]])*(Tabla_Lista_Inventario6[[#This Row],[OK]]="")*valHighlight,0)</f>
        <v>0</v>
      </c>
      <c r="C32">
        <v>29</v>
      </c>
      <c r="D32" t="s">
        <v>290</v>
      </c>
      <c r="E32" t="s">
        <v>192</v>
      </c>
      <c r="F32" t="s">
        <v>16</v>
      </c>
      <c r="G32"/>
      <c r="H32"/>
      <c r="I32" s="16"/>
      <c r="J32" s="16"/>
      <c r="K32" s="16"/>
      <c r="L32" s="15"/>
    </row>
    <row r="33" spans="2:12" ht="24" customHeight="1" x14ac:dyDescent="0.35">
      <c r="B33" s="14">
        <f>IFERROR((Tabla_Lista_Inventario6[[#This Row],[DATA_DEFAULT]]&lt;=Tabla_Lista_Inventario6[[#This Row],[Column1]])*(Tabla_Lista_Inventario6[[#This Row],[OK]]="")*valHighlight,0)</f>
        <v>0</v>
      </c>
      <c r="C33">
        <v>30</v>
      </c>
      <c r="D33" t="s">
        <v>291</v>
      </c>
      <c r="E33" t="s">
        <v>15</v>
      </c>
      <c r="F33" t="s">
        <v>16</v>
      </c>
      <c r="G33"/>
      <c r="H33"/>
      <c r="I33" s="16"/>
      <c r="J33" s="16"/>
      <c r="K33" s="16"/>
      <c r="L33" s="15"/>
    </row>
    <row r="34" spans="2:12" ht="24" customHeight="1" x14ac:dyDescent="0.35">
      <c r="B34" s="14">
        <f>IFERROR((Tabla_Lista_Inventario6[[#This Row],[DATA_DEFAULT]]&lt;=Tabla_Lista_Inventario6[[#This Row],[Column1]])*(Tabla_Lista_Inventario6[[#This Row],[OK]]="")*valHighlight,0)</f>
        <v>0</v>
      </c>
      <c r="C34">
        <v>31</v>
      </c>
      <c r="D34" t="s">
        <v>292</v>
      </c>
      <c r="E34" t="s">
        <v>276</v>
      </c>
      <c r="F34" t="s">
        <v>16</v>
      </c>
      <c r="G34"/>
      <c r="H34"/>
      <c r="I34" s="16"/>
      <c r="J34" s="16"/>
      <c r="K34" s="16"/>
      <c r="L34" s="15"/>
    </row>
    <row r="35" spans="2:12" ht="24" customHeight="1" x14ac:dyDescent="0.35">
      <c r="B35" s="14">
        <f>IFERROR((Tabla_Lista_Inventario6[[#This Row],[DATA_DEFAULT]]&lt;=Tabla_Lista_Inventario6[[#This Row],[Column1]])*(Tabla_Lista_Inventario6[[#This Row],[OK]]="")*valHighlight,0)</f>
        <v>0</v>
      </c>
      <c r="C35">
        <v>32</v>
      </c>
      <c r="D35" t="s">
        <v>293</v>
      </c>
      <c r="E35" t="s">
        <v>276</v>
      </c>
      <c r="F35" t="s">
        <v>16</v>
      </c>
      <c r="G35"/>
      <c r="H35"/>
      <c r="I35" s="16"/>
      <c r="J35" s="16"/>
      <c r="K35" s="16"/>
      <c r="L35" s="15"/>
    </row>
    <row r="36" spans="2:12" ht="24" customHeight="1" x14ac:dyDescent="0.35">
      <c r="B36" s="14">
        <f>IFERROR((Tabla_Lista_Inventario6[[#This Row],[DATA_DEFAULT]]&lt;=Tabla_Lista_Inventario6[[#This Row],[Column1]])*(Tabla_Lista_Inventario6[[#This Row],[OK]]="")*valHighlight,0)</f>
        <v>0</v>
      </c>
      <c r="C36">
        <v>33</v>
      </c>
      <c r="D36" t="s">
        <v>294</v>
      </c>
      <c r="E36" t="s">
        <v>295</v>
      </c>
      <c r="F36" t="s">
        <v>16</v>
      </c>
      <c r="G36"/>
      <c r="H36"/>
      <c r="I36" s="16"/>
      <c r="J36" s="16"/>
      <c r="K36" s="16"/>
      <c r="L36" s="15"/>
    </row>
    <row r="37" spans="2:12" ht="24" customHeight="1" x14ac:dyDescent="0.35">
      <c r="B37" s="14">
        <f>IFERROR((Tabla_Lista_Inventario6[[#This Row],[DATA_DEFAULT]]&lt;=Tabla_Lista_Inventario6[[#This Row],[Column1]])*(Tabla_Lista_Inventario6[[#This Row],[OK]]="")*valHighlight,0)</f>
        <v>0</v>
      </c>
      <c r="C37">
        <v>34</v>
      </c>
      <c r="D37" t="s">
        <v>296</v>
      </c>
      <c r="E37" t="s">
        <v>22</v>
      </c>
      <c r="F37" t="s">
        <v>16</v>
      </c>
      <c r="G37"/>
      <c r="H37"/>
      <c r="I37" s="16"/>
      <c r="J37" s="16"/>
      <c r="K37" s="16"/>
      <c r="L37" s="15"/>
    </row>
    <row r="38" spans="2:12" ht="24" customHeight="1" x14ac:dyDescent="0.35">
      <c r="B38" s="14">
        <f>IFERROR((Tabla_Lista_Inventario6[[#This Row],[DATA_DEFAULT]]&lt;=Tabla_Lista_Inventario6[[#This Row],[Column1]])*(Tabla_Lista_Inventario6[[#This Row],[OK]]="")*valHighlight,0)</f>
        <v>0</v>
      </c>
      <c r="C38">
        <v>35</v>
      </c>
      <c r="D38" t="s">
        <v>297</v>
      </c>
      <c r="E38" t="s">
        <v>260</v>
      </c>
      <c r="F38" t="s">
        <v>16</v>
      </c>
      <c r="G38"/>
      <c r="H38"/>
      <c r="I38" s="16"/>
      <c r="J38" s="16"/>
      <c r="K38" s="16"/>
      <c r="L38" s="15"/>
    </row>
    <row r="39" spans="2:12" ht="24" customHeight="1" x14ac:dyDescent="0.35">
      <c r="B39" s="14">
        <f>IFERROR((Tabla_Lista_Inventario6[[#This Row],[DATA_DEFAULT]]&lt;=Tabla_Lista_Inventario6[[#This Row],[Column1]])*(Tabla_Lista_Inventario6[[#This Row],[OK]]="")*valHighlight,0)</f>
        <v>0</v>
      </c>
      <c r="C39">
        <v>36</v>
      </c>
      <c r="D39" t="s">
        <v>298</v>
      </c>
      <c r="E39" t="s">
        <v>260</v>
      </c>
      <c r="F39" t="s">
        <v>16</v>
      </c>
      <c r="G39"/>
      <c r="H39"/>
      <c r="I39" s="16"/>
      <c r="J39" s="16"/>
      <c r="K39" s="16"/>
      <c r="L39" s="15"/>
    </row>
    <row r="40" spans="2:12" ht="24" customHeight="1" x14ac:dyDescent="0.35">
      <c r="B40" s="14">
        <f>IFERROR((Tabla_Lista_Inventario6[[#This Row],[DATA_DEFAULT]]&lt;=Tabla_Lista_Inventario6[[#This Row],[Column1]])*(Tabla_Lista_Inventario6[[#This Row],[OK]]="")*valHighlight,0)</f>
        <v>0</v>
      </c>
      <c r="C40">
        <v>37</v>
      </c>
      <c r="D40" t="s">
        <v>299</v>
      </c>
      <c r="E40" t="s">
        <v>260</v>
      </c>
      <c r="F40" t="s">
        <v>16</v>
      </c>
      <c r="G40"/>
      <c r="H40"/>
      <c r="I40" s="16"/>
      <c r="J40" s="16"/>
      <c r="K40" s="16"/>
      <c r="L40" s="15"/>
    </row>
    <row r="41" spans="2:12" ht="24" customHeight="1" x14ac:dyDescent="0.35">
      <c r="B41" s="14">
        <f>IFERROR((Tabla_Lista_Inventario6[[#This Row],[DATA_DEFAULT]]&lt;=Tabla_Lista_Inventario6[[#This Row],[Column1]])*(Tabla_Lista_Inventario6[[#This Row],[OK]]="")*valHighlight,0)</f>
        <v>0</v>
      </c>
      <c r="C41">
        <v>38</v>
      </c>
      <c r="D41" t="s">
        <v>300</v>
      </c>
      <c r="E41" t="s">
        <v>295</v>
      </c>
      <c r="F41" t="s">
        <v>16</v>
      </c>
      <c r="G41"/>
      <c r="H41"/>
      <c r="I41" s="16"/>
      <c r="J41" s="16"/>
      <c r="K41" s="16"/>
      <c r="L41" s="15"/>
    </row>
    <row r="42" spans="2:12" ht="24" customHeight="1" x14ac:dyDescent="0.35">
      <c r="B42" s="14">
        <f>IFERROR((Tabla_Lista_Inventario6[[#This Row],[DATA_DEFAULT]]&lt;=Tabla_Lista_Inventario6[[#This Row],[Column1]])*(Tabla_Lista_Inventario6[[#This Row],[OK]]="")*valHighlight,0)</f>
        <v>0</v>
      </c>
      <c r="C42">
        <v>39</v>
      </c>
      <c r="D42" t="s">
        <v>301</v>
      </c>
      <c r="E42" t="s">
        <v>22</v>
      </c>
      <c r="F42" t="s">
        <v>16</v>
      </c>
      <c r="G42"/>
      <c r="H42"/>
      <c r="I42" s="16"/>
      <c r="J42" s="16"/>
      <c r="K42" s="16"/>
      <c r="L42" s="15"/>
    </row>
    <row r="43" spans="2:12" ht="24" customHeight="1" x14ac:dyDescent="0.35">
      <c r="B43" s="14">
        <f>IFERROR((Tabla_Lista_Inventario6[[#This Row],[DATA_DEFAULT]]&lt;=Tabla_Lista_Inventario6[[#This Row],[Column1]])*(Tabla_Lista_Inventario6[[#This Row],[OK]]="")*valHighlight,0)</f>
        <v>0</v>
      </c>
      <c r="C43">
        <v>40</v>
      </c>
      <c r="D43" t="s">
        <v>302</v>
      </c>
      <c r="E43" t="s">
        <v>303</v>
      </c>
      <c r="F43" t="s">
        <v>16</v>
      </c>
      <c r="G43"/>
      <c r="H43"/>
      <c r="I43" s="16"/>
      <c r="J43" s="16"/>
      <c r="K43" s="16"/>
      <c r="L43" s="15"/>
    </row>
    <row r="44" spans="2:12" ht="24" customHeight="1" x14ac:dyDescent="0.35">
      <c r="B44" s="14">
        <f>IFERROR((Tabla_Lista_Inventario6[[#This Row],[DATA_DEFAULT]]&lt;=Tabla_Lista_Inventario6[[#This Row],[Column1]])*(Tabla_Lista_Inventario6[[#This Row],[OK]]="")*valHighlight,0)</f>
        <v>0</v>
      </c>
      <c r="C44">
        <v>41</v>
      </c>
      <c r="D44" t="s">
        <v>304</v>
      </c>
      <c r="E44" t="s">
        <v>295</v>
      </c>
      <c r="F44" t="s">
        <v>16</v>
      </c>
      <c r="G44"/>
      <c r="H44"/>
      <c r="I44" s="16"/>
      <c r="J44" s="16"/>
      <c r="K44" s="16"/>
      <c r="L44" s="15"/>
    </row>
    <row r="45" spans="2:12" ht="24" customHeight="1" x14ac:dyDescent="0.35">
      <c r="B45" s="14">
        <f>IFERROR((Tabla_Lista_Inventario6[[#This Row],[DATA_DEFAULT]]&lt;=Tabla_Lista_Inventario6[[#This Row],[Column1]])*(Tabla_Lista_Inventario6[[#This Row],[OK]]="")*valHighlight,0)</f>
        <v>0</v>
      </c>
      <c r="C45">
        <v>42</v>
      </c>
      <c r="D45" t="s">
        <v>305</v>
      </c>
      <c r="E45" t="s">
        <v>260</v>
      </c>
      <c r="F45" t="s">
        <v>16</v>
      </c>
      <c r="G45"/>
      <c r="H45"/>
      <c r="I45" s="16"/>
      <c r="J45" s="16"/>
      <c r="K45" s="16"/>
      <c r="L45" s="15"/>
    </row>
    <row r="46" spans="2:12" ht="24" customHeight="1" x14ac:dyDescent="0.35">
      <c r="B46" s="14">
        <f>IFERROR((Tabla_Lista_Inventario6[[#This Row],[DATA_DEFAULT]]&lt;=Tabla_Lista_Inventario6[[#This Row],[Column1]])*(Tabla_Lista_Inventario6[[#This Row],[OK]]="")*valHighlight,0)</f>
        <v>0</v>
      </c>
      <c r="C46">
        <v>43</v>
      </c>
      <c r="D46" t="s">
        <v>306</v>
      </c>
      <c r="E46" t="s">
        <v>307</v>
      </c>
      <c r="F46" t="s">
        <v>16</v>
      </c>
      <c r="G46"/>
      <c r="H46"/>
      <c r="I46" s="16"/>
      <c r="J46" s="16"/>
      <c r="K46" s="16"/>
      <c r="L46" s="15"/>
    </row>
    <row r="47" spans="2:12" ht="24" customHeight="1" x14ac:dyDescent="0.35">
      <c r="B47" s="14">
        <f>IFERROR((Tabla_Lista_Inventario6[[#This Row],[DATA_DEFAULT]]&lt;=Tabla_Lista_Inventario6[[#This Row],[Column1]])*(Tabla_Lista_Inventario6[[#This Row],[OK]]="")*valHighlight,0)</f>
        <v>0</v>
      </c>
      <c r="C47">
        <v>44</v>
      </c>
      <c r="D47" t="s">
        <v>308</v>
      </c>
      <c r="E47" t="s">
        <v>309</v>
      </c>
      <c r="F47" t="s">
        <v>16</v>
      </c>
      <c r="G47"/>
      <c r="H47"/>
      <c r="I47" s="16"/>
      <c r="J47" s="16"/>
      <c r="K47" s="16"/>
      <c r="L47" s="15"/>
    </row>
    <row r="48" spans="2:12" ht="24" customHeight="1" x14ac:dyDescent="0.35">
      <c r="B48" s="14">
        <f>IFERROR((Tabla_Lista_Inventario6[[#This Row],[DATA_DEFAULT]]&lt;=Tabla_Lista_Inventario6[[#This Row],[Column1]])*(Tabla_Lista_Inventario6[[#This Row],[OK]]="")*valHighlight,0)</f>
        <v>0</v>
      </c>
      <c r="C48">
        <v>45</v>
      </c>
      <c r="D48" t="s">
        <v>310</v>
      </c>
      <c r="E48" t="s">
        <v>276</v>
      </c>
      <c r="F48" t="s">
        <v>16</v>
      </c>
      <c r="G48"/>
      <c r="H48"/>
      <c r="I48" s="16"/>
      <c r="J48" s="16"/>
      <c r="K48" s="16"/>
      <c r="L48" s="15"/>
    </row>
    <row r="49" spans="2:12" ht="24" customHeight="1" x14ac:dyDescent="0.35">
      <c r="B49" s="14">
        <f>IFERROR((Tabla_Lista_Inventario6[[#This Row],[DATA_DEFAULT]]&lt;=Tabla_Lista_Inventario6[[#This Row],[Column1]])*(Tabla_Lista_Inventario6[[#This Row],[OK]]="")*valHighlight,0)</f>
        <v>0</v>
      </c>
      <c r="C49">
        <v>46</v>
      </c>
      <c r="D49" t="s">
        <v>311</v>
      </c>
      <c r="E49" t="s">
        <v>284</v>
      </c>
      <c r="F49" t="s">
        <v>16</v>
      </c>
      <c r="G49"/>
      <c r="H49"/>
      <c r="I49" s="16"/>
      <c r="J49" s="16"/>
      <c r="K49" s="16"/>
      <c r="L49" s="15"/>
    </row>
    <row r="50" spans="2:12" ht="24" customHeight="1" x14ac:dyDescent="0.35">
      <c r="B50" s="14">
        <f>IFERROR((Tabla_Lista_Inventario6[[#This Row],[DATA_DEFAULT]]&lt;=Tabla_Lista_Inventario6[[#This Row],[Column1]])*(Tabla_Lista_Inventario6[[#This Row],[OK]]="")*valHighlight,0)</f>
        <v>0</v>
      </c>
      <c r="C50">
        <v>47</v>
      </c>
      <c r="D50" t="s">
        <v>312</v>
      </c>
      <c r="E50" t="s">
        <v>295</v>
      </c>
      <c r="F50" t="s">
        <v>16</v>
      </c>
      <c r="G50"/>
      <c r="H50"/>
      <c r="I50" s="16"/>
      <c r="J50" s="16"/>
      <c r="K50" s="16"/>
      <c r="L50" s="15"/>
    </row>
    <row r="51" spans="2:12" ht="24" customHeight="1" x14ac:dyDescent="0.35">
      <c r="B51" s="14">
        <f>IFERROR((Tabla_Lista_Inventario6[[#This Row],[DATA_DEFAULT]]&lt;=Tabla_Lista_Inventario6[[#This Row],[Column1]])*(Tabla_Lista_Inventario6[[#This Row],[OK]]="")*valHighlight,0)</f>
        <v>0</v>
      </c>
      <c r="C51">
        <v>48</v>
      </c>
      <c r="D51" t="s">
        <v>313</v>
      </c>
      <c r="E51" t="s">
        <v>260</v>
      </c>
      <c r="F51" t="s">
        <v>16</v>
      </c>
      <c r="G51"/>
      <c r="H51"/>
      <c r="I51" s="16"/>
      <c r="J51" s="16"/>
      <c r="K51" s="16"/>
      <c r="L51" s="15"/>
    </row>
    <row r="52" spans="2:12" ht="24" customHeight="1" x14ac:dyDescent="0.35">
      <c r="B52" s="14">
        <f>IFERROR((Tabla_Lista_Inventario6[[#This Row],[DATA_DEFAULT]]&lt;=Tabla_Lista_Inventario6[[#This Row],[Column1]])*(Tabla_Lista_Inventario6[[#This Row],[OK]]="")*valHighlight,0)</f>
        <v>0</v>
      </c>
      <c r="C52">
        <v>49</v>
      </c>
      <c r="D52" t="s">
        <v>314</v>
      </c>
      <c r="E52" t="s">
        <v>15</v>
      </c>
      <c r="F52" t="s">
        <v>16</v>
      </c>
      <c r="G52"/>
      <c r="H52"/>
      <c r="I52" s="16"/>
      <c r="J52" s="16"/>
      <c r="K52" s="16"/>
      <c r="L52" s="15"/>
    </row>
    <row r="53" spans="2:12" ht="24" customHeight="1" x14ac:dyDescent="0.35">
      <c r="B53" s="14">
        <f>IFERROR((Tabla_Lista_Inventario6[[#This Row],[DATA_DEFAULT]]&lt;=Tabla_Lista_Inventario6[[#This Row],[Column1]])*(Tabla_Lista_Inventario6[[#This Row],[OK]]="")*valHighlight,0)</f>
        <v>0</v>
      </c>
      <c r="C53">
        <v>50</v>
      </c>
      <c r="D53" t="s">
        <v>315</v>
      </c>
      <c r="E53" t="s">
        <v>260</v>
      </c>
      <c r="F53" t="s">
        <v>16</v>
      </c>
      <c r="G53"/>
      <c r="H53"/>
      <c r="I53" s="16"/>
      <c r="J53" s="16"/>
      <c r="K53" s="16"/>
      <c r="L53" s="15"/>
    </row>
    <row r="54" spans="2:12" ht="24" customHeight="1" x14ac:dyDescent="0.35">
      <c r="B54" s="14">
        <f>IFERROR((Tabla_Lista_Inventario6[[#This Row],[DATA_DEFAULT]]&lt;=Tabla_Lista_Inventario6[[#This Row],[Column1]])*(Tabla_Lista_Inventario6[[#This Row],[OK]]="")*valHighlight,0)</f>
        <v>0</v>
      </c>
      <c r="C54">
        <v>51</v>
      </c>
      <c r="D54" t="s">
        <v>316</v>
      </c>
      <c r="E54" t="s">
        <v>262</v>
      </c>
      <c r="F54" t="s">
        <v>16</v>
      </c>
      <c r="G54"/>
      <c r="H54"/>
      <c r="I54" s="16"/>
      <c r="J54" s="16"/>
      <c r="K54" s="16"/>
      <c r="L54" s="15"/>
    </row>
    <row r="55" spans="2:12" ht="24" customHeight="1" x14ac:dyDescent="0.35">
      <c r="B55" s="14">
        <f>IFERROR((Tabla_Lista_Inventario6[[#This Row],[DATA_DEFAULT]]&lt;=Tabla_Lista_Inventario6[[#This Row],[Column1]])*(Tabla_Lista_Inventario6[[#This Row],[OK]]="")*valHighlight,0)</f>
        <v>0</v>
      </c>
      <c r="C55">
        <v>52</v>
      </c>
      <c r="D55" t="s">
        <v>317</v>
      </c>
      <c r="E55" t="s">
        <v>22</v>
      </c>
      <c r="F55" t="s">
        <v>13</v>
      </c>
      <c r="G55"/>
      <c r="H55"/>
      <c r="I55" s="16"/>
      <c r="J55" s="16"/>
      <c r="K55" s="16"/>
      <c r="L55" s="15"/>
    </row>
    <row r="56" spans="2:12" ht="24" customHeight="1" x14ac:dyDescent="0.35">
      <c r="B56" s="14">
        <f>IFERROR((Tabla_Lista_Inventario6[[#This Row],[DATA_DEFAULT]]&lt;=Tabla_Lista_Inventario6[[#This Row],[Column1]])*(Tabla_Lista_Inventario6[[#This Row],[OK]]="")*valHighlight,0)</f>
        <v>0</v>
      </c>
      <c r="C56">
        <v>53</v>
      </c>
      <c r="D56" t="s">
        <v>318</v>
      </c>
      <c r="E56" t="s">
        <v>260</v>
      </c>
      <c r="F56" t="s">
        <v>16</v>
      </c>
      <c r="G56"/>
      <c r="H56"/>
      <c r="I56" s="16"/>
      <c r="J56" s="16"/>
      <c r="K56" s="16"/>
      <c r="L56" s="15"/>
    </row>
    <row r="57" spans="2:12" ht="24" customHeight="1" x14ac:dyDescent="0.35">
      <c r="B57" s="14">
        <f>IFERROR((Tabla_Lista_Inventario6[[#This Row],[DATA_DEFAULT]]&lt;=Tabla_Lista_Inventario6[[#This Row],[Column1]])*(Tabla_Lista_Inventario6[[#This Row],[OK]]="")*valHighlight,0)</f>
        <v>0</v>
      </c>
      <c r="C57">
        <v>54</v>
      </c>
      <c r="D57" t="s">
        <v>319</v>
      </c>
      <c r="E57" t="s">
        <v>22</v>
      </c>
      <c r="F57" t="s">
        <v>16</v>
      </c>
      <c r="G57"/>
      <c r="H57"/>
      <c r="I57" s="16"/>
      <c r="J57" s="16"/>
      <c r="K57" s="16"/>
      <c r="L57" s="15"/>
    </row>
    <row r="58" spans="2:12" ht="24" customHeight="1" x14ac:dyDescent="0.35">
      <c r="B58" s="14">
        <f>IFERROR((Tabla_Lista_Inventario6[[#This Row],[DATA_DEFAULT]]&lt;=Tabla_Lista_Inventario6[[#This Row],[Column1]])*(Tabla_Lista_Inventario6[[#This Row],[OK]]="")*valHighlight,0)</f>
        <v>0</v>
      </c>
      <c r="C58">
        <v>55</v>
      </c>
      <c r="D58" t="s">
        <v>320</v>
      </c>
      <c r="E58" t="s">
        <v>276</v>
      </c>
      <c r="F58" t="s">
        <v>16</v>
      </c>
      <c r="G58"/>
      <c r="H58"/>
      <c r="I58" s="16"/>
      <c r="J58" s="16"/>
      <c r="K58" s="16"/>
      <c r="L58" s="15"/>
    </row>
    <row r="59" spans="2:12" ht="24" customHeight="1" x14ac:dyDescent="0.35">
      <c r="B59" s="14">
        <f>IFERROR((Tabla_Lista_Inventario6[[#This Row],[DATA_DEFAULT]]&lt;=Tabla_Lista_Inventario6[[#This Row],[Column1]])*(Tabla_Lista_Inventario6[[#This Row],[OK]]="")*valHighlight,0)</f>
        <v>0</v>
      </c>
      <c r="C59">
        <v>56</v>
      </c>
      <c r="D59" t="s">
        <v>321</v>
      </c>
      <c r="E59" t="s">
        <v>322</v>
      </c>
      <c r="F59" t="s">
        <v>16</v>
      </c>
      <c r="G59"/>
      <c r="H59"/>
      <c r="I59" s="16"/>
      <c r="J59" s="16"/>
      <c r="K59" s="16"/>
      <c r="L59" s="15"/>
    </row>
  </sheetData>
  <conditionalFormatting sqref="B4:L59">
    <cfRule type="expression" dxfId="59" priority="1">
      <formula>$L4="Sí"</formula>
    </cfRule>
    <cfRule type="expression" dxfId="58" priority="2">
      <formula>$B4=1</formula>
    </cfRule>
  </conditionalFormatting>
  <dataValidations count="15"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E31316FF-40B3-4006-9BCF-6B2865A42487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675DD4E1-81ED-45C5-87E2-CEAB641D691B}">
      <formula1>"Sí, No"</formula1>
    </dataValidation>
    <dataValidation type="list" allowBlank="1" showInputMessage="1" showErrorMessage="1" sqref="L4:L59" xr:uid="{5204E1E4-13CC-4136-A3EB-01828E9CE9E7}">
      <formula1>"Sí"</formula1>
    </dataValidation>
    <dataValidation allowBlank="1" showInputMessage="1" showErrorMessage="1" prompt="Especifique en esta columna una descripción del artículo." sqref="E3" xr:uid="{3FC9D507-4B2F-4F9A-90E5-848141C448D1}"/>
    <dataValidation allowBlank="1" showInputMessage="1" showErrorMessage="1" prompt="Especifique en esta columna el precio por unidad de cada artículo." sqref="F3" xr:uid="{72E352C1-EFA5-417A-BA9D-D3975B87A556}"/>
    <dataValidation allowBlank="1" showInputMessage="1" showErrorMessage="1" prompt="Especifique en esta columna la cantidad en existencias de cada artículo." sqref="G3" xr:uid="{31F6FC27-19D1-41A6-9037-4FBB04341689}"/>
    <dataValidation allowBlank="1" showInputMessage="1" showErrorMessage="1" prompt="Esta es una columna automatizada._x000a__x000a_El valor de inventario de cada artículo se calcula automáticamente en esta columna." sqref="H3" xr:uid="{39A49F84-116C-450B-9A33-EFBE26602080}"/>
    <dataValidation allowBlank="1" showInputMessage="1" showErrorMessage="1" prompt="Especifique en esta columna el nivel del nuevo pedido de cada artículo." sqref="I3" xr:uid="{B49D4B39-EF44-4013-B1D6-26117B780E78}"/>
    <dataValidation allowBlank="1" showInputMessage="1" showErrorMessage="1" prompt="Especifique esta columna el número de días que se tarda en volver a pedir cada artículo." sqref="J3" xr:uid="{71EB8B74-1CEA-4A7B-9B34-F93141DB794E}"/>
    <dataValidation allowBlank="1" showInputMessage="1" showErrorMessage="1" prompt="Especifique en esta columna la cantidad del nuevo pedido de cada artículo." sqref="K3" xr:uid="{A7ABFDCE-3255-4BD0-B17E-8F1BC5249316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30435C9C-B9AF-4759-B8CF-105A73770CB6}"/>
    <dataValidation allowBlank="1" showInputMessage="1" showErrorMessage="1" prompt="Especifique en esta columna el nombre del artículo." sqref="D3" xr:uid="{752CC340-A70D-4F81-A45A-0EB31D7DDA33}"/>
    <dataValidation allowBlank="1" showInputMessage="1" showErrorMessage="1" prompt="Especifique en esta columna el identificador de inventario del artículo." sqref="C3" xr:uid="{898BF183-CB17-4BCF-901A-E073324456F2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EF81B50D-B9DC-45BB-AD6A-AB5F7D86E853}"/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6D2D346-DA24-4162-8630-DA9391E49412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03FEB515-C778-487E-BFC0-40C51C086337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B4:B59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8946-56C3-48B5-84F6-3DE13526134F}">
  <sheetPr>
    <pageSetUpPr fitToPage="1"/>
  </sheetPr>
  <dimension ref="B1:M21"/>
  <sheetViews>
    <sheetView showGridLines="0" zoomScaleNormal="100" workbookViewId="0">
      <pane ySplit="3" topLeftCell="A4" activePane="bottomLeft" state="frozen"/>
      <selection pane="bottomLeft" activeCell="F2" sqref="F2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33.363281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1.816406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</row>
    <row r="4" spans="2:13" ht="24" customHeight="1" x14ac:dyDescent="0.35">
      <c r="B4" s="3">
        <f>IFERROR((Tabla_Lista_Inventario679[[#This Row],[DATA_DEFAULT]]&lt;=Tabla_Lista_Inventario679[[#This Row],[Column1]])*(Tabla_Lista_Inventario679[[#This Row],[OK]]="")*valHighlight,0)</f>
        <v>0</v>
      </c>
      <c r="C4">
        <v>1</v>
      </c>
      <c r="D4" t="s">
        <v>370</v>
      </c>
      <c r="E4" t="s">
        <v>15</v>
      </c>
      <c r="F4" t="s">
        <v>334</v>
      </c>
      <c r="G4"/>
      <c r="H4"/>
    </row>
    <row r="5" spans="2:13" ht="24" customHeight="1" x14ac:dyDescent="0.35">
      <c r="B5" s="3">
        <f>IFERROR((Tabla_Lista_Inventario679[[#This Row],[DATA_DEFAULT]]&lt;=Tabla_Lista_Inventario679[[#This Row],[Column1]])*(Tabla_Lista_Inventario679[[#This Row],[OK]]="")*valHighlight,0)</f>
        <v>0</v>
      </c>
      <c r="C5">
        <v>2</v>
      </c>
      <c r="D5" t="s">
        <v>371</v>
      </c>
      <c r="E5" t="s">
        <v>333</v>
      </c>
      <c r="F5" t="s">
        <v>334</v>
      </c>
      <c r="G5"/>
      <c r="H5"/>
    </row>
    <row r="6" spans="2:13" ht="24" customHeight="1" x14ac:dyDescent="0.35">
      <c r="B6" s="3">
        <f>IFERROR((Tabla_Lista_Inventario679[[#This Row],[DATA_DEFAULT]]&lt;=Tabla_Lista_Inventario679[[#This Row],[Column1]])*(Tabla_Lista_Inventario679[[#This Row],[OK]]="")*valHighlight,0)</f>
        <v>0</v>
      </c>
      <c r="C6">
        <v>3</v>
      </c>
      <c r="D6" t="s">
        <v>372</v>
      </c>
      <c r="E6" t="s">
        <v>333</v>
      </c>
      <c r="F6" t="s">
        <v>334</v>
      </c>
      <c r="G6"/>
      <c r="H6"/>
    </row>
    <row r="7" spans="2:13" ht="24" customHeight="1" x14ac:dyDescent="0.35">
      <c r="B7" s="3">
        <f>IFERROR((Tabla_Lista_Inventario679[[#This Row],[DATA_DEFAULT]]&lt;=Tabla_Lista_Inventario679[[#This Row],[Column1]])*(Tabla_Lista_Inventario679[[#This Row],[OK]]="")*valHighlight,0)</f>
        <v>0</v>
      </c>
      <c r="C7">
        <v>4</v>
      </c>
      <c r="D7" t="s">
        <v>373</v>
      </c>
      <c r="E7" t="s">
        <v>333</v>
      </c>
      <c r="F7" t="s">
        <v>334</v>
      </c>
      <c r="G7"/>
      <c r="H7"/>
    </row>
    <row r="8" spans="2:13" ht="24" customHeight="1" x14ac:dyDescent="0.35">
      <c r="B8" s="3">
        <f>IFERROR((Tabla_Lista_Inventario679[[#This Row],[DATA_DEFAULT]]&lt;=Tabla_Lista_Inventario679[[#This Row],[Column1]])*(Tabla_Lista_Inventario679[[#This Row],[OK]]="")*valHighlight,0)</f>
        <v>0</v>
      </c>
      <c r="C8">
        <v>5</v>
      </c>
      <c r="D8" t="s">
        <v>64</v>
      </c>
      <c r="E8" t="s">
        <v>333</v>
      </c>
      <c r="F8" t="s">
        <v>334</v>
      </c>
      <c r="G8"/>
      <c r="H8"/>
    </row>
    <row r="9" spans="2:13" ht="24" customHeight="1" x14ac:dyDescent="0.35">
      <c r="B9" s="3">
        <f>IFERROR((Tabla_Lista_Inventario679[[#This Row],[DATA_DEFAULT]]&lt;=Tabla_Lista_Inventario679[[#This Row],[Column1]])*(Tabla_Lista_Inventario679[[#This Row],[OK]]="")*valHighlight,0)</f>
        <v>0</v>
      </c>
      <c r="C9">
        <v>6</v>
      </c>
      <c r="D9" t="s">
        <v>374</v>
      </c>
      <c r="E9" t="s">
        <v>22</v>
      </c>
      <c r="F9" t="s">
        <v>334</v>
      </c>
      <c r="G9"/>
      <c r="H9"/>
    </row>
    <row r="10" spans="2:13" ht="24" customHeight="1" x14ac:dyDescent="0.35">
      <c r="B10" s="3">
        <f>IFERROR((Tabla_Lista_Inventario679[[#This Row],[DATA_DEFAULT]]&lt;=Tabla_Lista_Inventario679[[#This Row],[Column1]])*(Tabla_Lista_Inventario679[[#This Row],[OK]]="")*valHighlight,0)</f>
        <v>0</v>
      </c>
      <c r="C10">
        <v>7</v>
      </c>
      <c r="D10" t="s">
        <v>375</v>
      </c>
      <c r="E10" t="s">
        <v>333</v>
      </c>
      <c r="F10" t="s">
        <v>334</v>
      </c>
      <c r="G10"/>
      <c r="H10"/>
    </row>
    <row r="11" spans="2:13" ht="24" customHeight="1" x14ac:dyDescent="0.35">
      <c r="B11" s="3">
        <f>IFERROR((Tabla_Lista_Inventario679[[#This Row],[DATA_DEFAULT]]&lt;=Tabla_Lista_Inventario679[[#This Row],[Column1]])*(Tabla_Lista_Inventario679[[#This Row],[OK]]="")*valHighlight,0)</f>
        <v>0</v>
      </c>
      <c r="C11">
        <v>8</v>
      </c>
      <c r="D11" t="s">
        <v>376</v>
      </c>
      <c r="E11" t="s">
        <v>333</v>
      </c>
      <c r="F11" t="s">
        <v>334</v>
      </c>
      <c r="G11"/>
      <c r="H11"/>
    </row>
    <row r="12" spans="2:13" ht="24" customHeight="1" x14ac:dyDescent="0.35">
      <c r="B12" s="3">
        <f>IFERROR((Tabla_Lista_Inventario679[[#This Row],[DATA_DEFAULT]]&lt;=Tabla_Lista_Inventario679[[#This Row],[Column1]])*(Tabla_Lista_Inventario679[[#This Row],[OK]]="")*valHighlight,0)</f>
        <v>0</v>
      </c>
      <c r="C12">
        <v>9</v>
      </c>
      <c r="D12" t="s">
        <v>377</v>
      </c>
      <c r="E12" t="s">
        <v>333</v>
      </c>
      <c r="F12" t="s">
        <v>334</v>
      </c>
      <c r="G12"/>
      <c r="H12"/>
    </row>
    <row r="13" spans="2:13" ht="24" customHeight="1" x14ac:dyDescent="0.35">
      <c r="B13" s="3">
        <f>IFERROR((Tabla_Lista_Inventario679[[#This Row],[DATA_DEFAULT]]&lt;=Tabla_Lista_Inventario679[[#This Row],[Column1]])*(Tabla_Lista_Inventario679[[#This Row],[OK]]="")*valHighlight,0)</f>
        <v>0</v>
      </c>
      <c r="C13">
        <v>10</v>
      </c>
      <c r="D13" t="s">
        <v>378</v>
      </c>
      <c r="E13" t="s">
        <v>333</v>
      </c>
      <c r="F13" t="s">
        <v>334</v>
      </c>
      <c r="G13"/>
      <c r="H13"/>
    </row>
    <row r="14" spans="2:13" ht="24" customHeight="1" x14ac:dyDescent="0.35">
      <c r="B14" s="14">
        <f>IFERROR((Tabla_Lista_Inventario679[[#This Row],[DATA_DEFAULT]]&lt;=Tabla_Lista_Inventario679[[#This Row],[Column1]])*(Tabla_Lista_Inventario679[[#This Row],[OK]]="")*valHighlight,0)</f>
        <v>0</v>
      </c>
      <c r="C14">
        <v>11</v>
      </c>
      <c r="D14" t="s">
        <v>379</v>
      </c>
      <c r="E14" t="s">
        <v>333</v>
      </c>
      <c r="F14" t="s">
        <v>334</v>
      </c>
      <c r="G14" s="16"/>
      <c r="H14" s="17"/>
      <c r="I14" s="16"/>
      <c r="J14" s="16"/>
      <c r="K14" s="16"/>
      <c r="L14" s="15"/>
    </row>
    <row r="15" spans="2:13" ht="24" customHeight="1" x14ac:dyDescent="0.35">
      <c r="B15" s="14">
        <f>IFERROR((Tabla_Lista_Inventario679[[#This Row],[DATA_DEFAULT]]&lt;=Tabla_Lista_Inventario679[[#This Row],[Column1]])*(Tabla_Lista_Inventario679[[#This Row],[OK]]="")*valHighlight,0)</f>
        <v>0</v>
      </c>
      <c r="C15">
        <v>12</v>
      </c>
      <c r="D15" t="s">
        <v>380</v>
      </c>
      <c r="E15" t="s">
        <v>333</v>
      </c>
      <c r="F15" t="s">
        <v>334</v>
      </c>
      <c r="G15" s="16"/>
      <c r="H15" s="17"/>
      <c r="I15" s="16"/>
      <c r="J15" s="16"/>
      <c r="K15" s="16"/>
      <c r="L15" s="15"/>
    </row>
    <row r="16" spans="2:13" ht="24" customHeight="1" x14ac:dyDescent="0.35">
      <c r="B16" s="14">
        <f>IFERROR((Tabla_Lista_Inventario679[[#This Row],[DATA_DEFAULT]]&lt;=Tabla_Lista_Inventario679[[#This Row],[Column1]])*(Tabla_Lista_Inventario679[[#This Row],[OK]]="")*valHighlight,0)</f>
        <v>0</v>
      </c>
      <c r="C16">
        <v>13</v>
      </c>
      <c r="D16" t="s">
        <v>381</v>
      </c>
      <c r="E16" t="s">
        <v>333</v>
      </c>
      <c r="F16" t="s">
        <v>334</v>
      </c>
      <c r="G16" s="16"/>
      <c r="H16" s="17"/>
      <c r="I16" s="16"/>
      <c r="J16" s="16"/>
      <c r="K16" s="16"/>
      <c r="L16" s="15"/>
    </row>
    <row r="17" spans="2:12" ht="24" customHeight="1" x14ac:dyDescent="0.35">
      <c r="B17" s="14">
        <f>IFERROR((Tabla_Lista_Inventario679[[#This Row],[DATA_DEFAULT]]&lt;=Tabla_Lista_Inventario679[[#This Row],[Column1]])*(Tabla_Lista_Inventario679[[#This Row],[OK]]="")*valHighlight,0)</f>
        <v>0</v>
      </c>
      <c r="C17">
        <v>14</v>
      </c>
      <c r="D17" t="s">
        <v>72</v>
      </c>
      <c r="E17" t="s">
        <v>333</v>
      </c>
      <c r="F17" t="s">
        <v>334</v>
      </c>
      <c r="G17" s="16"/>
      <c r="H17" s="17"/>
      <c r="I17" s="16"/>
      <c r="J17" s="16"/>
      <c r="K17" s="16"/>
      <c r="L17" s="15"/>
    </row>
    <row r="18" spans="2:12" ht="24" customHeight="1" x14ac:dyDescent="0.35">
      <c r="B18" s="14">
        <f>IFERROR((Tabla_Lista_Inventario679[[#This Row],[DATA_DEFAULT]]&lt;=Tabla_Lista_Inventario679[[#This Row],[Column1]])*(Tabla_Lista_Inventario679[[#This Row],[OK]]="")*valHighlight,0)</f>
        <v>0</v>
      </c>
      <c r="C18">
        <v>15</v>
      </c>
      <c r="D18" t="s">
        <v>382</v>
      </c>
      <c r="E18" t="s">
        <v>333</v>
      </c>
      <c r="F18" t="s">
        <v>334</v>
      </c>
      <c r="G18" s="16"/>
      <c r="H18" s="17"/>
      <c r="I18" s="16"/>
      <c r="J18" s="16"/>
      <c r="K18" s="16"/>
      <c r="L18" s="15"/>
    </row>
    <row r="19" spans="2:12" ht="24" customHeight="1" x14ac:dyDescent="0.35">
      <c r="B19" s="14">
        <f>IFERROR((Tabla_Lista_Inventario679[[#This Row],[DATA_DEFAULT]]&lt;=Tabla_Lista_Inventario679[[#This Row],[Column1]])*(Tabla_Lista_Inventario679[[#This Row],[OK]]="")*valHighlight,0)</f>
        <v>0</v>
      </c>
      <c r="C19">
        <v>16</v>
      </c>
      <c r="D19" t="s">
        <v>74</v>
      </c>
      <c r="E19" t="s">
        <v>333</v>
      </c>
      <c r="F19" t="s">
        <v>334</v>
      </c>
      <c r="G19" s="16"/>
      <c r="H19" s="17"/>
      <c r="I19" s="16"/>
      <c r="J19" s="16"/>
      <c r="K19" s="16"/>
      <c r="L19" s="15"/>
    </row>
    <row r="20" spans="2:12" ht="24" customHeight="1" x14ac:dyDescent="0.35">
      <c r="B20" s="14">
        <f>IFERROR((Tabla_Lista_Inventario679[[#This Row],[DATA_DEFAULT]]&lt;=Tabla_Lista_Inventario679[[#This Row],[Column1]])*(Tabla_Lista_Inventario679[[#This Row],[OK]]="")*valHighlight,0)</f>
        <v>0</v>
      </c>
      <c r="C20">
        <v>17</v>
      </c>
      <c r="D20" t="s">
        <v>76</v>
      </c>
      <c r="E20" t="s">
        <v>333</v>
      </c>
      <c r="F20" t="s">
        <v>334</v>
      </c>
      <c r="G20" s="16"/>
      <c r="H20" s="17"/>
      <c r="I20" s="16"/>
      <c r="J20" s="16"/>
      <c r="K20" s="16"/>
      <c r="L20" s="15"/>
    </row>
    <row r="21" spans="2:12" ht="24" customHeight="1" x14ac:dyDescent="0.35">
      <c r="B21" s="14">
        <f>IFERROR((Tabla_Lista_Inventario679[[#This Row],[DATA_DEFAULT]]&lt;=Tabla_Lista_Inventario679[[#This Row],[Column1]])*(Tabla_Lista_Inventario679[[#This Row],[OK]]="")*valHighlight,0)</f>
        <v>0</v>
      </c>
      <c r="C21">
        <v>18</v>
      </c>
      <c r="D21" t="s">
        <v>326</v>
      </c>
      <c r="E21" t="s">
        <v>22</v>
      </c>
      <c r="F21" t="s">
        <v>334</v>
      </c>
      <c r="G21" s="16"/>
      <c r="H21" s="17"/>
      <c r="I21" s="16"/>
      <c r="J21" s="16"/>
      <c r="K21" s="16"/>
      <c r="L21" s="15"/>
    </row>
  </sheetData>
  <conditionalFormatting sqref="B4:L21">
    <cfRule type="expression" dxfId="44" priority="1">
      <formula>$L4="Sí"</formula>
    </cfRule>
    <cfRule type="expression" dxfId="43" priority="2">
      <formula>$B4=1</formula>
    </cfRule>
  </conditionalFormatting>
  <dataValidations count="15"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69B634AF-2C21-488A-93FD-8699CE68A88E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3B1C1EF9-EE19-4605-8237-58FB8A10D688}">
      <formula1>"Sí, No"</formula1>
    </dataValidation>
    <dataValidation type="list" allowBlank="1" showInputMessage="1" showErrorMessage="1" sqref="L4:L21" xr:uid="{8E24BE6F-0904-43F8-BFD4-16D0293A2AE8}">
      <formula1>"Sí"</formula1>
    </dataValidation>
    <dataValidation allowBlank="1" showInputMessage="1" showErrorMessage="1" prompt="Especifique en esta columna una descripción del artículo." sqref="E3" xr:uid="{E68F7D5A-3A46-4B51-9CED-74061A6ABBAB}"/>
    <dataValidation allowBlank="1" showInputMessage="1" showErrorMessage="1" prompt="Especifique en esta columna el precio por unidad de cada artículo." sqref="F3" xr:uid="{9DBE4F60-16C4-47D1-8720-73549DB97C49}"/>
    <dataValidation allowBlank="1" showInputMessage="1" showErrorMessage="1" prompt="Especifique en esta columna la cantidad en existencias de cada artículo." sqref="G3" xr:uid="{F4E73D49-1F83-43D5-AC7C-944D505397E3}"/>
    <dataValidation allowBlank="1" showInputMessage="1" showErrorMessage="1" prompt="Esta es una columna automatizada._x000a__x000a_El valor de inventario de cada artículo se calcula automáticamente en esta columna." sqref="H3" xr:uid="{E22CA405-3037-4479-8A72-95D363AB2964}"/>
    <dataValidation allowBlank="1" showInputMessage="1" showErrorMessage="1" prompt="Especifique en esta columna el nivel del nuevo pedido de cada artículo." sqref="I3" xr:uid="{CA11A56E-2C54-4A47-A5F1-4BC9D8C4F026}"/>
    <dataValidation allowBlank="1" showInputMessage="1" showErrorMessage="1" prompt="Especifique esta columna el número de días que se tarda en volver a pedir cada artículo." sqref="J3" xr:uid="{E0DD4687-DF05-4CCD-95F7-8E73A2FC73B7}"/>
    <dataValidation allowBlank="1" showInputMessage="1" showErrorMessage="1" prompt="Especifique en esta columna la cantidad del nuevo pedido de cada artículo." sqref="K3" xr:uid="{A39CCAB2-7926-4BBC-9685-057728DE09C7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0433DD78-1DCC-4CF9-A930-DA57F2A7CB7C}"/>
    <dataValidation allowBlank="1" showInputMessage="1" showErrorMessage="1" prompt="Especifique en esta columna el nombre del artículo." sqref="D3" xr:uid="{7EBB93C1-BFC9-4F84-AB91-7FD6E572E68D}"/>
    <dataValidation allowBlank="1" showInputMessage="1" showErrorMessage="1" prompt="Especifique en esta columna el identificador de inventario del artículo." sqref="C3" xr:uid="{BAE253A0-2641-4027-80BF-434920F2572B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8A4ECA9D-2A18-45F8-A2FE-A69B315F7E66}"/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A7A769-4419-4ADA-A624-47E6338D0B1A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03599B8-ED78-4B93-92F7-725CC57F7C76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B25E-9470-46D6-B9E9-4869C41E1016}">
  <sheetPr>
    <pageSetUpPr fitToPage="1"/>
  </sheetPr>
  <dimension ref="B1:M13"/>
  <sheetViews>
    <sheetView showGridLines="0" zoomScaleNormal="100" workbookViewId="0">
      <pane ySplit="3" topLeftCell="A4" activePane="bottomLeft" state="frozen"/>
      <selection pane="bottomLeft" activeCell="E2" sqref="E2"/>
    </sheetView>
  </sheetViews>
  <sheetFormatPr baseColWidth="10" defaultColWidth="8.81640625" defaultRowHeight="24" customHeight="1" x14ac:dyDescent="0.35"/>
  <cols>
    <col min="1" max="1" width="1.81640625" style="4" customWidth="1"/>
    <col min="2" max="2" width="11.54296875" style="3" customWidth="1"/>
    <col min="3" max="3" width="12.81640625" style="6" customWidth="1"/>
    <col min="4" max="5" width="16.81640625" style="6" customWidth="1"/>
    <col min="6" max="6" width="10.81640625" style="8" customWidth="1"/>
    <col min="7" max="7" width="14" style="8" customWidth="1"/>
    <col min="8" max="8" width="33.36328125" style="8" bestFit="1" customWidth="1"/>
    <col min="9" max="9" width="10.81640625" style="8" customWidth="1"/>
    <col min="10" max="10" width="17.1796875" style="8" hidden="1" customWidth="1"/>
    <col min="11" max="11" width="15.453125" style="8" hidden="1" customWidth="1"/>
    <col min="12" max="12" width="12.81640625" style="6" hidden="1" customWidth="1"/>
    <col min="13" max="13" width="1.81640625" style="4" customWidth="1"/>
    <col min="14" max="16384" width="8.81640625" style="4"/>
  </cols>
  <sheetData>
    <row r="1" spans="2:13" s="1" customFormat="1" ht="116.25" customHeight="1" x14ac:dyDescent="0.3">
      <c r="B1" s="2"/>
      <c r="C1" s="5"/>
      <c r="D1" s="5"/>
      <c r="E1" s="5"/>
      <c r="G1" s="7"/>
      <c r="I1" s="7"/>
      <c r="J1" s="7"/>
      <c r="M1" s="1" t="s">
        <v>1</v>
      </c>
    </row>
    <row r="2" spans="2:13" ht="23.25" customHeight="1" x14ac:dyDescent="0.35">
      <c r="C2" s="10"/>
      <c r="D2" s="10"/>
      <c r="E2" s="10"/>
      <c r="F2" s="4"/>
      <c r="G2" s="11"/>
      <c r="H2" s="4"/>
      <c r="I2" s="11"/>
      <c r="J2" s="11"/>
      <c r="K2" s="12" t="s">
        <v>0</v>
      </c>
      <c r="L2" s="13" t="s">
        <v>13</v>
      </c>
    </row>
    <row r="3" spans="2:13" s="3" customFormat="1" ht="50.1" customHeight="1" x14ac:dyDescent="0.35"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2</v>
      </c>
      <c r="J3" s="9" t="s">
        <v>3</v>
      </c>
      <c r="K3" s="9" t="s">
        <v>4</v>
      </c>
      <c r="L3" s="9" t="s">
        <v>12</v>
      </c>
    </row>
    <row r="4" spans="2:13" ht="24" customHeight="1" x14ac:dyDescent="0.35">
      <c r="B4" s="3">
        <f>IFERROR((Tabla_Lista_Inventario67[[#This Row],[DATA_DEFAULT]]&lt;=Tabla_Lista_Inventario67[[#This Row],[Column1]])*(Tabla_Lista_Inventario67[[#This Row],[OK]]="")*valHighlight,0)</f>
        <v>0</v>
      </c>
      <c r="C4">
        <v>1</v>
      </c>
      <c r="D4" t="s">
        <v>323</v>
      </c>
      <c r="E4" t="s">
        <v>15</v>
      </c>
      <c r="F4" t="s">
        <v>16</v>
      </c>
      <c r="G4"/>
      <c r="H4"/>
    </row>
    <row r="5" spans="2:13" ht="24" customHeight="1" x14ac:dyDescent="0.35">
      <c r="B5" s="3">
        <f>IFERROR((Tabla_Lista_Inventario67[[#This Row],[DATA_DEFAULT]]&lt;=Tabla_Lista_Inventario67[[#This Row],[Column1]])*(Tabla_Lista_Inventario67[[#This Row],[OK]]="")*valHighlight,0)</f>
        <v>0</v>
      </c>
      <c r="C5">
        <v>2</v>
      </c>
      <c r="D5" t="s">
        <v>324</v>
      </c>
      <c r="E5" t="s">
        <v>22</v>
      </c>
      <c r="F5" t="s">
        <v>16</v>
      </c>
      <c r="G5"/>
      <c r="H5"/>
    </row>
    <row r="6" spans="2:13" ht="24" customHeight="1" x14ac:dyDescent="0.35">
      <c r="B6" s="3">
        <f>IFERROR((Tabla_Lista_Inventario67[[#This Row],[DATA_DEFAULT]]&lt;=Tabla_Lista_Inventario67[[#This Row],[Column1]])*(Tabla_Lista_Inventario67[[#This Row],[OK]]="")*valHighlight,0)</f>
        <v>0</v>
      </c>
      <c r="C6">
        <v>3</v>
      </c>
      <c r="D6" t="s">
        <v>72</v>
      </c>
      <c r="E6" t="s">
        <v>325</v>
      </c>
      <c r="F6" t="s">
        <v>16</v>
      </c>
      <c r="G6"/>
      <c r="H6"/>
    </row>
    <row r="7" spans="2:13" ht="24" customHeight="1" x14ac:dyDescent="0.35">
      <c r="B7" s="3">
        <f>IFERROR((Tabla_Lista_Inventario67[[#This Row],[DATA_DEFAULT]]&lt;=Tabla_Lista_Inventario67[[#This Row],[Column1]])*(Tabla_Lista_Inventario67[[#This Row],[OK]]="")*valHighlight,0)</f>
        <v>0</v>
      </c>
      <c r="C7">
        <v>4</v>
      </c>
      <c r="D7" t="s">
        <v>74</v>
      </c>
      <c r="E7" t="s">
        <v>325</v>
      </c>
      <c r="F7" t="s">
        <v>16</v>
      </c>
      <c r="G7"/>
      <c r="H7"/>
    </row>
    <row r="8" spans="2:13" ht="24" customHeight="1" x14ac:dyDescent="0.35">
      <c r="B8" s="3">
        <f>IFERROR((Tabla_Lista_Inventario67[[#This Row],[DATA_DEFAULT]]&lt;=Tabla_Lista_Inventario67[[#This Row],[Column1]])*(Tabla_Lista_Inventario67[[#This Row],[OK]]="")*valHighlight,0)</f>
        <v>0</v>
      </c>
      <c r="C8">
        <v>5</v>
      </c>
      <c r="D8" t="s">
        <v>326</v>
      </c>
      <c r="E8" t="s">
        <v>22</v>
      </c>
      <c r="F8" t="s">
        <v>16</v>
      </c>
      <c r="G8"/>
      <c r="H8"/>
    </row>
    <row r="9" spans="2:13" ht="24" customHeight="1" x14ac:dyDescent="0.35">
      <c r="B9" s="3">
        <f>IFERROR((Tabla_Lista_Inventario67[[#This Row],[DATA_DEFAULT]]&lt;=Tabla_Lista_Inventario67[[#This Row],[Column1]])*(Tabla_Lista_Inventario67[[#This Row],[OK]]="")*valHighlight,0)</f>
        <v>0</v>
      </c>
      <c r="C9">
        <v>6</v>
      </c>
      <c r="D9" t="s">
        <v>327</v>
      </c>
      <c r="E9" t="s">
        <v>18</v>
      </c>
      <c r="F9" t="s">
        <v>16</v>
      </c>
      <c r="G9"/>
      <c r="H9"/>
    </row>
    <row r="10" spans="2:13" ht="24" customHeight="1" x14ac:dyDescent="0.35">
      <c r="B10" s="3">
        <f>IFERROR((Tabla_Lista_Inventario67[[#This Row],[DATA_DEFAULT]]&lt;=Tabla_Lista_Inventario67[[#This Row],[Column1]])*(Tabla_Lista_Inventario67[[#This Row],[OK]]="")*valHighlight,0)</f>
        <v>0</v>
      </c>
      <c r="C10">
        <v>7</v>
      </c>
      <c r="D10" t="s">
        <v>328</v>
      </c>
      <c r="E10" t="s">
        <v>22</v>
      </c>
      <c r="F10" t="s">
        <v>16</v>
      </c>
      <c r="G10"/>
      <c r="H10"/>
    </row>
    <row r="11" spans="2:13" ht="24" customHeight="1" x14ac:dyDescent="0.35">
      <c r="B11" s="3">
        <f>IFERROR((Tabla_Lista_Inventario67[[#This Row],[DATA_DEFAULT]]&lt;=Tabla_Lista_Inventario67[[#This Row],[Column1]])*(Tabla_Lista_Inventario67[[#This Row],[OK]]="")*valHighlight,0)</f>
        <v>0</v>
      </c>
      <c r="C11">
        <v>8</v>
      </c>
      <c r="D11" t="s">
        <v>329</v>
      </c>
      <c r="E11" t="s">
        <v>15</v>
      </c>
      <c r="F11" t="s">
        <v>16</v>
      </c>
      <c r="G11"/>
      <c r="H11"/>
    </row>
    <row r="12" spans="2:13" ht="24" customHeight="1" x14ac:dyDescent="0.35">
      <c r="B12" s="3">
        <f>IFERROR((Tabla_Lista_Inventario67[[#This Row],[DATA_DEFAULT]]&lt;=Tabla_Lista_Inventario67[[#This Row],[Column1]])*(Tabla_Lista_Inventario67[[#This Row],[OK]]="")*valHighlight,0)</f>
        <v>0</v>
      </c>
      <c r="C12">
        <v>9</v>
      </c>
      <c r="D12" t="s">
        <v>330</v>
      </c>
      <c r="E12" t="s">
        <v>15</v>
      </c>
      <c r="F12" t="s">
        <v>16</v>
      </c>
      <c r="G12"/>
      <c r="H12"/>
    </row>
    <row r="13" spans="2:13" ht="24" customHeight="1" x14ac:dyDescent="0.35">
      <c r="B13" s="3">
        <f>IFERROR((Tabla_Lista_Inventario67[[#This Row],[DATA_DEFAULT]]&lt;=Tabla_Lista_Inventario67[[#This Row],[Column1]])*(Tabla_Lista_Inventario67[[#This Row],[OK]]="")*valHighlight,0)</f>
        <v>0</v>
      </c>
      <c r="C13">
        <v>10</v>
      </c>
      <c r="D13" t="s">
        <v>331</v>
      </c>
      <c r="E13" t="s">
        <v>15</v>
      </c>
      <c r="F13" t="s">
        <v>16</v>
      </c>
      <c r="G13"/>
      <c r="H13"/>
    </row>
  </sheetData>
  <conditionalFormatting sqref="B4:L13">
    <cfRule type="expression" dxfId="29" priority="1">
      <formula>$L4="Sí"</formula>
    </cfRule>
    <cfRule type="expression" dxfId="28" priority="2">
      <formula>$B4=1</formula>
    </cfRule>
  </conditionalFormatting>
  <dataValidations count="15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62C62665-6B2E-414C-8800-55BF2F8E92CC}"/>
    <dataValidation allowBlank="1" showInputMessage="1" showErrorMessage="1" prompt="Esta es una columna automatizada. _x000a__x000a_Un icono de marca indica los artículos en la lista de inventario que están listos para reordenarse. Estos iconos solo aparecen cuando se elige Sí en L2 y el artículo cumple con los criterios de reordenación." sqref="B3" xr:uid="{49FD1378-FCE9-4F67-8B18-B899E826FAB9}"/>
    <dataValidation allowBlank="1" showInputMessage="1" showErrorMessage="1" prompt="Especifique en esta columna el identificador de inventario del artículo." sqref="C3" xr:uid="{F0382B78-F59F-4BD3-8249-4824C2F72A13}"/>
    <dataValidation allowBlank="1" showInputMessage="1" showErrorMessage="1" prompt="Especifique en esta columna el nombre del artículo." sqref="D3" xr:uid="{C9272288-37AA-49E0-9579-E9C4BC1FA772}"/>
    <dataValidation allowBlank="1" showInputMessage="1" showErrorMessage="1" prompt="Especifique “Sí” cuando el artículo esté descontinuado. Cuando se escribe &quot;sí&quot;, se resalta la fila correspondiente en color gris claro y el estilo de la fuente cambia a tachado." sqref="L3" xr:uid="{898D6B29-F29C-4103-A9B1-4EB3EC887632}"/>
    <dataValidation allowBlank="1" showInputMessage="1" showErrorMessage="1" prompt="Especifique en esta columna la cantidad del nuevo pedido de cada artículo." sqref="K3" xr:uid="{58EEC330-A1F7-481C-97FB-48824C5D746F}"/>
    <dataValidation allowBlank="1" showInputMessage="1" showErrorMessage="1" prompt="Especifique esta columna el número de días que se tarda en volver a pedir cada artículo." sqref="J3" xr:uid="{B11C174E-19A5-4E80-A868-CAD936834C70}"/>
    <dataValidation allowBlank="1" showInputMessage="1" showErrorMessage="1" prompt="Especifique en esta columna el nivel del nuevo pedido de cada artículo." sqref="I3" xr:uid="{EA9DEAEC-FE09-46C6-AE61-9A68DD57809C}"/>
    <dataValidation allowBlank="1" showInputMessage="1" showErrorMessage="1" prompt="Esta es una columna automatizada._x000a__x000a_El valor de inventario de cada artículo se calcula automáticamente en esta columna." sqref="H3" xr:uid="{EAC4D5AE-EDD6-49CC-866E-CD985C5792D0}"/>
    <dataValidation allowBlank="1" showInputMessage="1" showErrorMessage="1" prompt="Especifique en esta columna la cantidad en existencias de cada artículo." sqref="G3" xr:uid="{7C597B40-9E7D-44C7-A3C8-F39574D5A6C1}"/>
    <dataValidation allowBlank="1" showInputMessage="1" showErrorMessage="1" prompt="Especifique en esta columna el precio por unidad de cada artículo." sqref="F3" xr:uid="{5D32EA49-03EB-49DB-AC87-E6F3EA29832F}"/>
    <dataValidation allowBlank="1" showInputMessage="1" showErrorMessage="1" prompt="Especifique en esta columna una descripción del artículo." sqref="E3" xr:uid="{BC0FDF0C-C357-411F-A407-00C18C924089}"/>
    <dataValidation type="list" allowBlank="1" showInputMessage="1" showErrorMessage="1" sqref="L4:L13" xr:uid="{3B759199-4C19-4EFC-87EB-4EE6E0988CA9}">
      <formula1>"Sí"</formula1>
    </dataValidation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2" xr:uid="{1F732CA3-609E-4493-8B56-765E9E0B2AED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D00613D6-2572-42E4-83E4-2A11CB067410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C12BFB64-27F3-4038-AC96-DB53059EA5FF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6dc4bcd6-49db-4c07-9060-8acfc67cef9f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sharepoint/v3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fb0879af-3eba-417a-a55a-ffe6dcd6ca77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Archietecture</vt:lpstr>
      <vt:lpstr>Archietecture1</vt:lpstr>
      <vt:lpstr>VectorPagoFijo</vt:lpstr>
      <vt:lpstr>CtrlCuencobr</vt:lpstr>
      <vt:lpstr>TblReconocer</vt:lpstr>
      <vt:lpstr>DatosBasicos</vt:lpstr>
      <vt:lpstr>StgQuejasSiebel</vt:lpstr>
      <vt:lpstr>ThGestionCartera</vt:lpstr>
      <vt:lpstr>TblAsignaciones</vt:lpstr>
      <vt:lpstr>Pagos</vt:lpstr>
      <vt:lpstr>CtrlCuencobr!Títulos_a_imprimir</vt:lpstr>
      <vt:lpstr>DatosBasicos!Títulos_a_imprimir</vt:lpstr>
      <vt:lpstr>Pagos!Títulos_a_imprimir</vt:lpstr>
      <vt:lpstr>StgQuejasSiebel!Títulos_a_imprimir</vt:lpstr>
      <vt:lpstr>TblAsignaciones!Títulos_a_imprimir</vt:lpstr>
      <vt:lpstr>TblReconocer!Títulos_a_imprimir</vt:lpstr>
      <vt:lpstr>ThGestionCartera!Títulos_a_imprimir</vt:lpstr>
      <vt:lpstr>VectorPagoFijo!Títulos_a_imprimir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2020-05-25T03:02:47Z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