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37395" windowHeight="17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2" i="1" s="1"/>
  <c r="C14" i="1" s="1"/>
  <c r="C5" i="1"/>
  <c r="C13" i="1" l="1"/>
  <c r="C15" i="1" s="1"/>
  <c r="C16" i="1" s="1"/>
</calcChain>
</file>

<file path=xl/sharedStrings.xml><?xml version="1.0" encoding="utf-8"?>
<sst xmlns="http://schemas.openxmlformats.org/spreadsheetml/2006/main" count="20" uniqueCount="19">
  <si>
    <t>Implied Volatility</t>
  </si>
  <si>
    <t>Spot Price</t>
  </si>
  <si>
    <t>Strike Price</t>
  </si>
  <si>
    <t>Time to Maturity(YRS)</t>
  </si>
  <si>
    <t>Risk Free Rate</t>
  </si>
  <si>
    <t>Use Solver (Goal-Seek) to set the call price to desired by changing volatility cell</t>
  </si>
  <si>
    <t>Black Scholes Calculation</t>
  </si>
  <si>
    <t>d1</t>
  </si>
  <si>
    <t>d2</t>
  </si>
  <si>
    <t>N(d1)</t>
  </si>
  <si>
    <t>N(d2)</t>
  </si>
  <si>
    <t>Call Price</t>
  </si>
  <si>
    <t>Put Price</t>
  </si>
  <si>
    <t>Example Values</t>
  </si>
  <si>
    <t>Option Price = 4.10</t>
  </si>
  <si>
    <t xml:space="preserve">Spot Px = 107, Strike Px = 108.84 </t>
  </si>
  <si>
    <t>Time to Maturity = 20 days</t>
  </si>
  <si>
    <t>RFR for 1 Month = 0.25%</t>
  </si>
  <si>
    <t>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</si>
</sst>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0" fillId="3" borderId="2" xfId="2" applyFont="1"/>
    <xf numFmtId="0" fontId="3" fillId="3" borderId="2" xfId="2" applyFont="1"/>
    <xf numFmtId="0" fontId="2" fillId="2" borderId="1" xfId="1"/>
    <xf numFmtId="0" fontId="2" fillId="2" borderId="1" xfId="1" applyAlignment="1">
      <alignment wrapText="1"/>
    </xf>
    <xf numFmtId="10" fontId="2" fillId="2" borderId="1" xfId="1" applyNumberFormat="1"/>
    <xf numFmtId="0" fontId="0" fillId="0" borderId="0" xfId="0" applyBorder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70" zoomScaleNormal="170" workbookViewId="0">
      <selection activeCell="D8" sqref="D8"/>
    </sheetView>
  </sheetViews>
  <sheetFormatPr defaultRowHeight="15" x14ac:dyDescent="0.25"/>
  <cols>
    <col min="1" max="1" width="23.42578125" bestFit="1" customWidth="1"/>
    <col min="2" max="2" width="20.5703125" bestFit="1" customWidth="1"/>
    <col min="5" max="5" width="39.42578125" bestFit="1" customWidth="1"/>
  </cols>
  <sheetData>
    <row r="1" spans="1:5" x14ac:dyDescent="0.25">
      <c r="A1" s="2" t="s">
        <v>0</v>
      </c>
    </row>
    <row r="2" spans="1:5" ht="60" x14ac:dyDescent="0.25">
      <c r="A2" s="3" t="s">
        <v>5</v>
      </c>
      <c r="B2" s="6"/>
      <c r="C2" s="7" t="s">
        <v>13</v>
      </c>
      <c r="E2" s="1" t="s">
        <v>18</v>
      </c>
    </row>
    <row r="3" spans="1:5" x14ac:dyDescent="0.25">
      <c r="B3" s="6" t="s">
        <v>1</v>
      </c>
      <c r="C3" s="6">
        <v>108.84</v>
      </c>
      <c r="E3" s="9" t="s">
        <v>14</v>
      </c>
    </row>
    <row r="4" spans="1:5" x14ac:dyDescent="0.25">
      <c r="B4" s="6" t="s">
        <v>2</v>
      </c>
      <c r="C4" s="6">
        <v>107</v>
      </c>
      <c r="E4" s="9" t="s">
        <v>15</v>
      </c>
    </row>
    <row r="5" spans="1:5" x14ac:dyDescent="0.25">
      <c r="B5" s="6" t="s">
        <v>3</v>
      </c>
      <c r="C5" s="6">
        <f>20/252</f>
        <v>7.9365079365079361E-2</v>
      </c>
      <c r="E5" s="9" t="s">
        <v>16</v>
      </c>
    </row>
    <row r="6" spans="1:5" x14ac:dyDescent="0.25">
      <c r="B6" s="6" t="s">
        <v>4</v>
      </c>
      <c r="C6" s="8">
        <v>2.5000000000000001E-3</v>
      </c>
      <c r="E6" s="9" t="s">
        <v>17</v>
      </c>
    </row>
    <row r="7" spans="1:5" x14ac:dyDescent="0.25">
      <c r="B7" s="6" t="s">
        <v>0</v>
      </c>
      <c r="C7" s="8">
        <v>0.2563728229458061</v>
      </c>
    </row>
    <row r="10" spans="1:5" x14ac:dyDescent="0.25">
      <c r="A10" s="2" t="s">
        <v>6</v>
      </c>
    </row>
    <row r="11" spans="1:5" x14ac:dyDescent="0.25">
      <c r="B11" s="5" t="s">
        <v>7</v>
      </c>
      <c r="C11" s="4">
        <f>(1/(C7*SQRT(C5)))*(LOG(C3/C4)+((C6+(C7^2)/2)*(C5)))</f>
        <v>0.14138322003400475</v>
      </c>
    </row>
    <row r="12" spans="1:5" x14ac:dyDescent="0.25">
      <c r="B12" s="5" t="s">
        <v>8</v>
      </c>
      <c r="C12" s="4">
        <f>C11-(C7*SQRT(C5))</f>
        <v>6.915835933086853E-2</v>
      </c>
    </row>
    <row r="13" spans="1:5" x14ac:dyDescent="0.25">
      <c r="B13" s="5" t="s">
        <v>9</v>
      </c>
      <c r="C13" s="4">
        <f>_xlfn.NORM.S.DIST(C11, TRUE)</f>
        <v>0.55621639520787625</v>
      </c>
    </row>
    <row r="14" spans="1:5" x14ac:dyDescent="0.25">
      <c r="B14" s="5" t="s">
        <v>10</v>
      </c>
      <c r="C14" s="4">
        <f>_xlfn.NORM.S.DIST(C12, TRUE)</f>
        <v>0.52756821592537262</v>
      </c>
    </row>
    <row r="15" spans="1:5" x14ac:dyDescent="0.25">
      <c r="B15" s="5" t="s">
        <v>11</v>
      </c>
      <c r="C15" s="5">
        <f>C13*C3-C14*C4*EXP(-1*C6*C5)</f>
        <v>4.0999925963024282</v>
      </c>
    </row>
    <row r="16" spans="1:5" x14ac:dyDescent="0.25">
      <c r="B16" s="5" t="s">
        <v>12</v>
      </c>
      <c r="C16" s="5">
        <f>C4*EXP(-1*C6*C5)-C3+C15</f>
        <v>2.2387645435995154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2016-11-05T22:48:51Z</dcterms:created>
  <dcterms:modified xsi:type="dcterms:W3CDTF">2016-11-05T23:35:30Z</dcterms:modified>
</cp:coreProperties>
</file>