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65" windowWidth="13395" windowHeight="10740"/>
  </bookViews>
  <sheets>
    <sheet name="Sheet1" sheetId="1" r:id="rId1"/>
    <sheet name="Sheet2" sheetId="2" r:id="rId2"/>
    <sheet name="Sheet3" sheetId="3" r:id="rId3"/>
  </sheets>
  <externalReferences>
    <externalReference r:id="rId4"/>
  </externalReferences>
  <definedNames>
    <definedName name="cashflow">Sheet1!$B$5</definedName>
    <definedName name="curve">[1]Sheet2!$A$2:$B$61</definedName>
    <definedName name="face">Sheet1!$B$2</definedName>
    <definedName name="spotrates">Sheet1!$F$2:$BO$4</definedName>
  </definedNames>
  <calcPr calcId="145621"/>
</workbook>
</file>

<file path=xl/calcChain.xml><?xml version="1.0" encoding="utf-8"?>
<calcChain xmlns="http://schemas.openxmlformats.org/spreadsheetml/2006/main">
  <c r="E111" i="1" l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I3" i="1"/>
  <c r="I6" i="1" s="1"/>
  <c r="I5" i="1" l="1"/>
  <c r="B5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 l="1"/>
  <c r="H3" i="1" l="1"/>
  <c r="G3" i="1"/>
  <c r="F3" i="1"/>
  <c r="G12" i="1" l="1" a="1"/>
  <c r="G12" i="1" s="1"/>
  <c r="C12" i="1" a="1"/>
  <c r="C12" i="1" s="1"/>
  <c r="F6" i="1"/>
  <c r="G5" i="1"/>
  <c r="G6" i="1"/>
  <c r="H5" i="1"/>
  <c r="H6" i="1"/>
  <c r="F5" i="1"/>
  <c r="L5" i="1" l="1"/>
  <c r="F12" i="1"/>
  <c r="H12" i="1" s="1"/>
  <c r="I12" i="1" l="1"/>
  <c r="B13" i="1" s="1"/>
  <c r="G13" i="1" l="1" a="1"/>
  <c r="G13" i="1" s="1"/>
  <c r="C13" i="1" a="1"/>
  <c r="C13" i="1" s="1"/>
  <c r="F13" i="1" s="1"/>
  <c r="H13" i="1" l="1"/>
  <c r="I13" i="1" s="1"/>
  <c r="B14" i="1" s="1"/>
  <c r="G14" i="1" s="1" a="1"/>
  <c r="G14" i="1" s="1"/>
  <c r="C14" i="1" l="1" a="1"/>
  <c r="C14" i="1" s="1"/>
  <c r="F14" i="1" s="1"/>
  <c r="H14" i="1" s="1"/>
  <c r="I14" i="1" s="1"/>
  <c r="B15" i="1" s="1"/>
  <c r="G15" i="1" l="1" a="1"/>
  <c r="G15" i="1" s="1"/>
  <c r="C15" i="1" a="1"/>
  <c r="C15" i="1"/>
  <c r="F15" i="1" s="1"/>
  <c r="H15" i="1" l="1"/>
  <c r="I15" i="1" s="1"/>
  <c r="B16" i="1" s="1"/>
  <c r="C16" i="1" a="1"/>
  <c r="G16" i="1" a="1"/>
  <c r="G16" i="1" s="1"/>
  <c r="C16" i="1" l="1"/>
  <c r="F16" i="1" s="1"/>
  <c r="H16" i="1" s="1"/>
  <c r="I16" i="1"/>
  <c r="B17" i="1" s="1"/>
  <c r="G17" i="1" s="1" a="1"/>
  <c r="G17" i="1" s="1"/>
  <c r="C17" i="1" a="1"/>
  <c r="C17" i="1" l="1"/>
  <c r="F17" i="1" s="1"/>
  <c r="H17" i="1" s="1"/>
  <c r="I17" i="1" l="1"/>
  <c r="B18" i="1" s="1"/>
  <c r="C18" i="1" l="1" a="1"/>
  <c r="C18" i="1" s="1"/>
  <c r="F18" i="1" s="1"/>
  <c r="G18" i="1" a="1"/>
  <c r="G18" i="1" s="1"/>
  <c r="H18" i="1" l="1"/>
  <c r="I18" i="1"/>
  <c r="B19" i="1" s="1"/>
  <c r="C19" i="1" l="1" a="1"/>
  <c r="C19" i="1" s="1"/>
  <c r="F19" i="1" s="1"/>
  <c r="G19" i="1" a="1"/>
  <c r="G19" i="1" s="1"/>
  <c r="H19" i="1" l="1"/>
  <c r="I19" i="1" s="1"/>
  <c r="B20" i="1" s="1"/>
  <c r="C20" i="1" l="1" a="1"/>
  <c r="C20" i="1" s="1"/>
  <c r="F20" i="1" s="1"/>
  <c r="G20" i="1" a="1"/>
  <c r="G20" i="1" s="1"/>
  <c r="H20" i="1" l="1"/>
  <c r="I20" i="1" s="1"/>
  <c r="B21" i="1" s="1"/>
  <c r="G21" i="1" s="1" a="1"/>
  <c r="G21" i="1" s="1"/>
  <c r="C21" i="1" l="1" a="1"/>
  <c r="C21" i="1"/>
  <c r="F21" i="1" s="1"/>
  <c r="H21" i="1" l="1"/>
  <c r="I21" i="1" s="1"/>
  <c r="B22" i="1" s="1"/>
  <c r="C22" i="1" l="1" a="1"/>
  <c r="C22" i="1" s="1"/>
  <c r="F22" i="1" s="1"/>
  <c r="G22" i="1" a="1"/>
  <c r="G22" i="1" s="1"/>
  <c r="H22" i="1" l="1"/>
  <c r="I22" i="1" s="1"/>
  <c r="B23" i="1" s="1"/>
  <c r="C23" i="1" l="1" a="1"/>
  <c r="C23" i="1" s="1"/>
  <c r="F23" i="1" s="1"/>
  <c r="G23" i="1" a="1"/>
  <c r="G23" i="1" s="1"/>
  <c r="H23" i="1" l="1"/>
  <c r="I23" i="1" s="1"/>
  <c r="B24" i="1" s="1"/>
  <c r="C24" i="1" l="1" a="1"/>
  <c r="C24" i="1" s="1"/>
  <c r="F24" i="1" s="1"/>
  <c r="G24" i="1" a="1"/>
  <c r="G24" i="1" s="1"/>
  <c r="H24" i="1" l="1"/>
  <c r="I24" i="1" s="1"/>
  <c r="B25" i="1" s="1"/>
  <c r="C25" i="1" a="1"/>
  <c r="G25" i="1" a="1"/>
  <c r="G25" i="1" s="1"/>
  <c r="C25" i="1" l="1"/>
  <c r="F25" i="1" s="1"/>
  <c r="H25" i="1" s="1"/>
  <c r="I25" i="1" s="1"/>
  <c r="B26" i="1" s="1"/>
  <c r="C26" i="1" a="1"/>
  <c r="C26" i="1" s="1"/>
  <c r="F26" i="1" s="1"/>
  <c r="G26" i="1" a="1"/>
  <c r="G26" i="1" s="1"/>
  <c r="H26" i="1" l="1"/>
  <c r="I26" i="1" s="1"/>
  <c r="B27" i="1" s="1"/>
  <c r="G27" i="1" l="1" a="1"/>
  <c r="G27" i="1" s="1"/>
  <c r="C27" i="1" a="1"/>
  <c r="C27" i="1" s="1"/>
  <c r="F27" i="1" s="1"/>
  <c r="H27" i="1" s="1"/>
  <c r="I27" i="1" s="1"/>
  <c r="B28" i="1" s="1"/>
  <c r="G28" i="1" s="1" a="1"/>
  <c r="G28" i="1" s="1"/>
  <c r="C28" i="1" a="1"/>
  <c r="C28" i="1" s="1"/>
  <c r="F28" i="1" s="1"/>
  <c r="H28" i="1" s="1"/>
  <c r="I28" i="1" s="1"/>
  <c r="B29" i="1" s="1"/>
  <c r="G29" i="1" s="1" a="1"/>
  <c r="G29" i="1" s="1"/>
  <c r="C29" i="1" l="1" a="1"/>
  <c r="C29" i="1" s="1"/>
  <c r="F29" i="1" s="1"/>
  <c r="H29" i="1" s="1"/>
  <c r="I29" i="1" l="1"/>
  <c r="B30" i="1" s="1"/>
  <c r="G30" i="1" s="1" a="1"/>
  <c r="G30" i="1" s="1"/>
  <c r="C30" i="1" l="1" a="1"/>
  <c r="C30" i="1" s="1"/>
  <c r="F30" i="1" s="1"/>
  <c r="H30" i="1" s="1"/>
  <c r="I30" i="1" l="1"/>
  <c r="B31" i="1" s="1"/>
  <c r="G31" i="1" s="1" a="1"/>
  <c r="G31" i="1" s="1"/>
  <c r="C31" i="1" l="1" a="1"/>
  <c r="C31" i="1" s="1"/>
  <c r="F31" i="1" s="1"/>
  <c r="H31" i="1" s="1"/>
  <c r="I31" i="1" s="1"/>
  <c r="B32" i="1" s="1"/>
  <c r="G32" i="1" s="1" a="1"/>
  <c r="G32" i="1" s="1"/>
  <c r="C32" i="1" l="1" a="1"/>
  <c r="C32" i="1" s="1"/>
  <c r="F32" i="1" s="1"/>
  <c r="H32" i="1" s="1"/>
  <c r="I32" i="1" l="1"/>
  <c r="B33" i="1" s="1"/>
  <c r="G33" i="1" s="1" a="1"/>
  <c r="G33" i="1" s="1"/>
  <c r="C33" i="1" l="1" a="1"/>
  <c r="C33" i="1" s="1"/>
  <c r="F33" i="1" s="1"/>
  <c r="H33" i="1" s="1"/>
  <c r="I33" i="1" l="1"/>
  <c r="B34" i="1" s="1"/>
  <c r="G34" i="1" s="1" a="1"/>
  <c r="G34" i="1" s="1"/>
  <c r="C34" i="1" a="1"/>
  <c r="C34" i="1" l="1"/>
  <c r="F34" i="1" s="1"/>
  <c r="H34" i="1" s="1"/>
  <c r="I34" i="1" l="1"/>
  <c r="B35" i="1" s="1"/>
  <c r="C35" i="1" l="1" a="1"/>
  <c r="C35" i="1" s="1"/>
  <c r="F35" i="1" s="1"/>
  <c r="G35" i="1" a="1"/>
  <c r="G35" i="1" s="1"/>
  <c r="H35" i="1" l="1"/>
  <c r="I35" i="1" s="1"/>
  <c r="B36" i="1" s="1"/>
  <c r="G36" i="1" s="1" a="1"/>
  <c r="G36" i="1" s="1"/>
  <c r="C36" i="1" l="1" a="1"/>
  <c r="C36" i="1" s="1"/>
  <c r="F36" i="1" s="1"/>
  <c r="H36" i="1" l="1"/>
  <c r="I36" i="1" s="1"/>
  <c r="B37" i="1" s="1"/>
  <c r="G37" i="1" s="1" a="1"/>
  <c r="G37" i="1" s="1"/>
  <c r="C37" i="1" l="1" a="1"/>
  <c r="C37" i="1" s="1"/>
  <c r="F37" i="1" s="1"/>
  <c r="H37" i="1" l="1"/>
  <c r="I37" i="1" s="1"/>
  <c r="B38" i="1" s="1"/>
  <c r="G38" i="1" s="1" a="1"/>
  <c r="G38" i="1" s="1"/>
  <c r="C38" i="1" l="1" a="1"/>
  <c r="C38" i="1" s="1"/>
  <c r="F38" i="1" s="1"/>
  <c r="H38" i="1" l="1"/>
  <c r="I38" i="1" s="1"/>
  <c r="B39" i="1" s="1"/>
  <c r="G39" i="1" s="1" a="1"/>
  <c r="G39" i="1" s="1"/>
  <c r="C39" i="1" l="1" a="1"/>
  <c r="C39" i="1" s="1"/>
  <c r="F39" i="1" s="1"/>
  <c r="H39" i="1" s="1"/>
  <c r="I39" i="1" s="1"/>
  <c r="B40" i="1" s="1"/>
  <c r="G40" i="1" s="1" a="1"/>
  <c r="G40" i="1" s="1"/>
  <c r="C40" i="1" l="1" a="1"/>
  <c r="C40" i="1" s="1"/>
  <c r="F40" i="1" s="1"/>
  <c r="H40" i="1" l="1"/>
  <c r="I40" i="1" s="1"/>
  <c r="B41" i="1" s="1"/>
  <c r="G41" i="1" s="1" a="1"/>
  <c r="G41" i="1" s="1"/>
  <c r="C41" i="1" l="1" a="1"/>
  <c r="C41" i="1" s="1"/>
  <c r="F41" i="1" s="1"/>
  <c r="H41" i="1" l="1"/>
  <c r="I41" i="1" s="1"/>
  <c r="B42" i="1" s="1"/>
  <c r="G42" i="1" s="1" a="1"/>
  <c r="G42" i="1" s="1"/>
  <c r="C42" i="1" l="1" a="1"/>
  <c r="C42" i="1" s="1"/>
  <c r="F42" i="1" s="1"/>
  <c r="H42" i="1" l="1"/>
  <c r="I42" i="1" s="1"/>
  <c r="B43" i="1" s="1"/>
  <c r="G43" i="1" s="1" a="1"/>
  <c r="G43" i="1" s="1"/>
  <c r="C43" i="1" l="1" a="1"/>
  <c r="C43" i="1" s="1"/>
  <c r="F43" i="1" s="1"/>
  <c r="H43" i="1" l="1"/>
  <c r="I43" i="1" s="1"/>
  <c r="B44" i="1" s="1"/>
  <c r="G44" i="1" s="1" a="1"/>
  <c r="G44" i="1" s="1"/>
  <c r="C44" i="1" l="1" a="1"/>
  <c r="C44" i="1" s="1"/>
  <c r="F44" i="1" s="1"/>
  <c r="H44" i="1" l="1"/>
  <c r="I44" i="1" s="1"/>
  <c r="B45" i="1" s="1"/>
  <c r="G45" i="1" s="1" a="1"/>
  <c r="G45" i="1" s="1"/>
  <c r="C45" i="1" l="1" a="1"/>
  <c r="C45" i="1" s="1"/>
  <c r="F45" i="1" s="1"/>
  <c r="H45" i="1" l="1"/>
  <c r="I45" i="1" s="1"/>
  <c r="B46" i="1" s="1"/>
  <c r="G46" i="1" s="1" a="1"/>
  <c r="G46" i="1" s="1"/>
  <c r="C46" i="1" l="1" a="1"/>
  <c r="C46" i="1" s="1"/>
  <c r="F46" i="1" s="1"/>
  <c r="H46" i="1" l="1"/>
  <c r="I46" i="1" s="1"/>
  <c r="B47" i="1" s="1"/>
  <c r="C47" i="1" l="1" a="1"/>
  <c r="G47" i="1" a="1"/>
  <c r="G47" i="1" s="1"/>
  <c r="C47" i="1"/>
  <c r="F47" i="1" s="1"/>
  <c r="H47" i="1" l="1"/>
  <c r="I47" i="1" s="1"/>
  <c r="B48" i="1" s="1"/>
  <c r="C48" i="1" l="1" a="1"/>
  <c r="G48" i="1" a="1"/>
  <c r="G48" i="1" s="1"/>
  <c r="C48" i="1"/>
  <c r="F48" i="1" s="1"/>
  <c r="H48" i="1" l="1"/>
  <c r="I48" i="1" s="1"/>
  <c r="B49" i="1" s="1"/>
  <c r="C49" i="1" a="1"/>
  <c r="G49" i="1" a="1"/>
  <c r="C49" i="1" l="1"/>
  <c r="F49" i="1" s="1"/>
  <c r="G49" i="1"/>
  <c r="H49" i="1" s="1"/>
  <c r="I49" i="1" s="1"/>
  <c r="B50" i="1" s="1"/>
  <c r="C50" i="1" a="1"/>
  <c r="C50" i="1" l="1"/>
  <c r="F50" i="1" s="1"/>
  <c r="G50" i="1" a="1"/>
  <c r="G50" i="1"/>
  <c r="H50" i="1" s="1"/>
  <c r="I50" i="1" s="1"/>
  <c r="B51" i="1" s="1"/>
  <c r="G51" i="1" s="1" a="1"/>
  <c r="G51" i="1" s="1"/>
  <c r="C51" i="1" l="1" a="1"/>
  <c r="C51" i="1"/>
  <c r="F51" i="1" s="1"/>
  <c r="H51" i="1"/>
  <c r="I51" i="1" s="1"/>
  <c r="B52" i="1" s="1"/>
  <c r="C52" i="1" l="1" a="1"/>
  <c r="G52" i="1" a="1"/>
  <c r="G52" i="1" s="1"/>
  <c r="C52" i="1"/>
  <c r="F52" i="1" s="1"/>
  <c r="H52" i="1" l="1"/>
  <c r="I52" i="1" s="1"/>
  <c r="B53" i="1" s="1"/>
  <c r="G53" i="1" s="1" a="1"/>
  <c r="C53" i="1" a="1"/>
  <c r="C53" i="1" l="1"/>
  <c r="F53" i="1" s="1"/>
  <c r="G53" i="1"/>
  <c r="H53" i="1" s="1"/>
  <c r="I53" i="1" s="1"/>
  <c r="B54" i="1" s="1"/>
  <c r="C54" i="1" a="1"/>
  <c r="G54" i="1" l="1" a="1"/>
  <c r="G54" i="1" s="1"/>
  <c r="C54" i="1"/>
  <c r="F54" i="1" s="1"/>
  <c r="H54" i="1" s="1"/>
  <c r="I54" i="1" s="1"/>
  <c r="B55" i="1" s="1"/>
  <c r="G55" i="1" s="1" a="1"/>
  <c r="G55" i="1" s="1"/>
  <c r="C55" i="1" a="1"/>
  <c r="C55" i="1" l="1"/>
  <c r="F55" i="1" s="1"/>
  <c r="H55" i="1" s="1"/>
  <c r="I55" i="1" s="1"/>
  <c r="B56" i="1" s="1"/>
  <c r="C56" i="1" l="1" a="1"/>
  <c r="G56" i="1" a="1"/>
  <c r="G56" i="1" s="1"/>
  <c r="C56" i="1"/>
  <c r="F56" i="1" s="1"/>
  <c r="H56" i="1" l="1"/>
  <c r="I56" i="1"/>
  <c r="B57" i="1" s="1"/>
  <c r="C57" i="1" l="1" a="1"/>
  <c r="G57" i="1" a="1"/>
  <c r="G57" i="1" s="1"/>
  <c r="C57" i="1"/>
  <c r="F57" i="1" s="1"/>
  <c r="H57" i="1" l="1"/>
  <c r="I57" i="1"/>
  <c r="B58" i="1" s="1"/>
  <c r="C58" i="1" l="1" a="1"/>
  <c r="G58" i="1" a="1"/>
  <c r="G58" i="1" s="1"/>
  <c r="C58" i="1"/>
  <c r="F58" i="1" s="1"/>
  <c r="H58" i="1" l="1"/>
  <c r="I58" i="1"/>
  <c r="B59" i="1" s="1"/>
  <c r="C59" i="1" l="1" a="1"/>
  <c r="G59" i="1" a="1"/>
  <c r="G59" i="1" s="1"/>
  <c r="C59" i="1"/>
  <c r="F59" i="1" s="1"/>
  <c r="H59" i="1" l="1"/>
  <c r="I59" i="1"/>
  <c r="B60" i="1" s="1"/>
  <c r="C60" i="1" l="1" a="1"/>
  <c r="G60" i="1" a="1"/>
  <c r="G60" i="1" s="1"/>
  <c r="C60" i="1"/>
  <c r="F60" i="1" s="1"/>
  <c r="H60" i="1" l="1"/>
  <c r="I60" i="1"/>
  <c r="B61" i="1" s="1"/>
  <c r="C61" i="1" l="1" a="1"/>
  <c r="G61" i="1" a="1"/>
  <c r="G61" i="1" s="1"/>
  <c r="C61" i="1"/>
  <c r="F61" i="1" s="1"/>
  <c r="H61" i="1" l="1"/>
  <c r="I61" i="1"/>
  <c r="B62" i="1" s="1"/>
  <c r="G62" i="1" l="1" a="1"/>
  <c r="C62" i="1" a="1"/>
  <c r="C62" i="1" s="1"/>
  <c r="F62" i="1" s="1"/>
  <c r="G62" i="1"/>
  <c r="H62" i="1" l="1"/>
  <c r="I62" i="1" s="1"/>
  <c r="B63" i="1" s="1"/>
  <c r="G63" i="1" a="1"/>
  <c r="C63" i="1" a="1"/>
  <c r="C63" i="1" l="1"/>
  <c r="F63" i="1" s="1"/>
  <c r="H63" i="1" s="1"/>
  <c r="I63" i="1" s="1"/>
  <c r="B64" i="1" s="1"/>
  <c r="G63" i="1"/>
  <c r="C64" i="1" a="1"/>
  <c r="C64" i="1" l="1"/>
  <c r="F64" i="1" s="1"/>
  <c r="H64" i="1" s="1"/>
  <c r="I64" i="1" s="1"/>
  <c r="B65" i="1" s="1"/>
  <c r="G64" i="1" a="1"/>
  <c r="G64" i="1" s="1"/>
  <c r="C65" i="1" l="1" a="1"/>
  <c r="C65" i="1" s="1"/>
  <c r="F65" i="1" s="1"/>
  <c r="G65" i="1" a="1"/>
  <c r="G65" i="1"/>
  <c r="H65" i="1" l="1"/>
  <c r="I65" i="1" s="1"/>
  <c r="B66" i="1" s="1"/>
  <c r="G66" i="1" a="1"/>
  <c r="G66" i="1" s="1"/>
  <c r="C66" i="1" a="1"/>
  <c r="C66" i="1" l="1"/>
  <c r="F66" i="1" s="1"/>
  <c r="H66" i="1"/>
  <c r="I66" i="1" s="1"/>
  <c r="B67" i="1" s="1"/>
  <c r="C67" i="1" l="1" a="1"/>
  <c r="C67" i="1" s="1"/>
  <c r="F67" i="1" s="1"/>
  <c r="G67" i="1" a="1"/>
  <c r="G67" i="1"/>
  <c r="H67" i="1" l="1"/>
  <c r="I67" i="1" s="1"/>
  <c r="B68" i="1" s="1"/>
  <c r="G68" i="1" a="1"/>
  <c r="G68" i="1" s="1"/>
  <c r="C68" i="1" a="1"/>
  <c r="C68" i="1" l="1"/>
  <c r="F68" i="1" s="1"/>
  <c r="H68" i="1"/>
  <c r="I68" i="1" s="1"/>
  <c r="B69" i="1" s="1"/>
  <c r="C69" i="1" l="1" a="1"/>
  <c r="G69" i="1" a="1"/>
  <c r="G69" i="1" s="1"/>
  <c r="C69" i="1"/>
  <c r="F69" i="1" s="1"/>
  <c r="H69" i="1" l="1"/>
  <c r="I69" i="1" s="1"/>
  <c r="B70" i="1" s="1"/>
  <c r="C70" i="1" l="1" a="1"/>
  <c r="C70" i="1" s="1"/>
  <c r="F70" i="1" s="1"/>
  <c r="G70" i="1" a="1"/>
  <c r="G70" i="1"/>
  <c r="H70" i="1" l="1"/>
  <c r="I70" i="1" s="1"/>
  <c r="B71" i="1" s="1"/>
  <c r="G71" i="1" a="1"/>
  <c r="G71" i="1" s="1"/>
  <c r="C71" i="1" a="1"/>
  <c r="C71" i="1" s="1"/>
  <c r="F71" i="1" s="1"/>
  <c r="H71" i="1" l="1"/>
  <c r="I71" i="1" s="1"/>
  <c r="B72" i="1" s="1"/>
  <c r="G72" i="1" l="1" a="1"/>
  <c r="C72" i="1" a="1"/>
  <c r="C72" i="1" s="1"/>
  <c r="F72" i="1" s="1"/>
  <c r="G72" i="1"/>
  <c r="H72" i="1" l="1"/>
  <c r="I72" i="1" s="1"/>
  <c r="B73" i="1" s="1"/>
  <c r="G73" i="1" a="1"/>
  <c r="G73" i="1" s="1"/>
  <c r="C73" i="1" a="1"/>
  <c r="C73" i="1" s="1"/>
  <c r="F73" i="1" s="1"/>
  <c r="H73" i="1" l="1"/>
  <c r="I73" i="1" s="1"/>
  <c r="B74" i="1" s="1"/>
  <c r="G74" i="1" a="1"/>
  <c r="G74" i="1" s="1"/>
  <c r="C74" i="1" a="1"/>
  <c r="C74" i="1" s="1"/>
  <c r="F74" i="1" s="1"/>
  <c r="H74" i="1" l="1"/>
  <c r="I74" i="1" s="1"/>
  <c r="B75" i="1" s="1"/>
  <c r="G75" i="1" l="1" a="1"/>
  <c r="C75" i="1" a="1"/>
  <c r="C75" i="1" s="1"/>
  <c r="F75" i="1" s="1"/>
  <c r="G75" i="1"/>
  <c r="H75" i="1" l="1"/>
  <c r="I75" i="1" s="1"/>
  <c r="B76" i="1" s="1"/>
  <c r="G76" i="1" a="1"/>
  <c r="G76" i="1" s="1"/>
  <c r="C76" i="1" a="1"/>
  <c r="C76" i="1" s="1"/>
  <c r="F76" i="1" s="1"/>
  <c r="H76" i="1" l="1"/>
  <c r="I76" i="1" s="1"/>
  <c r="B77" i="1" s="1"/>
  <c r="G77" i="1" l="1" a="1"/>
  <c r="C77" i="1" a="1"/>
  <c r="C77" i="1" s="1"/>
  <c r="F77" i="1" s="1"/>
  <c r="G77" i="1"/>
  <c r="H77" i="1" l="1"/>
  <c r="I77" i="1" s="1"/>
  <c r="B78" i="1" s="1"/>
  <c r="C78" i="1" l="1" a="1"/>
  <c r="C78" i="1" s="1"/>
  <c r="F78" i="1" s="1"/>
  <c r="G78" i="1" a="1"/>
  <c r="G78" i="1" s="1"/>
  <c r="H78" i="1" l="1"/>
  <c r="I78" i="1" s="1"/>
  <c r="B79" i="1" s="1"/>
  <c r="G79" i="1" a="1"/>
  <c r="G79" i="1" s="1"/>
  <c r="C79" i="1" a="1"/>
  <c r="C79" i="1" l="1"/>
  <c r="F79" i="1" s="1"/>
  <c r="H79" i="1"/>
  <c r="I79" i="1" s="1"/>
  <c r="B80" i="1" s="1"/>
  <c r="C80" i="1" l="1" a="1"/>
  <c r="G80" i="1" a="1"/>
  <c r="G80" i="1" s="1"/>
  <c r="C80" i="1"/>
  <c r="F80" i="1" s="1"/>
  <c r="H80" i="1" l="1"/>
  <c r="I80" i="1" s="1"/>
  <c r="B81" i="1" s="1"/>
  <c r="C81" i="1" l="1" a="1"/>
  <c r="C81" i="1" s="1"/>
  <c r="F81" i="1" s="1"/>
  <c r="G81" i="1" a="1"/>
  <c r="G81" i="1" s="1"/>
  <c r="H81" i="1" l="1"/>
  <c r="I81" i="1" s="1"/>
  <c r="B82" i="1" s="1"/>
  <c r="C82" i="1" a="1"/>
  <c r="C82" i="1" s="1"/>
  <c r="F82" i="1" s="1"/>
  <c r="G82" i="1" a="1"/>
  <c r="G82" i="1" s="1"/>
  <c r="H82" i="1" l="1"/>
  <c r="I82" i="1" s="1"/>
  <c r="B83" i="1" s="1"/>
  <c r="G83" i="1" a="1"/>
  <c r="G83" i="1" s="1"/>
  <c r="C83" i="1" a="1"/>
  <c r="C83" i="1" s="1"/>
  <c r="F83" i="1" s="1"/>
  <c r="H83" i="1" l="1"/>
  <c r="I83" i="1" s="1"/>
  <c r="B84" i="1" s="1"/>
  <c r="G84" i="1" l="1" a="1"/>
  <c r="C84" i="1" a="1"/>
  <c r="C84" i="1" s="1"/>
  <c r="F84" i="1" s="1"/>
  <c r="G84" i="1"/>
  <c r="H84" i="1" l="1"/>
  <c r="I84" i="1" s="1"/>
  <c r="B85" i="1" s="1"/>
  <c r="G85" i="1" l="1" a="1"/>
  <c r="G85" i="1" s="1"/>
  <c r="C85" i="1" a="1"/>
  <c r="C85" i="1" s="1"/>
  <c r="F85" i="1" s="1"/>
  <c r="H85" i="1" s="1"/>
  <c r="I85" i="1" s="1"/>
  <c r="B86" i="1" s="1"/>
  <c r="G86" i="1" l="1" a="1"/>
  <c r="G86" i="1" s="1"/>
  <c r="C86" i="1" a="1"/>
  <c r="C86" i="1" s="1"/>
  <c r="F86" i="1" s="1"/>
  <c r="H86" i="1" s="1"/>
  <c r="I86" i="1" s="1"/>
  <c r="B87" i="1" s="1"/>
  <c r="G87" i="1" l="1" a="1"/>
  <c r="G87" i="1" s="1"/>
  <c r="C87" i="1" a="1"/>
  <c r="C87" i="1" s="1"/>
  <c r="F87" i="1" s="1"/>
  <c r="H87" i="1" s="1"/>
  <c r="I87" i="1" s="1"/>
  <c r="B88" i="1" s="1"/>
  <c r="G88" i="1" l="1" a="1"/>
  <c r="C88" i="1" a="1"/>
  <c r="C88" i="1" s="1"/>
  <c r="F88" i="1" s="1"/>
  <c r="G88" i="1"/>
  <c r="H88" i="1" l="1"/>
  <c r="I88" i="1" s="1"/>
  <c r="B89" i="1" s="1"/>
  <c r="G89" i="1" l="1" a="1"/>
  <c r="G89" i="1" s="1"/>
  <c r="C89" i="1" a="1"/>
  <c r="C89" i="1" s="1"/>
  <c r="F89" i="1" s="1"/>
  <c r="H89" i="1" s="1"/>
  <c r="I89" i="1" s="1"/>
  <c r="B90" i="1" s="1"/>
  <c r="G90" i="1" l="1" a="1"/>
  <c r="G90" i="1" s="1"/>
  <c r="C90" i="1" a="1"/>
  <c r="C90" i="1" s="1"/>
  <c r="F90" i="1" s="1"/>
  <c r="H90" i="1" s="1"/>
  <c r="I90" i="1" s="1"/>
  <c r="B91" i="1" s="1"/>
  <c r="G91" i="1" l="1" a="1"/>
  <c r="G91" i="1" s="1"/>
  <c r="C91" i="1" a="1"/>
  <c r="C91" i="1" s="1"/>
  <c r="F91" i="1" s="1"/>
  <c r="H91" i="1" s="1"/>
  <c r="I91" i="1" s="1"/>
  <c r="B92" i="1" s="1"/>
  <c r="C92" i="1" l="1" a="1"/>
  <c r="C92" i="1" s="1"/>
  <c r="F92" i="1" s="1"/>
  <c r="G92" i="1" a="1"/>
  <c r="G92" i="1" s="1"/>
  <c r="H92" i="1" l="1"/>
  <c r="I92" i="1" s="1"/>
  <c r="B93" i="1" s="1"/>
  <c r="G93" i="1" l="1" a="1"/>
  <c r="G93" i="1" s="1"/>
  <c r="C93" i="1" a="1"/>
  <c r="C93" i="1" s="1"/>
  <c r="F93" i="1" s="1"/>
  <c r="H93" i="1" s="1"/>
  <c r="I93" i="1" s="1"/>
  <c r="B94" i="1" s="1"/>
  <c r="G94" i="1" l="1" a="1"/>
  <c r="G94" i="1" s="1"/>
  <c r="C94" i="1" a="1"/>
  <c r="C94" i="1" s="1"/>
  <c r="F94" i="1" s="1"/>
  <c r="H94" i="1" s="1"/>
  <c r="I94" i="1" s="1"/>
  <c r="B95" i="1" s="1"/>
  <c r="G95" i="1" l="1" a="1"/>
  <c r="G95" i="1" s="1"/>
  <c r="C95" i="1" a="1"/>
  <c r="C95" i="1" s="1"/>
  <c r="F95" i="1" s="1"/>
  <c r="H95" i="1" l="1"/>
  <c r="I95" i="1" s="1"/>
  <c r="B96" i="1" s="1"/>
  <c r="G96" i="1" a="1"/>
  <c r="G96" i="1" s="1"/>
  <c r="C96" i="1" a="1"/>
  <c r="C96" i="1" l="1"/>
  <c r="F96" i="1" s="1"/>
  <c r="H96" i="1" s="1"/>
  <c r="I96" i="1" s="1"/>
  <c r="B97" i="1" s="1"/>
  <c r="G97" i="1" a="1"/>
  <c r="G97" i="1" s="1"/>
  <c r="C97" i="1" a="1"/>
  <c r="C97" i="1" l="1"/>
  <c r="F97" i="1" s="1"/>
  <c r="H97" i="1" s="1"/>
  <c r="I97" i="1" s="1"/>
  <c r="B98" i="1" s="1"/>
  <c r="G98" i="1" a="1"/>
  <c r="G98" i="1" s="1"/>
  <c r="C98" i="1" a="1"/>
  <c r="C98" i="1" s="1"/>
  <c r="F98" i="1" s="1"/>
  <c r="H98" i="1" s="1"/>
  <c r="I98" i="1" s="1"/>
  <c r="B99" i="1" s="1"/>
  <c r="G99" i="1" l="1" a="1"/>
  <c r="G99" i="1" s="1"/>
  <c r="C99" i="1" a="1"/>
  <c r="C99" i="1" s="1"/>
  <c r="F99" i="1" s="1"/>
  <c r="H99" i="1" s="1"/>
  <c r="I99" i="1" s="1"/>
  <c r="B100" i="1" s="1"/>
  <c r="G100" i="1" l="1" a="1"/>
  <c r="G100" i="1" s="1"/>
  <c r="C100" i="1" a="1"/>
  <c r="C100" i="1" s="1"/>
  <c r="F100" i="1" s="1"/>
  <c r="H100" i="1"/>
  <c r="I100" i="1" s="1"/>
  <c r="B101" i="1" s="1"/>
  <c r="G101" i="1" l="1" a="1"/>
  <c r="C101" i="1" a="1"/>
  <c r="C101" i="1" s="1"/>
  <c r="F101" i="1" s="1"/>
  <c r="G101" i="1"/>
  <c r="H101" i="1" l="1"/>
  <c r="I101" i="1" s="1"/>
  <c r="B102" i="1" s="1"/>
  <c r="G102" i="1" l="1" a="1"/>
  <c r="G102" i="1" s="1"/>
  <c r="C102" i="1" a="1"/>
  <c r="C102" i="1" s="1"/>
  <c r="F102" i="1" s="1"/>
  <c r="H102" i="1" s="1"/>
  <c r="I102" i="1" s="1"/>
  <c r="B103" i="1" s="1"/>
  <c r="G103" i="1" l="1" a="1"/>
  <c r="G103" i="1" s="1"/>
  <c r="C103" i="1" a="1"/>
  <c r="C103" i="1" s="1"/>
  <c r="F103" i="1" s="1"/>
  <c r="H103" i="1" s="1"/>
  <c r="I103" i="1" s="1"/>
  <c r="B104" i="1" s="1"/>
  <c r="G104" i="1" l="1" a="1"/>
  <c r="G104" i="1" s="1"/>
  <c r="C104" i="1" a="1"/>
  <c r="C104" i="1" s="1"/>
  <c r="F104" i="1" s="1"/>
  <c r="H104" i="1" l="1"/>
  <c r="I104" i="1" s="1"/>
  <c r="B105" i="1" s="1"/>
  <c r="G105" i="1" a="1"/>
  <c r="G105" i="1" s="1"/>
  <c r="C105" i="1" a="1"/>
  <c r="C105" i="1" l="1"/>
  <c r="F105" i="1" s="1"/>
  <c r="H105" i="1" s="1"/>
  <c r="I105" i="1" s="1"/>
  <c r="B106" i="1" s="1"/>
  <c r="G106" i="1" l="1" a="1"/>
  <c r="C106" i="1" a="1"/>
  <c r="C106" i="1" s="1"/>
  <c r="F106" i="1" s="1"/>
  <c r="G106" i="1"/>
  <c r="H106" i="1" l="1"/>
  <c r="I106" i="1" s="1"/>
  <c r="B107" i="1" s="1"/>
  <c r="G107" i="1" a="1"/>
  <c r="C107" i="1" a="1"/>
  <c r="C107" i="1" s="1"/>
  <c r="F107" i="1" s="1"/>
  <c r="G107" i="1" l="1"/>
  <c r="H107" i="1"/>
  <c r="I107" i="1" s="1"/>
  <c r="B108" i="1" s="1"/>
  <c r="G108" i="1" a="1"/>
  <c r="G108" i="1" l="1"/>
  <c r="C108" i="1" a="1"/>
  <c r="C108" i="1" s="1"/>
  <c r="F108" i="1" s="1"/>
  <c r="H108" i="1"/>
  <c r="I108" i="1" s="1"/>
  <c r="B109" i="1" s="1"/>
  <c r="C109" i="1" l="1" a="1"/>
  <c r="C109" i="1" s="1"/>
  <c r="F109" i="1" s="1"/>
  <c r="G109" i="1" a="1"/>
  <c r="G109" i="1" s="1"/>
  <c r="H109" i="1" l="1"/>
  <c r="I109" i="1" s="1"/>
  <c r="B110" i="1" s="1"/>
  <c r="G110" i="1" l="1" a="1"/>
  <c r="G110" i="1" s="1"/>
  <c r="C110" i="1" a="1"/>
  <c r="C110" i="1" s="1"/>
  <c r="F110" i="1" s="1"/>
  <c r="H110" i="1" s="1"/>
  <c r="I110" i="1" s="1"/>
  <c r="B111" i="1" s="1"/>
  <c r="G111" i="1" l="1" a="1"/>
  <c r="G111" i="1" s="1"/>
  <c r="C111" i="1" a="1"/>
  <c r="C111" i="1" s="1"/>
  <c r="F111" i="1" s="1"/>
  <c r="H111" i="1"/>
  <c r="I111" i="1" s="1"/>
</calcChain>
</file>

<file path=xl/sharedStrings.xml><?xml version="1.0" encoding="utf-8"?>
<sst xmlns="http://schemas.openxmlformats.org/spreadsheetml/2006/main" count="26" uniqueCount="25">
  <si>
    <t>Face Value</t>
  </si>
  <si>
    <t>Rate</t>
  </si>
  <si>
    <t>Time(Yrs)</t>
  </si>
  <si>
    <t>Years</t>
  </si>
  <si>
    <t>CF</t>
  </si>
  <si>
    <t>TSP</t>
  </si>
  <si>
    <t>DCF</t>
  </si>
  <si>
    <t>Market Value</t>
  </si>
  <si>
    <t>Z-Spread</t>
  </si>
  <si>
    <t>Market Value of Bond</t>
  </si>
  <si>
    <t>Calculated Value</t>
  </si>
  <si>
    <t>Difference</t>
  </si>
  <si>
    <t>Step Number</t>
  </si>
  <si>
    <t>F(x) / F'(x)</t>
  </si>
  <si>
    <t>Xn - Div</t>
  </si>
  <si>
    <t>F'(x) Approximated</t>
  </si>
  <si>
    <t>Cash Flow</t>
  </si>
  <si>
    <t>DCF with Z</t>
  </si>
  <si>
    <t>Test Z</t>
  </si>
  <si>
    <t>Finding Z-Spread using Newton-Raphson Method</t>
  </si>
  <si>
    <t>Total Value</t>
  </si>
  <si>
    <t>Detailed Iterations from Newton Raphson Method - 100 Iterations shown. (The value does converge to 6% for default example, see Testing Area)</t>
  </si>
  <si>
    <r>
      <t xml:space="preserve">Cash Flows displayed for default example with </t>
    </r>
    <r>
      <rPr>
        <b/>
        <i/>
        <u/>
        <sz val="11"/>
        <color theme="1"/>
        <rFont val="Calibri"/>
        <family val="2"/>
        <scheme val="minor"/>
      </rPr>
      <t>assumed</t>
    </r>
    <r>
      <rPr>
        <b/>
        <u/>
        <sz val="11"/>
        <color theme="1"/>
        <rFont val="Calibri"/>
        <family val="2"/>
        <scheme val="minor"/>
      </rPr>
      <t xml:space="preserve"> Treasury Spot Rates (TSP)</t>
    </r>
  </si>
  <si>
    <t>Testing Area - (Plug in Test Z to find Bond Value)</t>
  </si>
  <si>
    <t>Change first iteration Z-Spread value to witness convergence - first Iteration Z-Spread Value is your guess.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</si>
</sst>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8" formatCode="&quot;$&quot;#,##0.00_);[Red]\(&quot;$&quot;#,##0.00\)"/>
    <numFmt numFmtId="167" formatCode="0.0000%"/>
  </numFmts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rgb="FF00B050"/>
      <name val="Calibri"/>
      <family val="2"/>
      <scheme val="minor"/>
    </font>
    <font>
      <sz val="9"/>
      <color rgb="FF0000FF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i/>
      <u/>
      <sz val="11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u/>
      <sz val="9"/>
      <color theme="1"/>
      <name val="Calibri"/>
      <family val="2"/>
      <scheme val="minor"/>
    </font>
    <font>
      <b/>
      <i/>
      <sz val="11"/>
      <color rgb="FF0066FF"/>
      <name val="Calibri"/>
      <family val="2"/>
      <scheme val="minor"/>
    </font>
    <font>
      <sz val="11"/>
      <color rgb="FF0066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9" fontId="3" fillId="0" borderId="0" applyFont="0" applyFill="0" applyBorder="0" applyAlignment="0" applyProtection="0"/>
    <xf numFmtId="0" fontId="8" fillId="2" borderId="1" applyNumberFormat="0" applyAlignment="0" applyProtection="0"/>
    <xf numFmtId="0" fontId="9" fillId="3" borderId="2" applyNumberFormat="0" applyAlignment="0" applyProtection="0"/>
    <xf numFmtId="0" fontId="3" fillId="4" borderId="3" applyNumberFormat="0" applyFont="0" applyAlignment="0" applyProtection="0"/>
  </cellStyleXfs>
  <cellXfs count="32">
    <xf numFmtId="0" fontId="0" fillId="0" borderId="0" xfId="0"/>
    <xf numFmtId="9" fontId="0" fillId="0" borderId="0" xfId="0" applyNumberFormat="1"/>
    <xf numFmtId="0" fontId="1" fillId="0" borderId="0" xfId="0" applyFont="1"/>
    <xf numFmtId="2" fontId="0" fillId="0" borderId="0" xfId="0" applyNumberFormat="1"/>
    <xf numFmtId="0" fontId="1" fillId="0" borderId="0" xfId="0" applyFont="1" applyAlignment="1">
      <alignment wrapText="1"/>
    </xf>
    <xf numFmtId="10" fontId="0" fillId="0" borderId="0" xfId="0" applyNumberFormat="1" applyAlignment="1"/>
    <xf numFmtId="2" fontId="1" fillId="0" borderId="0" xfId="0" applyNumberFormat="1" applyFont="1" applyAlignment="1">
      <alignment wrapText="1"/>
    </xf>
    <xf numFmtId="10" fontId="4" fillId="0" borderId="0" xfId="1" applyNumberFormat="1" applyFont="1"/>
    <xf numFmtId="10" fontId="5" fillId="0" borderId="0" xfId="1" applyNumberFormat="1" applyFont="1"/>
    <xf numFmtId="10" fontId="6" fillId="0" borderId="0" xfId="1" applyNumberFormat="1" applyFont="1"/>
    <xf numFmtId="0" fontId="7" fillId="0" borderId="0" xfId="0" applyFont="1"/>
    <xf numFmtId="8" fontId="0" fillId="0" borderId="0" xfId="0" applyNumberFormat="1"/>
    <xf numFmtId="167" fontId="0" fillId="0" borderId="0" xfId="0" applyNumberFormat="1"/>
    <xf numFmtId="0" fontId="1" fillId="0" borderId="0" xfId="0" applyFont="1" applyAlignment="1"/>
    <xf numFmtId="0" fontId="8" fillId="2" borderId="1" xfId="2"/>
    <xf numFmtId="10" fontId="8" fillId="2" borderId="1" xfId="2" applyNumberFormat="1"/>
    <xf numFmtId="0" fontId="0" fillId="4" borderId="3" xfId="4" applyFont="1"/>
    <xf numFmtId="0" fontId="9" fillId="3" borderId="2" xfId="3" applyAlignment="1">
      <alignment wrapText="1"/>
    </xf>
    <xf numFmtId="0" fontId="9" fillId="3" borderId="2" xfId="3"/>
    <xf numFmtId="10" fontId="9" fillId="3" borderId="2" xfId="3" applyNumberFormat="1"/>
    <xf numFmtId="0" fontId="9" fillId="3" borderId="2" xfId="3" applyAlignment="1"/>
    <xf numFmtId="2" fontId="1" fillId="0" borderId="0" xfId="0" applyNumberFormat="1" applyFont="1"/>
    <xf numFmtId="9" fontId="1" fillId="0" borderId="0" xfId="1" applyFont="1"/>
    <xf numFmtId="2" fontId="8" fillId="2" borderId="1" xfId="2" applyNumberFormat="1"/>
    <xf numFmtId="0" fontId="2" fillId="4" borderId="3" xfId="4" applyFont="1" applyAlignment="1">
      <alignment horizontal="center" vertical="center" wrapText="1"/>
    </xf>
    <xf numFmtId="2" fontId="0" fillId="4" borderId="3" xfId="4" applyNumberFormat="1" applyFont="1"/>
    <xf numFmtId="10" fontId="0" fillId="4" borderId="3" xfId="4" applyNumberFormat="1" applyFont="1" applyAlignment="1"/>
    <xf numFmtId="0" fontId="11" fillId="0" borderId="0" xfId="0" applyFont="1" applyAlignment="1">
      <alignment wrapText="1" readingOrder="1"/>
    </xf>
    <xf numFmtId="0" fontId="2" fillId="4" borderId="3" xfId="4" applyFont="1" applyAlignment="1">
      <alignment horizontal="center" wrapText="1"/>
    </xf>
    <xf numFmtId="0" fontId="12" fillId="0" borderId="0" xfId="0" applyFont="1"/>
    <xf numFmtId="0" fontId="13" fillId="4" borderId="3" xfId="4" applyFont="1" applyAlignment="1">
      <alignment horizontal="center" vertical="center"/>
    </xf>
    <xf numFmtId="10" fontId="14" fillId="4" borderId="3" xfId="4" applyNumberFormat="1" applyFont="1"/>
  </cellXfs>
  <cellStyles count="5">
    <cellStyle name="Check Cell" xfId="3" builtinId="23"/>
    <cellStyle name="Input" xfId="2" builtinId="20"/>
    <cellStyle name="Normal" xfId="0" builtinId="0"/>
    <cellStyle name="Note" xfId="4" builtinId="10"/>
    <cellStyle name="Percent" xfId="1" builtinId="5"/>
  </cellStyles>
  <dxfs count="0"/>
  <tableStyles count="0" defaultTableStyle="TableStyleMedium2" defaultPivotStyle="PivotStyleLight16"/>
  <colors>
    <mruColors>
      <color rgb="FF0066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0.1.1\Data\Copy%20of%20Book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</sheetNames>
    <sheetDataSet>
      <sheetData sheetId="0"/>
      <sheetData sheetId="1">
        <row r="2">
          <cell r="A2">
            <v>1</v>
          </cell>
          <cell r="B2">
            <v>3.2000000000000002E-3</v>
          </cell>
        </row>
        <row r="3">
          <cell r="A3">
            <v>2</v>
          </cell>
          <cell r="B3">
            <v>6.4000000000000003E-3</v>
          </cell>
        </row>
        <row r="4">
          <cell r="A4">
            <v>3</v>
          </cell>
          <cell r="B4">
            <v>7.2499999999999995E-3</v>
          </cell>
        </row>
        <row r="5">
          <cell r="A5">
            <v>4</v>
          </cell>
          <cell r="B5">
            <v>8.0999999999999996E-3</v>
          </cell>
        </row>
        <row r="6">
          <cell r="A6">
            <v>5</v>
          </cell>
          <cell r="B6">
            <v>8.9499999999999996E-3</v>
          </cell>
        </row>
        <row r="7">
          <cell r="A7">
            <v>6</v>
          </cell>
          <cell r="B7">
            <v>9.7999999999999997E-3</v>
          </cell>
        </row>
        <row r="8">
          <cell r="A8">
            <v>7</v>
          </cell>
          <cell r="B8">
            <v>1.0499999999999999E-2</v>
          </cell>
        </row>
        <row r="9">
          <cell r="A9">
            <v>8</v>
          </cell>
          <cell r="B9">
            <v>1.12E-2</v>
          </cell>
        </row>
        <row r="10">
          <cell r="A10">
            <v>9</v>
          </cell>
          <cell r="B10">
            <v>1.1900000000000001E-2</v>
          </cell>
        </row>
        <row r="11">
          <cell r="A11">
            <v>10</v>
          </cell>
          <cell r="B11">
            <v>1.26E-2</v>
          </cell>
        </row>
        <row r="12">
          <cell r="A12">
            <v>11</v>
          </cell>
          <cell r="B12">
            <v>1.34E-2</v>
          </cell>
        </row>
        <row r="13">
          <cell r="A13">
            <v>12</v>
          </cell>
          <cell r="B13">
            <v>1.4200000000000001E-2</v>
          </cell>
        </row>
        <row r="14">
          <cell r="A14">
            <v>13</v>
          </cell>
          <cell r="B14">
            <v>1.5000000000000001E-2</v>
          </cell>
        </row>
        <row r="15">
          <cell r="A15">
            <v>14</v>
          </cell>
          <cell r="B15">
            <v>1.5800000000000002E-2</v>
          </cell>
        </row>
        <row r="16">
          <cell r="A16">
            <v>15</v>
          </cell>
          <cell r="B16">
            <v>1.6400000000000001E-2</v>
          </cell>
        </row>
        <row r="17">
          <cell r="A17">
            <v>16</v>
          </cell>
          <cell r="B17">
            <v>1.7000000000000001E-2</v>
          </cell>
        </row>
        <row r="18">
          <cell r="A18">
            <v>17</v>
          </cell>
          <cell r="B18">
            <v>1.7300000000000003E-2</v>
          </cell>
        </row>
        <row r="19">
          <cell r="A19">
            <v>18</v>
          </cell>
          <cell r="B19">
            <v>1.7600000000000001E-2</v>
          </cell>
        </row>
        <row r="20">
          <cell r="A20">
            <v>19</v>
          </cell>
          <cell r="B20">
            <v>1.7899999999999999E-2</v>
          </cell>
        </row>
        <row r="21">
          <cell r="A21">
            <v>20</v>
          </cell>
          <cell r="B21">
            <v>1.8200000000000001E-2</v>
          </cell>
        </row>
        <row r="22">
          <cell r="A22">
            <v>21</v>
          </cell>
          <cell r="B22">
            <v>1.8415000000000001E-2</v>
          </cell>
        </row>
        <row r="23">
          <cell r="A23">
            <v>22</v>
          </cell>
          <cell r="B23">
            <v>1.8630000000000001E-2</v>
          </cell>
        </row>
        <row r="24">
          <cell r="A24">
            <v>23</v>
          </cell>
          <cell r="B24">
            <v>1.8845000000000001E-2</v>
          </cell>
        </row>
        <row r="25">
          <cell r="A25">
            <v>24</v>
          </cell>
          <cell r="B25">
            <v>1.9060000000000001E-2</v>
          </cell>
        </row>
        <row r="26">
          <cell r="A26">
            <v>25</v>
          </cell>
          <cell r="B26">
            <v>1.9275E-2</v>
          </cell>
        </row>
        <row r="27">
          <cell r="A27">
            <v>26</v>
          </cell>
          <cell r="B27">
            <v>1.949E-2</v>
          </cell>
        </row>
        <row r="28">
          <cell r="A28">
            <v>27</v>
          </cell>
          <cell r="B28">
            <v>1.9705E-2</v>
          </cell>
        </row>
        <row r="29">
          <cell r="A29">
            <v>28</v>
          </cell>
          <cell r="B29">
            <v>1.992E-2</v>
          </cell>
        </row>
        <row r="30">
          <cell r="A30">
            <v>29</v>
          </cell>
          <cell r="B30">
            <v>2.0135E-2</v>
          </cell>
        </row>
        <row r="31">
          <cell r="A31">
            <v>30</v>
          </cell>
          <cell r="B31">
            <v>2.035E-2</v>
          </cell>
        </row>
        <row r="32">
          <cell r="A32">
            <v>31</v>
          </cell>
          <cell r="B32">
            <v>2.0565E-2</v>
          </cell>
        </row>
        <row r="33">
          <cell r="A33">
            <v>32</v>
          </cell>
          <cell r="B33">
            <v>2.078E-2</v>
          </cell>
        </row>
        <row r="34">
          <cell r="A34">
            <v>33</v>
          </cell>
          <cell r="B34">
            <v>2.0995E-2</v>
          </cell>
        </row>
        <row r="35">
          <cell r="A35">
            <v>34</v>
          </cell>
          <cell r="B35">
            <v>2.121E-2</v>
          </cell>
        </row>
        <row r="36">
          <cell r="A36">
            <v>35</v>
          </cell>
          <cell r="B36">
            <v>2.1425E-2</v>
          </cell>
        </row>
        <row r="37">
          <cell r="A37">
            <v>36</v>
          </cell>
          <cell r="B37">
            <v>2.164E-2</v>
          </cell>
        </row>
        <row r="38">
          <cell r="A38">
            <v>37</v>
          </cell>
          <cell r="B38">
            <v>2.1854999999999999E-2</v>
          </cell>
        </row>
        <row r="39">
          <cell r="A39">
            <v>38</v>
          </cell>
          <cell r="B39">
            <v>2.2069999999999999E-2</v>
          </cell>
        </row>
        <row r="40">
          <cell r="A40">
            <v>39</v>
          </cell>
          <cell r="B40">
            <v>2.2284999999999999E-2</v>
          </cell>
        </row>
        <row r="41">
          <cell r="A41">
            <v>40</v>
          </cell>
          <cell r="B41">
            <v>2.2499999999999999E-2</v>
          </cell>
        </row>
        <row r="42">
          <cell r="A42">
            <v>41</v>
          </cell>
          <cell r="B42">
            <v>2.2675000000000001E-2</v>
          </cell>
        </row>
        <row r="43">
          <cell r="A43">
            <v>42</v>
          </cell>
          <cell r="B43">
            <v>2.2849999999999999E-2</v>
          </cell>
        </row>
        <row r="44">
          <cell r="A44">
            <v>43</v>
          </cell>
          <cell r="B44">
            <v>2.3024999999999997E-2</v>
          </cell>
        </row>
        <row r="45">
          <cell r="A45">
            <v>44</v>
          </cell>
          <cell r="B45">
            <v>2.3199999999999998E-2</v>
          </cell>
        </row>
        <row r="46">
          <cell r="A46">
            <v>45</v>
          </cell>
          <cell r="B46">
            <v>2.3375E-2</v>
          </cell>
        </row>
        <row r="47">
          <cell r="A47">
            <v>46</v>
          </cell>
          <cell r="B47">
            <v>2.3549999999999998E-2</v>
          </cell>
        </row>
        <row r="48">
          <cell r="A48">
            <v>47</v>
          </cell>
          <cell r="B48">
            <v>2.3724999999999996E-2</v>
          </cell>
        </row>
        <row r="49">
          <cell r="A49">
            <v>48</v>
          </cell>
          <cell r="B49">
            <v>2.3899999999999998E-2</v>
          </cell>
        </row>
        <row r="50">
          <cell r="A50">
            <v>49</v>
          </cell>
          <cell r="B50">
            <v>2.4074999999999999E-2</v>
          </cell>
        </row>
        <row r="51">
          <cell r="A51">
            <v>50</v>
          </cell>
          <cell r="B51">
            <v>2.4250000000000001E-2</v>
          </cell>
        </row>
        <row r="52">
          <cell r="A52">
            <v>51</v>
          </cell>
          <cell r="B52">
            <v>2.4424999999999999E-2</v>
          </cell>
        </row>
        <row r="53">
          <cell r="A53">
            <v>52</v>
          </cell>
          <cell r="B53">
            <v>2.4599999999999997E-2</v>
          </cell>
        </row>
        <row r="54">
          <cell r="A54">
            <v>53</v>
          </cell>
          <cell r="B54">
            <v>2.4774999999999998E-2</v>
          </cell>
        </row>
        <row r="55">
          <cell r="A55">
            <v>54</v>
          </cell>
          <cell r="B55">
            <v>2.495E-2</v>
          </cell>
        </row>
        <row r="56">
          <cell r="A56">
            <v>55</v>
          </cell>
          <cell r="B56">
            <v>2.5125000000000001E-2</v>
          </cell>
        </row>
        <row r="57">
          <cell r="A57">
            <v>56</v>
          </cell>
          <cell r="B57">
            <v>2.53E-2</v>
          </cell>
        </row>
        <row r="58">
          <cell r="A58">
            <v>57</v>
          </cell>
          <cell r="B58">
            <v>2.5474999999999998E-2</v>
          </cell>
        </row>
        <row r="59">
          <cell r="A59">
            <v>58</v>
          </cell>
          <cell r="B59">
            <v>2.5649999999999999E-2</v>
          </cell>
        </row>
        <row r="60">
          <cell r="A60">
            <v>59</v>
          </cell>
          <cell r="B60">
            <v>2.5825000000000001E-2</v>
          </cell>
        </row>
        <row r="61">
          <cell r="A61">
            <v>60</v>
          </cell>
          <cell r="B61">
            <v>2.5999999999999999E-2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113"/>
  <sheetViews>
    <sheetView tabSelected="1" zoomScale="150" zoomScaleNormal="150" workbookViewId="0">
      <selection activeCell="B14" sqref="B14"/>
    </sheetView>
  </sheetViews>
  <sheetFormatPr defaultRowHeight="15" x14ac:dyDescent="0.25"/>
  <cols>
    <col min="1" max="1" width="12.85546875" customWidth="1"/>
    <col min="2" max="2" width="13.140625" bestFit="1" customWidth="1"/>
    <col min="3" max="3" width="18" customWidth="1"/>
    <col min="4" max="4" width="2.42578125" customWidth="1"/>
    <col min="5" max="5" width="16.140625" customWidth="1"/>
    <col min="6" max="6" width="12.28515625" customWidth="1"/>
    <col min="7" max="7" width="15.42578125" customWidth="1"/>
    <col min="8" max="8" width="19" bestFit="1" customWidth="1"/>
    <col min="9" max="9" width="18.140625" customWidth="1"/>
    <col min="10" max="10" width="12.42578125" customWidth="1"/>
    <col min="11" max="11" width="13" customWidth="1"/>
    <col min="13" max="13" width="13.140625" bestFit="1" customWidth="1"/>
    <col min="14" max="14" width="13.42578125" customWidth="1"/>
  </cols>
  <sheetData>
    <row r="1" spans="1:67" ht="15.75" thickBot="1" x14ac:dyDescent="0.3">
      <c r="A1" s="10" t="s">
        <v>19</v>
      </c>
      <c r="E1" s="10" t="s">
        <v>22</v>
      </c>
    </row>
    <row r="2" spans="1:67" ht="16.5" thickTop="1" thickBot="1" x14ac:dyDescent="0.3">
      <c r="A2" s="17" t="s">
        <v>0</v>
      </c>
      <c r="B2" s="18">
        <v>1000</v>
      </c>
      <c r="E2" s="14" t="s">
        <v>3</v>
      </c>
      <c r="F2" s="14">
        <v>1</v>
      </c>
      <c r="G2" s="14">
        <v>2</v>
      </c>
      <c r="H2" s="14">
        <v>3</v>
      </c>
      <c r="I2" s="14">
        <v>4</v>
      </c>
      <c r="K2" s="10" t="s">
        <v>23</v>
      </c>
    </row>
    <row r="3" spans="1:67" ht="16.5" thickTop="1" thickBot="1" x14ac:dyDescent="0.3">
      <c r="A3" s="18" t="s">
        <v>1</v>
      </c>
      <c r="B3" s="19">
        <v>0.12</v>
      </c>
      <c r="E3" s="14" t="s">
        <v>4</v>
      </c>
      <c r="F3" s="14">
        <f>$B$2*$B$3</f>
        <v>120</v>
      </c>
      <c r="G3" s="14">
        <f>$B$2*$B$3</f>
        <v>120</v>
      </c>
      <c r="H3" s="14">
        <f>$B$2*$B$3</f>
        <v>120</v>
      </c>
      <c r="I3" s="14">
        <f>$B$2*$B$3+face</f>
        <v>1120</v>
      </c>
      <c r="K3" s="7"/>
      <c r="L3" s="7"/>
    </row>
    <row r="4" spans="1:67" ht="16.5" thickTop="1" thickBot="1" x14ac:dyDescent="0.3">
      <c r="A4" s="20" t="s">
        <v>2</v>
      </c>
      <c r="B4" s="18">
        <v>4</v>
      </c>
      <c r="E4" s="14" t="s">
        <v>5</v>
      </c>
      <c r="F4" s="15">
        <v>0.05</v>
      </c>
      <c r="G4" s="15">
        <v>0.06</v>
      </c>
      <c r="H4" s="15">
        <v>6.5000000000000002E-2</v>
      </c>
      <c r="I4" s="15">
        <v>7.0000000000000007E-2</v>
      </c>
      <c r="K4" s="21" t="s">
        <v>18</v>
      </c>
      <c r="L4" s="22">
        <v>0.06</v>
      </c>
      <c r="O4" s="7"/>
      <c r="P4" s="7"/>
      <c r="Q4" s="7"/>
      <c r="R4" s="7"/>
      <c r="S4" s="7"/>
      <c r="T4" s="7"/>
      <c r="U4" s="7"/>
      <c r="V4" s="7"/>
      <c r="W4" s="9"/>
      <c r="X4" s="7"/>
      <c r="Y4" s="9"/>
      <c r="Z4" s="7"/>
      <c r="AA4" s="8"/>
      <c r="AB4" s="7"/>
      <c r="AC4" s="9"/>
      <c r="AD4" s="7"/>
      <c r="AE4" s="9"/>
      <c r="AF4" s="7"/>
      <c r="AG4" s="9"/>
      <c r="AH4" s="7"/>
      <c r="AI4" s="9"/>
      <c r="AJ4" s="7"/>
      <c r="AK4" s="9"/>
      <c r="AL4" s="7"/>
      <c r="AM4" s="9"/>
      <c r="AN4" s="7"/>
      <c r="AO4" s="9"/>
      <c r="AP4" s="7"/>
      <c r="AQ4" s="9"/>
      <c r="AR4" s="7"/>
      <c r="AS4" s="9"/>
      <c r="AT4" s="7"/>
      <c r="AU4" s="8"/>
      <c r="AV4" s="7"/>
      <c r="AW4" s="9"/>
      <c r="AX4" s="7"/>
      <c r="AY4" s="9"/>
      <c r="AZ4" s="7"/>
      <c r="BA4" s="9"/>
      <c r="BB4" s="7"/>
      <c r="BC4" s="9"/>
      <c r="BD4" s="7"/>
      <c r="BE4" s="9"/>
      <c r="BF4" s="7"/>
      <c r="BG4" s="9"/>
      <c r="BH4" s="7"/>
      <c r="BI4" s="9"/>
      <c r="BJ4" s="7"/>
      <c r="BK4" s="9"/>
      <c r="BL4" s="7"/>
      <c r="BM4" s="9"/>
      <c r="BN4" s="7"/>
      <c r="BO4" s="8"/>
    </row>
    <row r="5" spans="1:67" ht="16.5" thickTop="1" thickBot="1" x14ac:dyDescent="0.3">
      <c r="A5" s="20" t="s">
        <v>16</v>
      </c>
      <c r="B5" s="18">
        <f>B2*B3</f>
        <v>120</v>
      </c>
      <c r="E5" s="14" t="s">
        <v>6</v>
      </c>
      <c r="F5" s="23">
        <f>F3/(1+F4+$N$11)^F2</f>
        <v>114.28571428571428</v>
      </c>
      <c r="G5" s="23">
        <f>G3/(1+G4+$N$11)^G2</f>
        <v>106.79957280170878</v>
      </c>
      <c r="H5" s="23">
        <f>H3/(1+H4+$N$11)^H2</f>
        <v>99.341891016357593</v>
      </c>
      <c r="I5" s="23">
        <f>I3/(1+I4+$N$11)^I2</f>
        <v>854.44263749322829</v>
      </c>
      <c r="K5" s="2" t="s">
        <v>20</v>
      </c>
      <c r="L5" s="6">
        <f>SUM(F6:I6)</f>
        <v>974.96818380607829</v>
      </c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</row>
    <row r="6" spans="1:67" ht="15.75" thickTop="1" x14ac:dyDescent="0.25">
      <c r="E6" s="14" t="s">
        <v>17</v>
      </c>
      <c r="F6" s="23">
        <f>F3/(1+F4+$L$4)^F2</f>
        <v>108.1081081081081</v>
      </c>
      <c r="G6" s="23">
        <f>G3/(1+G4+$L$4)^G2</f>
        <v>95.66326530612244</v>
      </c>
      <c r="H6" s="23">
        <f>H3/(1+H4+$L$4)^H2</f>
        <v>84.279835390946502</v>
      </c>
      <c r="I6" s="23">
        <f>I3/(1+I4+$L$4)^I2</f>
        <v>686.91697500090129</v>
      </c>
      <c r="K6" s="2" t="s">
        <v>7</v>
      </c>
      <c r="L6" s="27">
        <v>975</v>
      </c>
    </row>
    <row r="7" spans="1:67" x14ac:dyDescent="0.25">
      <c r="A7" s="13" t="s">
        <v>7</v>
      </c>
      <c r="B7">
        <v>975</v>
      </c>
      <c r="F7" s="4"/>
      <c r="H7" s="3"/>
      <c r="I7" s="3"/>
      <c r="J7" s="3"/>
    </row>
    <row r="8" spans="1:67" x14ac:dyDescent="0.25">
      <c r="O8" s="1"/>
    </row>
    <row r="9" spans="1:67" x14ac:dyDescent="0.25">
      <c r="A9" s="10" t="s">
        <v>21</v>
      </c>
      <c r="O9" s="1"/>
    </row>
    <row r="10" spans="1:67" x14ac:dyDescent="0.25">
      <c r="A10" s="29" t="s">
        <v>24</v>
      </c>
      <c r="H10" s="10"/>
      <c r="O10" s="1"/>
    </row>
    <row r="11" spans="1:67" ht="30" x14ac:dyDescent="0.25">
      <c r="A11" s="28" t="s">
        <v>12</v>
      </c>
      <c r="B11" s="30" t="s">
        <v>8</v>
      </c>
      <c r="C11" s="28" t="s">
        <v>10</v>
      </c>
      <c r="D11" s="28"/>
      <c r="E11" s="24" t="s">
        <v>9</v>
      </c>
      <c r="F11" s="24" t="s">
        <v>11</v>
      </c>
      <c r="G11" s="24" t="s">
        <v>15</v>
      </c>
      <c r="H11" s="24" t="s">
        <v>13</v>
      </c>
      <c r="I11" s="24" t="s">
        <v>14</v>
      </c>
      <c r="N11" s="1"/>
    </row>
    <row r="12" spans="1:67" x14ac:dyDescent="0.25">
      <c r="A12" s="16">
        <v>1</v>
      </c>
      <c r="B12" s="31">
        <v>0.08</v>
      </c>
      <c r="C12" s="25">
        <f t="array" ref="C12">SUM($F$3:$I$3/((1+$F$4:$I$4+B12)^$F$2:$I$2))</f>
        <v>918.83454693591875</v>
      </c>
      <c r="D12" s="25"/>
      <c r="E12" s="16">
        <f>$B$7</f>
        <v>975</v>
      </c>
      <c r="F12" s="25">
        <f>E12-C12</f>
        <v>56.165453064081248</v>
      </c>
      <c r="G12" s="25">
        <f t="array" ref="G12">SUM(($F$2:$I$2*$F$3:$I$3)/(1+B12+$F$4:$I$4)^($F$2:$I$2+1))</f>
        <v>2692.7726313566613</v>
      </c>
      <c r="H12" s="25">
        <f>F12/G12</f>
        <v>2.0857852018417243E-2</v>
      </c>
      <c r="I12" s="26">
        <f>B12-H12/100</f>
        <v>7.9791421479815827E-2</v>
      </c>
      <c r="R12" s="11"/>
    </row>
    <row r="13" spans="1:67" x14ac:dyDescent="0.25">
      <c r="A13" s="16">
        <v>2</v>
      </c>
      <c r="B13" s="31">
        <f>I12</f>
        <v>7.9791421479815827E-2</v>
      </c>
      <c r="C13" s="25">
        <f t="array" ref="C13">SUM($F$3:$I$3/((1+$F$4:$I$4+B13)^$F$2:$I$2))</f>
        <v>919.3964410125302</v>
      </c>
      <c r="D13" s="25"/>
      <c r="E13" s="16">
        <f>$B$7</f>
        <v>975</v>
      </c>
      <c r="F13" s="25">
        <f t="shared" ref="F13:F55" si="0">E13-C13</f>
        <v>55.603558987469796</v>
      </c>
      <c r="G13" s="25">
        <f t="array" ref="G13">SUM(($F$2:$I$2*$F$3:$I$3)/(1+B13+$F$4:$I$4)^($F$2:$I$2+1))</f>
        <v>2695.0699732378826</v>
      </c>
      <c r="H13" s="25">
        <f>F13/G13</f>
        <v>2.0631582682310527E-2</v>
      </c>
      <c r="I13" s="26">
        <f>B13-H13/100</f>
        <v>7.9585105652992719E-2</v>
      </c>
    </row>
    <row r="14" spans="1:67" x14ac:dyDescent="0.25">
      <c r="A14" s="16">
        <v>3</v>
      </c>
      <c r="B14" s="31">
        <f>I13</f>
        <v>7.9585105652992719E-2</v>
      </c>
      <c r="C14" s="25">
        <f t="array" ref="C14">SUM($F$3:$I$3/((1+$F$4:$I$4+B14)^$F$2:$I$2))</f>
        <v>919.95271122574013</v>
      </c>
      <c r="D14" s="25"/>
      <c r="E14" s="16">
        <f>$B$7</f>
        <v>975</v>
      </c>
      <c r="F14" s="25">
        <f t="shared" si="0"/>
        <v>55.047288774259869</v>
      </c>
      <c r="G14" s="25">
        <f t="array" ref="G14">SUM(($F$2:$I$2*$F$3:$I$3)/(1+B14+$F$4:$I$4)^($F$2:$I$2+1))</f>
        <v>2697.3447783081974</v>
      </c>
      <c r="H14" s="25">
        <f>F14/G14</f>
        <v>2.0407954228523244E-2</v>
      </c>
      <c r="I14" s="26">
        <f>B14-H14/100</f>
        <v>7.9381026110707492E-2</v>
      </c>
      <c r="M14" s="12"/>
      <c r="N14" s="3"/>
    </row>
    <row r="15" spans="1:67" x14ac:dyDescent="0.25">
      <c r="A15" s="16">
        <v>4</v>
      </c>
      <c r="B15" s="31">
        <f>I14</f>
        <v>7.9381026110707492E-2</v>
      </c>
      <c r="C15" s="25">
        <f t="array" ref="C15">SUM($F$3:$I$3/((1+$F$4:$I$4+B15)^$F$2:$I$2))</f>
        <v>920.50341391696384</v>
      </c>
      <c r="D15" s="25"/>
      <c r="E15" s="16">
        <f>$B$7</f>
        <v>975</v>
      </c>
      <c r="F15" s="25">
        <f t="shared" si="0"/>
        <v>54.496586083036163</v>
      </c>
      <c r="G15" s="25">
        <f t="array" ref="G15">SUM(($F$2:$I$2*$F$3:$I$3)/(1+B15+$F$4:$I$4)^($F$2:$I$2+1))</f>
        <v>2699.59726303151</v>
      </c>
      <c r="H15" s="25">
        <f>F15/G15</f>
        <v>2.0186931891403415E-2</v>
      </c>
      <c r="I15" s="26">
        <f>B15-H15/100</f>
        <v>7.9179156791793465E-2</v>
      </c>
      <c r="M15" s="12"/>
      <c r="N15" s="3"/>
    </row>
    <row r="16" spans="1:67" x14ac:dyDescent="0.25">
      <c r="A16" s="16">
        <v>5</v>
      </c>
      <c r="B16" s="31">
        <f>I15</f>
        <v>7.9179156791793465E-2</v>
      </c>
      <c r="C16" s="25">
        <f t="array" ref="C16">SUM($F$3:$I$3/((1+$F$4:$I$4+B16)^$F$2:$I$2))</f>
        <v>921.04860486200459</v>
      </c>
      <c r="D16" s="25"/>
      <c r="E16" s="16">
        <f>$B$7</f>
        <v>975</v>
      </c>
      <c r="F16" s="25">
        <f t="shared" si="0"/>
        <v>53.951395137995405</v>
      </c>
      <c r="G16" s="25">
        <f t="array" ref="G16">SUM(($F$2:$I$2*$F$3:$I$3)/(1+B16+$F$4:$I$4)^($F$2:$I$2+1))</f>
        <v>2701.827641890924</v>
      </c>
      <c r="H16" s="25">
        <f>F16/G16</f>
        <v>1.9968481446224498E-2</v>
      </c>
      <c r="I16" s="26">
        <f>B16-H16/100</f>
        <v>7.8979471977331225E-2</v>
      </c>
      <c r="M16" s="12"/>
      <c r="N16" s="3"/>
    </row>
    <row r="17" spans="1:14" x14ac:dyDescent="0.25">
      <c r="A17" s="16">
        <v>6</v>
      </c>
      <c r="B17" s="31">
        <f>I16</f>
        <v>7.8979471977331225E-2</v>
      </c>
      <c r="C17" s="25">
        <f t="array" ref="C17">SUM($F$3:$I$3/((1+$F$4:$I$4+B17)^$F$2:$I$2))</f>
        <v>921.58833927676051</v>
      </c>
      <c r="D17" s="25"/>
      <c r="E17" s="16">
        <f>$B$7</f>
        <v>975</v>
      </c>
      <c r="F17" s="25">
        <f t="shared" si="0"/>
        <v>53.411660723239493</v>
      </c>
      <c r="G17" s="25">
        <f t="array" ref="G17">SUM(($F$2:$I$2*$F$3:$I$3)/(1+B17+$F$4:$I$4)^($F$2:$I$2+1))</f>
        <v>2704.0361274046854</v>
      </c>
      <c r="H17" s="25">
        <f>F17/G17</f>
        <v>1.9752569199030498E-2</v>
      </c>
      <c r="I17" s="26">
        <f>B17-H17/100</f>
        <v>7.8781946285340923E-2</v>
      </c>
      <c r="J17" s="5"/>
      <c r="M17" s="12"/>
      <c r="N17" s="3"/>
    </row>
    <row r="18" spans="1:14" x14ac:dyDescent="0.25">
      <c r="A18" s="16">
        <v>7</v>
      </c>
      <c r="B18" s="31">
        <f t="shared" ref="B18:B19" si="1">I17</f>
        <v>7.8781946285340923E-2</v>
      </c>
      <c r="C18" s="25">
        <f t="array" ref="C18">SUM($F$3:$I$3/((1+$F$4:$I$4+B18)^$F$2:$I$2))</f>
        <v>922.12267182286917</v>
      </c>
      <c r="D18" s="25"/>
      <c r="E18" s="16">
        <f>$B$7</f>
        <v>975</v>
      </c>
      <c r="F18" s="25">
        <f t="shared" si="0"/>
        <v>52.877328177130835</v>
      </c>
      <c r="G18" s="25">
        <f t="array" ref="G18">SUM(($F$2:$I$2*$F$3:$I$3)/(1+B18+$F$4:$I$4)^($F$2:$I$2+1))</f>
        <v>2706.2229301420466</v>
      </c>
      <c r="H18" s="25">
        <f>F18/G18</f>
        <v>1.9539161976709497E-2</v>
      </c>
      <c r="I18" s="26">
        <f>B18-H18/100</f>
        <v>7.8586554665573821E-2</v>
      </c>
      <c r="J18" s="5"/>
      <c r="M18" s="12"/>
      <c r="N18" s="3"/>
    </row>
    <row r="19" spans="1:14" x14ac:dyDescent="0.25">
      <c r="A19" s="16">
        <v>8</v>
      </c>
      <c r="B19" s="31">
        <f t="shared" si="1"/>
        <v>7.8586554665573821E-2</v>
      </c>
      <c r="C19" s="25">
        <f t="array" ref="C19">SUM($F$3:$I$3/((1+$F$4:$I$4+B19)^$F$2:$I$2))</f>
        <v>922.65165661329911</v>
      </c>
      <c r="D19" s="25"/>
      <c r="E19" s="16">
        <f>$B$7</f>
        <v>975</v>
      </c>
      <c r="F19" s="25">
        <f t="shared" si="0"/>
        <v>52.34834338670089</v>
      </c>
      <c r="G19" s="25">
        <f t="array" ref="G19">SUM(($F$2:$I$2*$F$3:$I$3)/(1+B19+$F$4:$I$4)^($F$2:$I$2+1))</f>
        <v>2708.3882587390653</v>
      </c>
      <c r="H19" s="25">
        <f>F19/G19</f>
        <v>1.9328227117286545E-2</v>
      </c>
      <c r="I19" s="26">
        <f>B19-H19/100</f>
        <v>7.8393272394400956E-2</v>
      </c>
      <c r="J19" s="5"/>
      <c r="M19" s="12"/>
      <c r="N19" s="3"/>
    </row>
    <row r="20" spans="1:14" x14ac:dyDescent="0.25">
      <c r="A20" s="16">
        <v>9</v>
      </c>
      <c r="B20" s="31">
        <f t="shared" ref="B20" si="2">I19</f>
        <v>7.8393272394400956E-2</v>
      </c>
      <c r="C20" s="25">
        <f t="array" ref="C20">SUM($F$3:$I$3/((1+$F$4:$I$4+B20)^$F$2:$I$2))</f>
        <v>923.17534721787831</v>
      </c>
      <c r="D20" s="25"/>
      <c r="E20" s="16">
        <f>$B$7</f>
        <v>975</v>
      </c>
      <c r="F20" s="25">
        <f t="shared" si="0"/>
        <v>51.824652782121689</v>
      </c>
      <c r="G20" s="25">
        <f t="array" ref="G20">SUM(($F$2:$I$2*$F$3:$I$3)/(1+B20+$F$4:$I$4)^($F$2:$I$2+1))</f>
        <v>2710.5323199143008</v>
      </c>
      <c r="H20" s="25">
        <f>F20/G20</f>
        <v>1.9119732460434278E-2</v>
      </c>
      <c r="I20" s="26">
        <f>B20-H20/100</f>
        <v>7.8202075069796609E-2</v>
      </c>
      <c r="J20" s="5"/>
      <c r="M20" s="12"/>
      <c r="N20" s="3"/>
    </row>
    <row r="21" spans="1:14" x14ac:dyDescent="0.25">
      <c r="A21" s="16">
        <v>10</v>
      </c>
      <c r="B21" s="31">
        <f t="shared" ref="B21" si="3">I20</f>
        <v>7.8202075069796609E-2</v>
      </c>
      <c r="C21" s="25">
        <f t="array" ref="C21">SUM($F$3:$I$3/((1+$F$4:$I$4+B21)^$F$2:$I$2))</f>
        <v>923.69379666877239</v>
      </c>
      <c r="D21" s="25"/>
      <c r="E21" s="16">
        <f>$B$7</f>
        <v>975</v>
      </c>
      <c r="F21" s="25">
        <f t="shared" si="0"/>
        <v>51.306203331227607</v>
      </c>
      <c r="G21" s="25">
        <f t="array" ref="G21">SUM(($F$2:$I$2*$F$3:$I$3)/(1+B21+$F$4:$I$4)^($F$2:$I$2+1))</f>
        <v>2712.6553184844588</v>
      </c>
      <c r="H21" s="25">
        <f>F21/G21</f>
        <v>1.8913646338190884E-2</v>
      </c>
      <c r="I21" s="26">
        <f>B21-H21/100</f>
        <v>7.80129386064147E-2</v>
      </c>
      <c r="J21" s="5"/>
      <c r="M21" s="12"/>
      <c r="N21" s="3"/>
    </row>
    <row r="22" spans="1:14" x14ac:dyDescent="0.25">
      <c r="A22" s="16">
        <v>11</v>
      </c>
      <c r="B22" s="31">
        <f t="shared" ref="B22" si="4">I21</f>
        <v>7.80129386064147E-2</v>
      </c>
      <c r="C22" s="25">
        <f t="array" ref="C22">SUM($F$3:$I$3/((1+$F$4:$I$4+B22)^$F$2:$I$2))</f>
        <v>924.2070574659042</v>
      </c>
      <c r="D22" s="25"/>
      <c r="E22" s="16">
        <f>$B$7</f>
        <v>975</v>
      </c>
      <c r="F22" s="25">
        <f t="shared" si="0"/>
        <v>50.792942534095801</v>
      </c>
      <c r="G22" s="25">
        <f t="array" ref="G22">SUM(($F$2:$I$2*$F$3:$I$3)/(1+B22+$F$4:$I$4)^($F$2:$I$2+1))</f>
        <v>2714.7574573799375</v>
      </c>
      <c r="H22" s="25">
        <f>F22/G22</f>
        <v>1.8709937565883697E-2</v>
      </c>
      <c r="I22" s="26">
        <f>B22-H22/100</f>
        <v>7.7825839230755867E-2</v>
      </c>
      <c r="M22" s="12"/>
      <c r="N22" s="3"/>
    </row>
    <row r="23" spans="1:14" x14ac:dyDescent="0.25">
      <c r="A23" s="16">
        <v>12</v>
      </c>
      <c r="B23" s="31">
        <f t="shared" ref="B23:B36" si="5">I22</f>
        <v>7.7825839230755867E-2</v>
      </c>
      <c r="C23" s="25">
        <f t="array" ref="C23">SUM($F$3:$I$3/((1+$F$4:$I$4+B23)^$F$2:$I$2))</f>
        <v>924.71518158231697</v>
      </c>
      <c r="D23" s="25"/>
      <c r="E23" s="16">
        <f>$B$7</f>
        <v>975</v>
      </c>
      <c r="F23" s="25">
        <f t="shared" si="0"/>
        <v>50.284818417683027</v>
      </c>
      <c r="G23" s="25">
        <f t="array" ref="G23">SUM(($F$2:$I$2*$F$3:$I$3)/(1+B23+$F$4:$I$4)^($F$2:$I$2+1))</f>
        <v>2716.8389376603018</v>
      </c>
      <c r="H23" s="25">
        <f>F23/G23</f>
        <v>1.8508575433252406E-2</v>
      </c>
      <c r="I23" s="26">
        <f>B23-H23/100</f>
        <v>7.7640753476423338E-2</v>
      </c>
      <c r="M23" s="12"/>
      <c r="N23" s="3"/>
    </row>
    <row r="24" spans="1:14" x14ac:dyDescent="0.25">
      <c r="A24" s="16">
        <v>13</v>
      </c>
      <c r="B24" s="31">
        <f t="shared" si="5"/>
        <v>7.7640753476423338E-2</v>
      </c>
      <c r="C24" s="25">
        <f t="array" ref="C24">SUM($F$3:$I$3/((1+$F$4:$I$4+B24)^$F$2:$I$2))</f>
        <v>925.21822046948535</v>
      </c>
      <c r="D24" s="25"/>
      <c r="E24" s="16">
        <f>$B$7</f>
        <v>975</v>
      </c>
      <c r="F24" s="25">
        <f t="shared" si="0"/>
        <v>49.781779530514655</v>
      </c>
      <c r="G24" s="25">
        <f t="array" ref="G24">SUM(($F$2:$I$2*$F$3:$I$3)/(1+B24+$F$4:$I$4)^($F$2:$I$2+1))</f>
        <v>2718.8999585296651</v>
      </c>
      <c r="H24" s="25">
        <f>F24/G24</f>
        <v>1.8309529695765561E-2</v>
      </c>
      <c r="I24" s="26">
        <f>B24-H24/100</f>
        <v>7.7457658179465677E-2</v>
      </c>
      <c r="M24" s="12"/>
      <c r="N24" s="3"/>
    </row>
    <row r="25" spans="1:14" x14ac:dyDescent="0.25">
      <c r="A25" s="16">
        <v>14</v>
      </c>
      <c r="B25" s="31">
        <f t="shared" si="5"/>
        <v>7.7457658179465677E-2</v>
      </c>
      <c r="C25" s="25">
        <f t="array" ref="C25">SUM($F$3:$I$3/((1+$F$4:$I$4+B25)^$F$2:$I$2))</f>
        <v>925.71622506257199</v>
      </c>
      <c r="D25" s="25"/>
      <c r="E25" s="16">
        <f>$B$7</f>
        <v>975</v>
      </c>
      <c r="F25" s="25">
        <f t="shared" si="0"/>
        <v>49.283774937428007</v>
      </c>
      <c r="G25" s="25">
        <f t="array" ref="G25">SUM(($F$2:$I$2*$F$3:$I$3)/(1+B25+$F$4:$I$4)^($F$2:$I$2+1))</f>
        <v>2720.9407173520094</v>
      </c>
      <c r="H25" s="25">
        <f>F25/G25</f>
        <v>1.8112770566126282E-2</v>
      </c>
      <c r="I25" s="26">
        <f>B25-H25/100</f>
        <v>7.7276530473804408E-2</v>
      </c>
      <c r="M25" s="12"/>
      <c r="N25" s="3"/>
    </row>
    <row r="26" spans="1:14" x14ac:dyDescent="0.25">
      <c r="A26" s="16">
        <v>15</v>
      </c>
      <c r="B26" s="31">
        <f t="shared" si="5"/>
        <v>7.7276530473804408E-2</v>
      </c>
      <c r="C26" s="25">
        <f t="array" ref="C26">SUM($F$3:$I$3/((1+$F$4:$I$4+B26)^$F$2:$I$2))</f>
        <v>926.20924578562904</v>
      </c>
      <c r="D26" s="25"/>
      <c r="E26" s="16">
        <f>$B$7</f>
        <v>975</v>
      </c>
      <c r="F26" s="25">
        <f t="shared" si="0"/>
        <v>48.790754214370963</v>
      </c>
      <c r="G26" s="25">
        <f t="array" ref="G26">SUM(($F$2:$I$2*$F$3:$I$3)/(1+B26+$F$4:$I$4)^($F$2:$I$2+1))</f>
        <v>2722.9614096664</v>
      </c>
      <c r="H26" s="25">
        <f>F26/G26</f>
        <v>1.7918268705963226E-2</v>
      </c>
      <c r="I26" s="26">
        <f>B26-H26/100</f>
        <v>7.7097347786744777E-2</v>
      </c>
      <c r="M26" s="12"/>
      <c r="N26" s="3"/>
    </row>
    <row r="27" spans="1:14" x14ac:dyDescent="0.25">
      <c r="A27" s="16">
        <v>16</v>
      </c>
      <c r="B27" s="31">
        <f t="shared" si="5"/>
        <v>7.7097347786744777E-2</v>
      </c>
      <c r="C27" s="25">
        <f t="array" ref="C27">SUM($F$3:$I$3/((1+$F$4:$I$4+B27)^$F$2:$I$2))</f>
        <v>926.69733255674714</v>
      </c>
      <c r="D27" s="25"/>
      <c r="E27" s="16">
        <f>$B$7</f>
        <v>975</v>
      </c>
      <c r="F27" s="25">
        <f t="shared" si="0"/>
        <v>48.302667443252858</v>
      </c>
      <c r="G27" s="25">
        <f t="array" ref="G27">SUM(($F$2:$I$2*$F$3:$I$3)/(1+B27+$F$4:$I$4)^($F$2:$I$2+1))</f>
        <v>2724.9622292021186</v>
      </c>
      <c r="H27" s="25">
        <f>F27/G27</f>
        <v>1.7725995217701091E-2</v>
      </c>
      <c r="I27" s="26">
        <f>B27-H27/100</f>
        <v>7.692008783456776E-2</v>
      </c>
      <c r="M27" s="12"/>
      <c r="N27" s="3"/>
    </row>
    <row r="28" spans="1:14" x14ac:dyDescent="0.25">
      <c r="A28" s="16">
        <v>17</v>
      </c>
      <c r="B28" s="31">
        <f t="shared" si="5"/>
        <v>7.692008783456776E-2</v>
      </c>
      <c r="C28" s="25">
        <f t="array" ref="C28">SUM($F$3:$I$3/((1+$F$4:$I$4+B28)^$F$2:$I$2))</f>
        <v>927.18053479315449</v>
      </c>
      <c r="D28" s="25"/>
      <c r="E28" s="16">
        <f>$B$7</f>
        <v>975</v>
      </c>
      <c r="F28" s="25">
        <f t="shared" si="0"/>
        <v>47.819465206845507</v>
      </c>
      <c r="G28" s="25">
        <f t="array" ref="G28">SUM(($F$2:$I$2*$F$3:$I$3)/(1+B28+$F$4:$I$4)^($F$2:$I$2+1))</f>
        <v>2726.9433678937339</v>
      </c>
      <c r="H28" s="25">
        <f>F28/G28</f>
        <v>1.7535921636605466E-2</v>
      </c>
      <c r="I28" s="26">
        <f>B28-H28/100</f>
        <v>7.674472861820171E-2</v>
      </c>
      <c r="M28" s="12"/>
      <c r="N28" s="3"/>
    </row>
    <row r="29" spans="1:14" x14ac:dyDescent="0.25">
      <c r="A29" s="16">
        <v>18</v>
      </c>
      <c r="B29" s="31">
        <f t="shared" si="5"/>
        <v>7.674472861820171E-2</v>
      </c>
      <c r="C29" s="25">
        <f t="array" ref="C29">SUM($F$3:$I$3/((1+$F$4:$I$4+B29)^$F$2:$I$2))</f>
        <v>927.65890141626164</v>
      </c>
      <c r="D29" s="25"/>
      <c r="E29" s="16">
        <f>$B$7</f>
        <v>975</v>
      </c>
      <c r="F29" s="25">
        <f t="shared" si="0"/>
        <v>47.341098583738358</v>
      </c>
      <c r="G29" s="25">
        <f t="array" ref="G29">SUM(($F$2:$I$2*$F$3:$I$3)/(1+B29+$F$4:$I$4)^($F$2:$I$2+1))</f>
        <v>2728.9050158960576</v>
      </c>
      <c r="H29" s="25">
        <f>F29/G29</f>
        <v>1.7348019922999603E-2</v>
      </c>
      <c r="I29" s="26">
        <f>B29-H29/100</f>
        <v>7.6571248418971713E-2</v>
      </c>
      <c r="M29" s="12"/>
      <c r="N29" s="3"/>
    </row>
    <row r="30" spans="1:14" x14ac:dyDescent="0.25">
      <c r="A30" s="16">
        <v>19</v>
      </c>
      <c r="B30" s="31">
        <f t="shared" si="5"/>
        <v>7.6571248418971713E-2</v>
      </c>
      <c r="C30" s="25">
        <f t="array" ref="C30">SUM($F$3:$I$3/((1+$F$4:$I$4+B30)^$F$2:$I$2))</f>
        <v>928.13248085665361</v>
      </c>
      <c r="D30" s="25"/>
      <c r="E30" s="16">
        <f>$B$7</f>
        <v>975</v>
      </c>
      <c r="F30" s="25">
        <f t="shared" si="0"/>
        <v>46.867519143346385</v>
      </c>
      <c r="G30" s="25">
        <f t="array" ref="G30">SUM(($F$2:$I$2*$F$3:$I$3)/(1+B30+$F$4:$I$4)^($F$2:$I$2+1))</f>
        <v>2730.8473615990315</v>
      </c>
      <c r="H30" s="25">
        <f>F30/G30</f>
        <v>1.7162262454648285E-2</v>
      </c>
      <c r="I30" s="26">
        <f>B30-H30/100</f>
        <v>7.6399625794425233E-2</v>
      </c>
      <c r="M30" s="12"/>
      <c r="N30" s="3"/>
    </row>
    <row r="31" spans="1:14" x14ac:dyDescent="0.25">
      <c r="A31" s="16">
        <v>20</v>
      </c>
      <c r="B31" s="31">
        <f t="shared" si="5"/>
        <v>7.6399625794425233E-2</v>
      </c>
      <c r="C31" s="25">
        <f t="array" ref="C31">SUM($F$3:$I$3/((1+$F$4:$I$4+B31)^$F$2:$I$2))</f>
        <v>928.60132105903676</v>
      </c>
      <c r="D31" s="25"/>
      <c r="E31" s="16">
        <f>$B$7</f>
        <v>975</v>
      </c>
      <c r="F31" s="25">
        <f t="shared" si="0"/>
        <v>46.398678940963237</v>
      </c>
      <c r="G31" s="25">
        <f t="array" ref="G31">SUM(($F$2:$I$2*$F$3:$I$3)/(1+B31+$F$4:$I$4)^($F$2:$I$2+1))</f>
        <v>2732.7705916425284</v>
      </c>
      <c r="H31" s="25">
        <f>F31/G31</f>
        <v>1.6978622019302163E-2</v>
      </c>
      <c r="I31" s="26">
        <f>B31-H31/100</f>
        <v>7.6229839574232211E-2</v>
      </c>
      <c r="M31" s="12"/>
      <c r="N31" s="3"/>
    </row>
    <row r="32" spans="1:14" x14ac:dyDescent="0.25">
      <c r="A32" s="16">
        <v>21</v>
      </c>
      <c r="B32" s="31">
        <f t="shared" si="5"/>
        <v>7.6229839574232211E-2</v>
      </c>
      <c r="C32" s="25">
        <f t="array" ref="C32">SUM($F$3:$I$3/((1+$F$4:$I$4+B32)^$F$2:$I$2))</f>
        <v>929.06546948712776</v>
      </c>
      <c r="D32" s="25"/>
      <c r="E32" s="16">
        <f>$B$7</f>
        <v>975</v>
      </c>
      <c r="F32" s="25">
        <f t="shared" si="0"/>
        <v>45.934530512872243</v>
      </c>
      <c r="G32" s="25">
        <f t="array" ref="G32">SUM(($F$2:$I$2*$F$3:$I$3)/(1+B32+$F$4:$I$4)^($F$2:$I$2+1))</f>
        <v>2734.6748909310509</v>
      </c>
      <c r="H32" s="25">
        <f>F32/G32</f>
        <v>1.6797071807403516E-2</v>
      </c>
      <c r="I32" s="26">
        <f>B32-H32/100</f>
        <v>7.6061868856158177E-2</v>
      </c>
      <c r="M32" s="12"/>
      <c r="N32" s="3"/>
    </row>
    <row r="33" spans="1:14" x14ac:dyDescent="0.25">
      <c r="A33" s="16">
        <v>22</v>
      </c>
      <c r="B33" s="31">
        <f t="shared" si="5"/>
        <v>7.6061868856158177E-2</v>
      </c>
      <c r="C33" s="25">
        <f t="array" ref="C33">SUM($F$3:$I$3/((1+$F$4:$I$4+B33)^$F$2:$I$2))</f>
        <v>929.52497312850073</v>
      </c>
      <c r="D33" s="25"/>
      <c r="E33" s="16">
        <f>$B$7</f>
        <v>975</v>
      </c>
      <c r="F33" s="25">
        <f t="shared" si="0"/>
        <v>45.475026871499267</v>
      </c>
      <c r="G33" s="25">
        <f t="array" ref="G33">SUM(($F$2:$I$2*$F$3:$I$3)/(1+B33+$F$4:$I$4)^($F$2:$I$2+1))</f>
        <v>2736.5604426483642</v>
      </c>
      <c r="H33" s="25">
        <f>F33/G33</f>
        <v>1.6617585404943531E-2</v>
      </c>
      <c r="I33" s="26">
        <f>B33-H33/100</f>
        <v>7.5895693002108744E-2</v>
      </c>
      <c r="M33" s="12"/>
      <c r="N33" s="3"/>
    </row>
    <row r="34" spans="1:14" x14ac:dyDescent="0.25">
      <c r="A34" s="16">
        <v>23</v>
      </c>
      <c r="B34" s="31">
        <f t="shared" si="5"/>
        <v>7.5895693002108744E-2</v>
      </c>
      <c r="C34" s="25">
        <f t="array" ref="C34">SUM($F$3:$I$3/((1+$F$4:$I$4+B34)^$F$2:$I$2))</f>
        <v>929.97987849937817</v>
      </c>
      <c r="D34" s="25"/>
      <c r="E34" s="16">
        <f>$B$7</f>
        <v>975</v>
      </c>
      <c r="F34" s="25">
        <f t="shared" si="0"/>
        <v>45.020121500621826</v>
      </c>
      <c r="G34" s="25">
        <f t="array" ref="G34">SUM(($F$2:$I$2*$F$3:$I$3)/(1+B34+$F$4:$I$4)^($F$2:$I$2+1))</f>
        <v>2738.427428272028</v>
      </c>
      <c r="H34" s="25">
        <f>F34/G34</f>
        <v>1.6440136786473075E-2</v>
      </c>
      <c r="I34" s="26">
        <f>B34-H34/100</f>
        <v>7.5731291634244011E-2</v>
      </c>
      <c r="M34" s="12"/>
      <c r="N34" s="3"/>
    </row>
    <row r="35" spans="1:14" x14ac:dyDescent="0.25">
      <c r="A35" s="16">
        <v>24</v>
      </c>
      <c r="B35" s="31">
        <f t="shared" si="5"/>
        <v>7.5731291634244011E-2</v>
      </c>
      <c r="C35" s="25">
        <f t="array" ref="C35">SUM($F$3:$I$3/((1+$F$4:$I$4+B35)^$F$2:$I$2))</f>
        <v>930.43023164938029</v>
      </c>
      <c r="D35" s="25"/>
      <c r="E35" s="16">
        <f>$B$7</f>
        <v>975</v>
      </c>
      <c r="F35" s="25">
        <f t="shared" si="0"/>
        <v>44.569768350619711</v>
      </c>
      <c r="G35" s="25">
        <f t="array" ref="G35">SUM(($F$2:$I$2*$F$3:$I$3)/(1+B35+$F$4:$I$4)^($F$2:$I$2+1))</f>
        <v>2740.2760275878277</v>
      </c>
      <c r="H35" s="25">
        <f>F35/G35</f>
        <v>1.6264700308257985E-2</v>
      </c>
      <c r="I35" s="26">
        <f>B35-H35/100</f>
        <v>7.5568644631161433E-2</v>
      </c>
      <c r="M35" s="12"/>
      <c r="N35" s="3"/>
    </row>
    <row r="36" spans="1:14" x14ac:dyDescent="0.25">
      <c r="A36" s="16">
        <v>25</v>
      </c>
      <c r="B36" s="31">
        <f t="shared" si="5"/>
        <v>7.5568644631161433E-2</v>
      </c>
      <c r="C36" s="25">
        <f t="array" ref="C36">SUM($F$3:$I$3/((1+$F$4:$I$4+B36)^$F$2:$I$2))</f>
        <v>930.87607816621858</v>
      </c>
      <c r="D36" s="25"/>
      <c r="E36" s="16">
        <f>$B$7</f>
        <v>975</v>
      </c>
      <c r="F36" s="25">
        <f t="shared" si="0"/>
        <v>44.123921833781424</v>
      </c>
      <c r="G36" s="25">
        <f t="array" ref="G36">SUM(($F$2:$I$2*$F$3:$I$3)/(1+B36+$F$4:$I$4)^($F$2:$I$2+1))</f>
        <v>2742.1064187041598</v>
      </c>
      <c r="H36" s="25">
        <f>F36/G36</f>
        <v>1.6091250701580399E-2</v>
      </c>
      <c r="I36" s="26">
        <f>B36-H36/100</f>
        <v>7.5407732124145629E-2</v>
      </c>
      <c r="M36" s="12"/>
      <c r="N36" s="3"/>
    </row>
    <row r="37" spans="1:14" x14ac:dyDescent="0.25">
      <c r="A37" s="16">
        <v>26</v>
      </c>
      <c r="B37" s="31">
        <f t="shared" ref="B37:B55" si="6">I36</f>
        <v>7.5407732124145629E-2</v>
      </c>
      <c r="C37" s="25">
        <f t="array" ref="C37">SUM($F$3:$I$3/((1+$F$4:$I$4+B37)^$F$2:$I$2))</f>
        <v>931.31746318034698</v>
      </c>
      <c r="D37" s="25"/>
      <c r="E37" s="16">
        <f>$B$7</f>
        <v>975</v>
      </c>
      <c r="F37" s="25">
        <f t="shared" si="0"/>
        <v>43.682536819653023</v>
      </c>
      <c r="G37" s="25">
        <f t="array" ref="G37">SUM(($F$2:$I$2*$F$3:$I$3)/(1+B37+$F$4:$I$4)^($F$2:$I$2+1))</f>
        <v>2743.9187780662728</v>
      </c>
      <c r="H37" s="25">
        <f>F37/G37</f>
        <v>1.5919763066178476E-2</v>
      </c>
      <c r="I37" s="26">
        <f>B37-H37/100</f>
        <v>7.5248534493483843E-2</v>
      </c>
      <c r="M37" s="12"/>
      <c r="N37" s="3"/>
    </row>
    <row r="38" spans="1:14" x14ac:dyDescent="0.25">
      <c r="A38" s="16">
        <v>27</v>
      </c>
      <c r="B38" s="31">
        <f t="shared" si="6"/>
        <v>7.5248534493483843E-2</v>
      </c>
      <c r="C38" s="25">
        <f t="array" ref="C38">SUM($F$3:$I$3/((1+$F$4:$I$4+B38)^$F$2:$I$2))</f>
        <v>931.75443136956414</v>
      </c>
      <c r="D38" s="25"/>
      <c r="E38" s="16">
        <f>$B$7</f>
        <v>975</v>
      </c>
      <c r="F38" s="25">
        <f t="shared" si="0"/>
        <v>43.245568630435855</v>
      </c>
      <c r="G38" s="25">
        <f t="array" ref="G38">SUM(($F$2:$I$2*$F$3:$I$3)/(1+B38+$F$4:$I$4)^($F$2:$I$2+1))</f>
        <v>2745.7132804704547</v>
      </c>
      <c r="H38" s="25">
        <f>F38/G38</f>
        <v>1.5750212863823165E-2</v>
      </c>
      <c r="I38" s="26">
        <f>B38-H38/100</f>
        <v>7.5091032364845614E-2</v>
      </c>
      <c r="M38" s="12"/>
      <c r="N38" s="3"/>
    </row>
    <row r="39" spans="1:14" x14ac:dyDescent="0.25">
      <c r="A39" s="16">
        <v>28</v>
      </c>
      <c r="B39" s="31">
        <f t="shared" si="6"/>
        <v>7.5091032364845614E-2</v>
      </c>
      <c r="C39" s="25">
        <f t="array" ref="C39">SUM($F$3:$I$3/((1+$F$4:$I$4+B39)^$F$2:$I$2))</f>
        <v>932.18702696357127</v>
      </c>
      <c r="D39" s="25"/>
      <c r="E39" s="16">
        <f>$B$7</f>
        <v>975</v>
      </c>
      <c r="F39" s="25">
        <f t="shared" si="0"/>
        <v>42.81297303642873</v>
      </c>
      <c r="G39" s="25">
        <f t="array" ref="G39">SUM(($F$2:$I$2*$F$3:$I$3)/(1+B39+$F$4:$I$4)^($F$2:$I$2+1))</f>
        <v>2747.4900990781321</v>
      </c>
      <c r="H39" s="25">
        <f>F39/G39</f>
        <v>1.558257591202742E-2</v>
      </c>
      <c r="I39" s="26">
        <f>B39-H39/100</f>
        <v>7.4935206605725335E-2</v>
      </c>
      <c r="M39" s="12"/>
      <c r="N39" s="3"/>
    </row>
    <row r="40" spans="1:14" x14ac:dyDescent="0.25">
      <c r="A40" s="16">
        <v>29</v>
      </c>
      <c r="B40" s="31">
        <f t="shared" si="6"/>
        <v>7.4935206605725335E-2</v>
      </c>
      <c r="C40" s="25">
        <f t="array" ref="C40">SUM($F$3:$I$3/((1+$F$4:$I$4+B40)^$F$2:$I$2))</f>
        <v>932.61529374847805</v>
      </c>
      <c r="D40" s="25"/>
      <c r="E40" s="16">
        <f>$B$7</f>
        <v>975</v>
      </c>
      <c r="F40" s="25">
        <f t="shared" si="0"/>
        <v>42.384706251521948</v>
      </c>
      <c r="G40" s="25">
        <f t="array" ref="G40">SUM(($F$2:$I$2*$F$3:$I$3)/(1+B40+$F$4:$I$4)^($F$2:$I$2+1))</f>
        <v>2749.2494054298527</v>
      </c>
      <c r="H40" s="25">
        <f>F40/G40</f>
        <v>1.5416828377887739E-2</v>
      </c>
      <c r="I40" s="26">
        <f>B40-H40/100</f>
        <v>7.4781038321946464E-2</v>
      </c>
      <c r="M40" s="12"/>
      <c r="N40" s="3"/>
    </row>
    <row r="41" spans="1:14" x14ac:dyDescent="0.25">
      <c r="A41" s="16">
        <v>30</v>
      </c>
      <c r="B41" s="31">
        <f t="shared" si="6"/>
        <v>7.4781038321946464E-2</v>
      </c>
      <c r="C41" s="25">
        <f t="array" ref="C41">SUM($F$3:$I$3/((1+$F$4:$I$4+B41)^$F$2:$I$2))</f>
        <v>933.03927507126878</v>
      </c>
      <c r="D41" s="25"/>
      <c r="E41" s="16">
        <f>$B$7</f>
        <v>975</v>
      </c>
      <c r="F41" s="25">
        <f t="shared" si="0"/>
        <v>41.960724928731224</v>
      </c>
      <c r="G41" s="25">
        <f t="array" ref="G41">SUM(($F$2:$I$2*$F$3:$I$3)/(1+B41+$F$4:$I$4)^($F$2:$I$2+1))</f>
        <v>2750.9913694592028</v>
      </c>
      <c r="H41" s="25">
        <f>F41/G41</f>
        <v>1.5252946772050389E-2</v>
      </c>
      <c r="I41" s="26">
        <f>B41-H41/100</f>
        <v>7.4628508854225964E-2</v>
      </c>
      <c r="M41" s="12"/>
      <c r="N41" s="3"/>
    </row>
    <row r="42" spans="1:14" x14ac:dyDescent="0.25">
      <c r="A42" s="16">
        <v>31</v>
      </c>
      <c r="B42" s="31">
        <f t="shared" si="6"/>
        <v>7.4628508854225964E-2</v>
      </c>
      <c r="C42" s="25">
        <f t="array" ref="C42">SUM($F$3:$I$3/((1+$F$4:$I$4+B42)^$F$2:$I$2))</f>
        <v>933.45901384422075</v>
      </c>
      <c r="D42" s="25"/>
      <c r="E42" s="16">
        <f>$B$7</f>
        <v>975</v>
      </c>
      <c r="F42" s="25">
        <f t="shared" si="0"/>
        <v>41.540986155779251</v>
      </c>
      <c r="G42" s="25">
        <f t="array" ref="G42">SUM(($F$2:$I$2*$F$3:$I$3)/(1+B42+$F$4:$I$4)^($F$2:$I$2+1))</f>
        <v>2752.716159506625</v>
      </c>
      <c r="H42" s="25">
        <f>F42/G42</f>
        <v>1.5090907942802474E-2</v>
      </c>
      <c r="I42" s="26">
        <f>B42-H42/100</f>
        <v>7.447759977479794E-2</v>
      </c>
      <c r="M42" s="12"/>
      <c r="N42" s="3"/>
    </row>
    <row r="43" spans="1:14" x14ac:dyDescent="0.25">
      <c r="A43" s="16">
        <v>32</v>
      </c>
      <c r="B43" s="31">
        <f t="shared" si="6"/>
        <v>7.447759977479794E-2</v>
      </c>
      <c r="C43" s="25">
        <f t="array" ref="C43">SUM($F$3:$I$3/((1+$F$4:$I$4+B43)^$F$2:$I$2))</f>
        <v>933.87455254927693</v>
      </c>
      <c r="D43" s="25"/>
      <c r="E43" s="16">
        <f>$B$7</f>
        <v>975</v>
      </c>
      <c r="F43" s="25">
        <f t="shared" si="0"/>
        <v>41.125447450723073</v>
      </c>
      <c r="G43" s="25">
        <f t="array" ref="G43">SUM(($F$2:$I$2*$F$3:$I$3)/(1+B43+$F$4:$I$4)^($F$2:$I$2+1))</f>
        <v>2754.4239423331442</v>
      </c>
      <c r="H43" s="25">
        <f>F43/G43</f>
        <v>1.4930689070284374E-2</v>
      </c>
      <c r="I43" s="26">
        <f>B43-H43/100</f>
        <v>7.4328292884095093E-2</v>
      </c>
      <c r="M43" s="12"/>
      <c r="N43" s="3"/>
    </row>
    <row r="44" spans="1:14" x14ac:dyDescent="0.25">
      <c r="A44" s="16">
        <v>33</v>
      </c>
      <c r="B44" s="31">
        <f t="shared" si="6"/>
        <v>7.4328292884095093E-2</v>
      </c>
      <c r="C44" s="25">
        <f t="array" ref="C44">SUM($F$3:$I$3/((1+$F$4:$I$4+B44)^$F$2:$I$2))</f>
        <v>934.28593324237659</v>
      </c>
      <c r="D44" s="25"/>
      <c r="E44" s="16">
        <f>$B$7</f>
        <v>975</v>
      </c>
      <c r="F44" s="25">
        <f t="shared" si="0"/>
        <v>40.714066757623414</v>
      </c>
      <c r="G44" s="25">
        <f t="array" ref="G44">SUM(($F$2:$I$2*$F$3:$I$3)/(1+B44+$F$4:$I$4)^($F$2:$I$2+1))</f>
        <v>2756.1148831340056</v>
      </c>
      <c r="H44" s="25">
        <f>F44/G44</f>
        <v>1.4772267660819365E-2</v>
      </c>
      <c r="I44" s="26">
        <f>B44-H44/100</f>
        <v>7.4180570207486904E-2</v>
      </c>
      <c r="M44" s="12"/>
      <c r="N44" s="3"/>
    </row>
    <row r="45" spans="1:14" x14ac:dyDescent="0.25">
      <c r="A45" s="16">
        <v>34</v>
      </c>
      <c r="B45" s="31">
        <f t="shared" si="6"/>
        <v>7.4180570207486904E-2</v>
      </c>
      <c r="C45" s="25">
        <f t="array" ref="C45">SUM($F$3:$I$3/((1+$F$4:$I$4+B45)^$F$2:$I$2))</f>
        <v>934.69319755774063</v>
      </c>
      <c r="D45" s="25"/>
      <c r="E45" s="16">
        <f>$B$7</f>
        <v>975</v>
      </c>
      <c r="F45" s="25">
        <f t="shared" si="0"/>
        <v>40.306802442259368</v>
      </c>
      <c r="G45" s="25">
        <f t="array" ref="G45">SUM(($F$2:$I$2*$F$3:$I$3)/(1+B45+$F$4:$I$4)^($F$2:$I$2+1))</f>
        <v>2757.7891455522245</v>
      </c>
      <c r="H45" s="25">
        <f>F45/G45</f>
        <v>1.4615621541359088E-2</v>
      </c>
      <c r="I45" s="26">
        <f>B45-H45/100</f>
        <v>7.403441399207332E-2</v>
      </c>
      <c r="M45" s="12"/>
      <c r="N45" s="3"/>
    </row>
    <row r="46" spans="1:14" x14ac:dyDescent="0.25">
      <c r="A46" s="16">
        <v>35</v>
      </c>
      <c r="B46" s="31">
        <f t="shared" si="6"/>
        <v>7.403441399207332E-2</v>
      </c>
      <c r="C46" s="25">
        <f t="array" ref="C46">SUM($F$3:$I$3/((1+$F$4:$I$4+B46)^$F$2:$I$2))</f>
        <v>935.09638671211337</v>
      </c>
      <c r="D46" s="25"/>
      <c r="E46" s="16">
        <f>$B$7</f>
        <v>975</v>
      </c>
      <c r="F46" s="25">
        <f t="shared" si="0"/>
        <v>39.903613287886628</v>
      </c>
      <c r="G46" s="25">
        <f t="array" ref="G46">SUM(($F$2:$I$2*$F$3:$I$3)/(1+B46+$F$4:$I$4)^($F$2:$I$2+1))</f>
        <v>2759.4468916920368</v>
      </c>
      <c r="H46" s="25">
        <f>F46/G46</f>
        <v>1.4460728854041666E-2</v>
      </c>
      <c r="I46" s="26">
        <f>B46-H46/100</f>
        <v>7.3889806703532901E-2</v>
      </c>
      <c r="M46" s="12"/>
      <c r="N46" s="3"/>
    </row>
    <row r="47" spans="1:14" x14ac:dyDescent="0.25">
      <c r="A47" s="16">
        <v>36</v>
      </c>
      <c r="B47" s="31">
        <f t="shared" si="6"/>
        <v>7.3889806703532901E-2</v>
      </c>
      <c r="C47" s="25">
        <f t="array" ref="C47">SUM($F$3:$I$3/((1+$F$4:$I$4+B47)^$F$2:$I$2))</f>
        <v>935.49554150896017</v>
      </c>
      <c r="D47" s="25"/>
      <c r="E47" s="16">
        <f>$B$7</f>
        <v>975</v>
      </c>
      <c r="F47" s="25">
        <f t="shared" si="0"/>
        <v>39.504458491039827</v>
      </c>
      <c r="G47" s="25">
        <f t="array" ref="G47">SUM(($F$2:$I$2*$F$3:$I$3)/(1+B47+$F$4:$I$4)^($F$2:$I$2+1))</f>
        <v>2761.088282132263</v>
      </c>
      <c r="H47" s="25">
        <f>F47/G47</f>
        <v>1.4307568050860123E-2</v>
      </c>
      <c r="I47" s="26">
        <f>B47-H47/100</f>
        <v>7.3746731023024301E-2</v>
      </c>
      <c r="M47" s="12"/>
      <c r="N47" s="3"/>
    </row>
    <row r="48" spans="1:14" x14ac:dyDescent="0.25">
      <c r="A48" s="16">
        <v>37</v>
      </c>
      <c r="B48" s="31">
        <f t="shared" si="6"/>
        <v>7.3746731023024301E-2</v>
      </c>
      <c r="C48" s="25">
        <f t="array" ref="C48">SUM($F$3:$I$3/((1+$F$4:$I$4+B48)^$F$2:$I$2))</f>
        <v>935.89070234262908</v>
      </c>
      <c r="D48" s="25"/>
      <c r="E48" s="16">
        <f>$B$7</f>
        <v>975</v>
      </c>
      <c r="F48" s="25">
        <f t="shared" si="0"/>
        <v>39.109297657370917</v>
      </c>
      <c r="G48" s="25">
        <f t="array" ref="G48">SUM(($F$2:$I$2*$F$3:$I$3)/(1+B48+$F$4:$I$4)^($F$2:$I$2+1))</f>
        <v>2762.7134759395958</v>
      </c>
      <c r="H48" s="25">
        <f>F48/G48</f>
        <v>1.4156117888435711E-2</v>
      </c>
      <c r="I48" s="26">
        <f>B48-H48/100</f>
        <v>7.3605169844139937E-2</v>
      </c>
      <c r="M48" s="12"/>
      <c r="N48" s="3"/>
    </row>
    <row r="49" spans="1:15" x14ac:dyDescent="0.25">
      <c r="A49" s="16">
        <v>38</v>
      </c>
      <c r="B49" s="31">
        <f t="shared" si="6"/>
        <v>7.3605169844139937E-2</v>
      </c>
      <c r="C49" s="25">
        <f t="array" ref="C49">SUM($F$3:$I$3/((1+$F$4:$I$4+B49)^$F$2:$I$2))</f>
        <v>936.28190920245765</v>
      </c>
      <c r="D49" s="25"/>
      <c r="E49" s="16">
        <f>$B$7</f>
        <v>975</v>
      </c>
      <c r="F49" s="25">
        <f t="shared" si="0"/>
        <v>38.718090797542345</v>
      </c>
      <c r="G49" s="25">
        <f t="array" ref="G49">SUM(($F$2:$I$2*$F$3:$I$3)/(1+B49+$F$4:$I$4)^($F$2:$I$2+1))</f>
        <v>2764.3226306817592</v>
      </c>
      <c r="H49" s="25">
        <f>F49/G49</f>
        <v>1.400635742290088E-2</v>
      </c>
      <c r="I49" s="26">
        <f>B49-H49/100</f>
        <v>7.3465106269910929E-2</v>
      </c>
      <c r="M49" s="12"/>
      <c r="N49" s="3"/>
    </row>
    <row r="50" spans="1:15" x14ac:dyDescent="0.25">
      <c r="A50" s="16">
        <v>39</v>
      </c>
      <c r="B50" s="31">
        <f t="shared" si="6"/>
        <v>7.3465106269910929E-2</v>
      </c>
      <c r="C50" s="25">
        <f t="array" ref="C50">SUM($F$3:$I$3/((1+$F$4:$I$4+B50)^$F$2:$I$2))</f>
        <v>936.66920167685407</v>
      </c>
      <c r="D50" s="25"/>
      <c r="E50" s="16">
        <f>$B$7</f>
        <v>975</v>
      </c>
      <c r="F50" s="25">
        <f t="shared" si="0"/>
        <v>38.330798323145927</v>
      </c>
      <c r="G50" s="25">
        <f t="array" ref="G50">SUM(($F$2:$I$2*$F$3:$I$3)/(1+B50+$F$4:$I$4)^($F$2:$I$2+1))</f>
        <v>2765.9159024406267</v>
      </c>
      <c r="H50" s="25">
        <f>F50/G50</f>
        <v>1.3858266004878555E-2</v>
      </c>
      <c r="I50" s="26">
        <f>B50-H50/100</f>
        <v>7.3326523609862138E-2</v>
      </c>
      <c r="M50" s="12"/>
      <c r="N50" s="3"/>
    </row>
    <row r="51" spans="1:15" x14ac:dyDescent="0.25">
      <c r="A51" s="16">
        <v>40</v>
      </c>
      <c r="B51" s="31">
        <f t="shared" si="6"/>
        <v>7.3326523609862138E-2</v>
      </c>
      <c r="C51" s="25">
        <f t="array" ref="C51">SUM($F$3:$I$3/((1+$F$4:$I$4+B51)^$F$2:$I$2))</f>
        <v>937.05261895732224</v>
      </c>
      <c r="D51" s="25"/>
      <c r="E51" s="16">
        <f>$B$7</f>
        <v>975</v>
      </c>
      <c r="F51" s="25">
        <f t="shared" si="0"/>
        <v>37.947381042677762</v>
      </c>
      <c r="G51" s="25">
        <f t="array" ref="G51">SUM(($F$2:$I$2*$F$3:$I$3)/(1+B51+$F$4:$I$4)^($F$2:$I$2+1))</f>
        <v>2767.4934458252028</v>
      </c>
      <c r="H51" s="25">
        <f>F51/G51</f>
        <v>1.3711823274567042E-2</v>
      </c>
      <c r="I51" s="26">
        <f>B51-H51/100</f>
        <v>7.3189405377116462E-2</v>
      </c>
      <c r="M51" s="12"/>
      <c r="N51" s="3"/>
    </row>
    <row r="52" spans="1:15" x14ac:dyDescent="0.25">
      <c r="A52" s="16">
        <v>41</v>
      </c>
      <c r="B52" s="31">
        <f t="shared" si="6"/>
        <v>7.3189405377116462E-2</v>
      </c>
      <c r="C52" s="25">
        <f t="array" ref="C52">SUM($F$3:$I$3/((1+$F$4:$I$4+B52)^$F$2:$I$2))</f>
        <v>937.43219984245547</v>
      </c>
      <c r="D52" s="25"/>
      <c r="E52" s="16">
        <f>$B$7</f>
        <v>975</v>
      </c>
      <c r="F52" s="25">
        <f t="shared" si="0"/>
        <v>37.567800157544525</v>
      </c>
      <c r="G52" s="25">
        <f t="array" ref="G52">SUM(($F$2:$I$2*$F$3:$I$3)/(1+B52+$F$4:$I$4)^($F$2:$I$2+1))</f>
        <v>2769.0554139845399</v>
      </c>
      <c r="H52" s="25">
        <f>F52/G52</f>
        <v>1.356700915691905E-2</v>
      </c>
      <c r="I52" s="26">
        <f>B52-H52/100</f>
        <v>7.3053735285547275E-2</v>
      </c>
      <c r="M52" s="12"/>
      <c r="N52" s="3"/>
    </row>
    <row r="53" spans="1:15" x14ac:dyDescent="0.25">
      <c r="A53" s="16">
        <v>42</v>
      </c>
      <c r="B53" s="31">
        <f t="shared" si="6"/>
        <v>7.3053735285547275E-2</v>
      </c>
      <c r="C53" s="25">
        <f t="array" ref="C53">SUM($F$3:$I$3/((1+$F$4:$I$4+B53)^$F$2:$I$2))</f>
        <v>937.80798274188737</v>
      </c>
      <c r="D53" s="25"/>
      <c r="E53" s="16">
        <f>$B$7</f>
        <v>975</v>
      </c>
      <c r="F53" s="25">
        <f t="shared" si="0"/>
        <v>37.192017258112628</v>
      </c>
      <c r="G53" s="25">
        <f t="array" ref="G53">SUM(($F$2:$I$2*$F$3:$I$3)/(1+B53+$F$4:$I$4)^($F$2:$I$2+1))</f>
        <v>2770.6019586205634</v>
      </c>
      <c r="H53" s="25">
        <f>F53/G53</f>
        <v>1.3423803856917041E-2</v>
      </c>
      <c r="I53" s="26">
        <f>B53-H53/100</f>
        <v>7.2919497246978104E-2</v>
      </c>
      <c r="M53" s="12"/>
      <c r="N53" s="3"/>
    </row>
    <row r="54" spans="1:15" x14ac:dyDescent="0.25">
      <c r="A54" s="16">
        <v>43</v>
      </c>
      <c r="B54" s="31">
        <f t="shared" si="6"/>
        <v>7.2919497246978104E-2</v>
      </c>
      <c r="C54" s="25">
        <f t="array" ref="C54">SUM($F$3:$I$3/((1+$F$4:$I$4+B54)^$F$2:$I$2))</f>
        <v>938.18000568020057</v>
      </c>
      <c r="D54" s="25"/>
      <c r="E54" s="16">
        <f>$B$7</f>
        <v>975</v>
      </c>
      <c r="F54" s="25">
        <f t="shared" si="0"/>
        <v>36.819994319799434</v>
      </c>
      <c r="G54" s="25">
        <f t="array" ref="G54">SUM(($F$2:$I$2*$F$3:$I$3)/(1+B54+$F$4:$I$4)^($F$2:$I$2+1))</f>
        <v>2772.1332300007953</v>
      </c>
      <c r="H54" s="25">
        <f>F54/G54</f>
        <v>1.3282187854942626E-2</v>
      </c>
      <c r="I54" s="26">
        <f>B54-H54/100</f>
        <v>7.2786675368428672E-2</v>
      </c>
      <c r="M54" s="12"/>
      <c r="N54" s="3"/>
    </row>
    <row r="55" spans="1:15" x14ac:dyDescent="0.25">
      <c r="A55" s="16">
        <v>44</v>
      </c>
      <c r="B55" s="31">
        <f t="shared" si="6"/>
        <v>7.2786675368428672E-2</v>
      </c>
      <c r="C55" s="25">
        <f t="array" ref="C55">SUM($F$3:$I$3/((1+$F$4:$I$4+B55)^$F$2:$I$2))</f>
        <v>938.54830630079914</v>
      </c>
      <c r="D55" s="25"/>
      <c r="E55" s="16">
        <f>$B$7</f>
        <v>975</v>
      </c>
      <c r="F55" s="25">
        <f t="shared" si="0"/>
        <v>36.45169369920086</v>
      </c>
      <c r="G55" s="25">
        <f t="array" ref="G55">SUM(($F$2:$I$2*$F$3:$I$3)/(1+B55+$F$4:$I$4)^($F$2:$I$2+1))</f>
        <v>2773.6493769709828</v>
      </c>
      <c r="H55" s="25">
        <f>F55/G55</f>
        <v>1.3142141902235904E-2</v>
      </c>
      <c r="I55" s="26">
        <f>B55-H55/100</f>
        <v>7.2655253949406307E-2</v>
      </c>
      <c r="M55" s="12"/>
      <c r="N55" s="3"/>
    </row>
    <row r="56" spans="1:15" x14ac:dyDescent="0.25">
      <c r="A56" s="16">
        <v>45</v>
      </c>
      <c r="B56" s="31">
        <f t="shared" ref="B56:B60" si="7">I55</f>
        <v>7.2655253949406307E-2</v>
      </c>
      <c r="C56" s="25">
        <f t="array" ref="C56">SUM($F$3:$I$3/((1+$F$4:$I$4+B56)^$F$2:$I$2))</f>
        <v>938.91292186973965</v>
      </c>
      <c r="D56" s="25"/>
      <c r="E56" s="16">
        <f>$B$7</f>
        <v>975</v>
      </c>
      <c r="F56" s="25">
        <f t="shared" ref="F56:F60" si="8">E56-C56</f>
        <v>36.087078130260352</v>
      </c>
      <c r="G56" s="25">
        <f t="array" ref="G56">SUM(($F$2:$I$2*$F$3:$I$3)/(1+B56+$F$4:$I$4)^($F$2:$I$2+1))</f>
        <v>2775.1505469676713</v>
      </c>
      <c r="H56" s="25">
        <f>F56/G56</f>
        <v>1.3003647016444454E-2</v>
      </c>
      <c r="I56" s="26">
        <f>B56-H56/100</f>
        <v>7.2525217479241857E-2</v>
      </c>
      <c r="M56" s="12"/>
      <c r="N56" s="3"/>
    </row>
    <row r="57" spans="1:15" x14ac:dyDescent="0.25">
      <c r="A57" s="16">
        <v>46</v>
      </c>
      <c r="B57" s="31">
        <f t="shared" si="7"/>
        <v>7.2525217479241857E-2</v>
      </c>
      <c r="C57" s="25">
        <f t="array" ref="C57">SUM($F$3:$I$3/((1+$F$4:$I$4+B57)^$F$2:$I$2))</f>
        <v>939.27388927952313</v>
      </c>
      <c r="D57" s="25"/>
      <c r="E57" s="16">
        <f>$B$7</f>
        <v>975</v>
      </c>
      <c r="F57" s="25">
        <f t="shared" si="8"/>
        <v>35.726110720476868</v>
      </c>
      <c r="G57" s="25">
        <f t="array" ref="G57">SUM(($F$2:$I$2*$F$3:$I$3)/(1+B57+$F$4:$I$4)^($F$2:$I$2+1))</f>
        <v>2776.6368860306329</v>
      </c>
      <c r="H57" s="25">
        <f>F57/G57</f>
        <v>1.2866684477259633E-2</v>
      </c>
      <c r="I57" s="26">
        <f>B57-H57/100</f>
        <v>7.2396550634469259E-2</v>
      </c>
      <c r="M57" s="12"/>
      <c r="N57" s="3"/>
    </row>
    <row r="58" spans="1:15" x14ac:dyDescent="0.25">
      <c r="A58" s="16">
        <v>47</v>
      </c>
      <c r="B58" s="31">
        <f t="shared" si="7"/>
        <v>7.2396550634469259E-2</v>
      </c>
      <c r="C58" s="25">
        <f t="array" ref="C58">SUM($F$3:$I$3/((1+$F$4:$I$4+B58)^$F$2:$I$2))</f>
        <v>939.63124505285168</v>
      </c>
      <c r="D58" s="25"/>
      <c r="E58" s="16">
        <f>$B$7</f>
        <v>975</v>
      </c>
      <c r="F58" s="25">
        <f t="shared" si="8"/>
        <v>35.368754947148318</v>
      </c>
      <c r="G58" s="25">
        <f t="array" ref="G58">SUM(($F$2:$I$2*$F$3:$I$3)/(1+B58+$F$4:$I$4)^($F$2:$I$2+1))</f>
        <v>2778.1085388152542</v>
      </c>
      <c r="H58" s="25">
        <f>F58/G58</f>
        <v>1.2731235822136595E-2</v>
      </c>
      <c r="I58" s="26">
        <f>B58-H58/100</f>
        <v>7.2269238276247899E-2</v>
      </c>
      <c r="M58" s="12"/>
      <c r="N58" s="3"/>
    </row>
    <row r="59" spans="1:15" x14ac:dyDescent="0.25">
      <c r="A59" s="16">
        <v>48</v>
      </c>
      <c r="B59" s="31">
        <f t="shared" si="7"/>
        <v>7.2269238276247899E-2</v>
      </c>
      <c r="C59" s="25">
        <f t="array" ref="C59">SUM($F$3:$I$3/((1+$F$4:$I$4+B59)^$F$2:$I$2))</f>
        <v>939.98502534634349</v>
      </c>
      <c r="D59" s="25"/>
      <c r="E59" s="16">
        <f>$B$7</f>
        <v>975</v>
      </c>
      <c r="F59" s="25">
        <f t="shared" si="8"/>
        <v>35.014974653656509</v>
      </c>
      <c r="G59" s="25">
        <f t="array" ref="G59">SUM(($F$2:$I$2*$F$3:$I$3)/(1+B59+$F$4:$I$4)^($F$2:$I$2+1))</f>
        <v>2779.5656486048001</v>
      </c>
      <c r="H59" s="25">
        <f>F59/G59</f>
        <v>1.2597282842098814E-2</v>
      </c>
      <c r="I59" s="26">
        <f>B59-H59/100</f>
        <v>7.2143265447826913E-2</v>
      </c>
      <c r="M59" s="12"/>
      <c r="N59" s="3"/>
    </row>
    <row r="60" spans="1:15" x14ac:dyDescent="0.25">
      <c r="A60" s="16">
        <v>49</v>
      </c>
      <c r="B60" s="31">
        <f t="shared" si="7"/>
        <v>7.2143265447826913E-2</v>
      </c>
      <c r="C60" s="25">
        <f t="array" ref="C60">SUM($F$3:$I$3/((1+$F$4:$I$4+B60)^$F$2:$I$2))</f>
        <v>940.33526595421358</v>
      </c>
      <c r="D60" s="25"/>
      <c r="E60" s="16">
        <f>$B$7</f>
        <v>975</v>
      </c>
      <c r="F60" s="25">
        <f t="shared" si="8"/>
        <v>34.664734045786417</v>
      </c>
      <c r="G60" s="25">
        <f t="array" ref="G60">SUM(($F$2:$I$2*$F$3:$I$3)/(1+B60+$F$4:$I$4)^($F$2:$I$2+1))</f>
        <v>2781.0083573226138</v>
      </c>
      <c r="H60" s="25">
        <f>F60/G60</f>
        <v>1.24648075776225E-2</v>
      </c>
      <c r="I60" s="26">
        <f>B60-H60/100</f>
        <v>7.2018617372050689E-2</v>
      </c>
      <c r="M60" s="12"/>
      <c r="N60" s="3"/>
    </row>
    <row r="61" spans="1:15" x14ac:dyDescent="0.25">
      <c r="A61" s="16">
        <v>50</v>
      </c>
      <c r="B61" s="31">
        <f t="shared" ref="B61" si="9">I60</f>
        <v>7.2018617372050689E-2</v>
      </c>
      <c r="C61" s="25">
        <f t="array" ref="C61">SUM($F$3:$I$3/((1+$F$4:$I$4+B61)^$F$2:$I$2))</f>
        <v>940.68200231191304</v>
      </c>
      <c r="D61" s="25"/>
      <c r="E61" s="16">
        <f>$B$7</f>
        <v>975</v>
      </c>
      <c r="F61" s="25">
        <f t="shared" ref="F61" si="10">E61-C61</f>
        <v>34.317997688086962</v>
      </c>
      <c r="G61" s="25">
        <f t="array" ref="G61">SUM(($F$2:$I$2*$F$3:$I$3)/(1+B61+$F$4:$I$4)^($F$2:$I$2+1))</f>
        <v>2782.4368055441992</v>
      </c>
      <c r="H61" s="25">
        <f>F61/G61</f>
        <v>1.2333792314602065E-2</v>
      </c>
      <c r="I61" s="26">
        <f>B61-H61/100</f>
        <v>7.189527944890467E-2</v>
      </c>
      <c r="M61" s="12"/>
      <c r="N61" s="3"/>
    </row>
    <row r="62" spans="1:15" x14ac:dyDescent="0.25">
      <c r="A62" s="16">
        <v>51</v>
      </c>
      <c r="B62" s="31">
        <f>I61</f>
        <v>7.189527944890467E-2</v>
      </c>
      <c r="C62" s="25">
        <f t="array" ref="C62">SUM($F$3:$I$3/((1+$F$4:$I$4+B62)^$F$2:$I$2))</f>
        <v>941.02526949973685</v>
      </c>
      <c r="D62" s="25"/>
      <c r="E62" s="16">
        <f>$B$7</f>
        <v>975</v>
      </c>
      <c r="F62" s="25">
        <f>E62-C62</f>
        <v>33.974730500263149</v>
      </c>
      <c r="G62" s="25">
        <f t="array" ref="G62">SUM(($F$2:$I$2*$F$3:$I$3)/(1+B62+$F$4:$I$4)^($F$2:$I$2+1))</f>
        <v>2783.8511325092404</v>
      </c>
      <c r="H62" s="25">
        <f>F62/G62</f>
        <v>1.2204219580391078E-2</v>
      </c>
      <c r="I62" s="26">
        <f>B62-H62/100</f>
        <v>7.1773237253100752E-2</v>
      </c>
      <c r="N62" s="12"/>
      <c r="O62" s="3"/>
    </row>
    <row r="63" spans="1:15" x14ac:dyDescent="0.25">
      <c r="A63" s="16">
        <v>52</v>
      </c>
      <c r="B63" s="31">
        <f>I62</f>
        <v>7.1773237253100752E-2</v>
      </c>
      <c r="C63" s="25">
        <f t="array" ref="C63">SUM($F$3:$I$3/((1+$F$4:$I$4+B63)^$F$2:$I$2))</f>
        <v>941.36510224639096</v>
      </c>
      <c r="D63" s="25"/>
      <c r="E63" s="16">
        <f>$B$7</f>
        <v>975</v>
      </c>
      <c r="F63" s="25">
        <f t="shared" ref="F63:F111" si="11">E63-C63</f>
        <v>33.634897753609039</v>
      </c>
      <c r="G63" s="25">
        <f t="array" ref="G63">SUM(($F$2:$I$2*$F$3:$I$3)/(1+B63+$F$4:$I$4)^($F$2:$I$2+1))</f>
        <v>2785.2514761335142</v>
      </c>
      <c r="H63" s="25">
        <f>F63/G63</f>
        <v>1.2076072139920737E-2</v>
      </c>
      <c r="I63" s="26">
        <f>B63-H63/100</f>
        <v>7.1652476531701551E-2</v>
      </c>
      <c r="N63" s="12"/>
      <c r="O63" s="3"/>
    </row>
    <row r="64" spans="1:15" x14ac:dyDescent="0.25">
      <c r="A64" s="16">
        <v>53</v>
      </c>
      <c r="B64" s="31">
        <f>I63</f>
        <v>7.1652476531701551E-2</v>
      </c>
      <c r="C64" s="25">
        <f t="array" ref="C64">SUM($F$3:$I$3/((1+$F$4:$I$4+B64)^$F$2:$I$2))</f>
        <v>941.70153493252542</v>
      </c>
      <c r="D64" s="25"/>
      <c r="E64" s="16">
        <f>$B$7</f>
        <v>975</v>
      </c>
      <c r="F64" s="25">
        <f t="shared" si="11"/>
        <v>33.298465067474581</v>
      </c>
      <c r="G64" s="25">
        <f t="array" ref="G64">SUM(($F$2:$I$2*$F$3:$I$3)/(1+B64+$F$4:$I$4)^($F$2:$I$2+1))</f>
        <v>2786.6379730207254</v>
      </c>
      <c r="H64" s="25">
        <f>F64/G64</f>
        <v>1.1949332991891633E-2</v>
      </c>
      <c r="I64" s="26">
        <f>B64-H64/100</f>
        <v>7.1532983201782641E-2</v>
      </c>
      <c r="N64" s="12"/>
      <c r="O64" s="3"/>
    </row>
    <row r="65" spans="1:15" x14ac:dyDescent="0.25">
      <c r="A65" s="16">
        <v>54</v>
      </c>
      <c r="B65" s="31">
        <f>I64</f>
        <v>7.1532983201782641E-2</v>
      </c>
      <c r="C65" s="25">
        <f t="array" ref="C65">SUM($F$3:$I$3/((1+$F$4:$I$4+B65)^$F$2:$I$2))</f>
        <v>942.0346015942298</v>
      </c>
      <c r="D65" s="25"/>
      <c r="E65" s="16">
        <f>$B$7</f>
        <v>975</v>
      </c>
      <c r="F65" s="25">
        <f t="shared" si="11"/>
        <v>32.965398405770202</v>
      </c>
      <c r="G65" s="25">
        <f t="array" ref="G65">SUM(($F$2:$I$2*$F$3:$I$3)/(1+B65+$F$4:$I$4)^($F$2:$I$2+1))</f>
        <v>2788.0107584742359</v>
      </c>
      <c r="H65" s="25">
        <f>F65/G65</f>
        <v>1.182398536503884E-2</v>
      </c>
      <c r="I65" s="26">
        <f>B65-H65/100</f>
        <v>7.1414743348132248E-2</v>
      </c>
      <c r="N65" s="12"/>
      <c r="O65" s="3"/>
    </row>
    <row r="66" spans="1:15" x14ac:dyDescent="0.25">
      <c r="A66" s="16">
        <v>55</v>
      </c>
      <c r="B66" s="31">
        <f>I65</f>
        <v>7.1414743348132248E-2</v>
      </c>
      <c r="C66" s="25">
        <f t="array" ref="C66">SUM($F$3:$I$3/((1+$F$4:$I$4+B66)^$F$2:$I$2))</f>
        <v>942.36433592649735</v>
      </c>
      <c r="D66" s="25"/>
      <c r="E66" s="16">
        <f>$B$7</f>
        <v>975</v>
      </c>
      <c r="F66" s="25">
        <f t="shared" si="11"/>
        <v>32.635664073502653</v>
      </c>
      <c r="G66" s="25">
        <f t="array" ref="G66">SUM(($F$2:$I$2*$F$3:$I$3)/(1+B66+$F$4:$I$4)^($F$2:$I$2+1))</f>
        <v>2789.3699665087302</v>
      </c>
      <c r="H66" s="25">
        <f>F66/G66</f>
        <v>1.1700012714466326E-2</v>
      </c>
      <c r="I66" s="26">
        <f>B66-H66/100</f>
        <v>7.1297743220987586E-2</v>
      </c>
      <c r="N66" s="12"/>
      <c r="O66" s="3"/>
    </row>
    <row r="67" spans="1:15" x14ac:dyDescent="0.25">
      <c r="A67" s="16">
        <v>56</v>
      </c>
      <c r="B67" s="31">
        <f>I66</f>
        <v>7.1297743220987586E-2</v>
      </c>
      <c r="C67" s="25">
        <f t="array" ref="C67">SUM($F$3:$I$3/((1+$F$4:$I$4+B67)^$F$2:$I$2))</f>
        <v>942.69077128665026</v>
      </c>
      <c r="D67" s="25"/>
      <c r="E67" s="16">
        <f>$B$7</f>
        <v>975</v>
      </c>
      <c r="F67" s="25">
        <f t="shared" si="11"/>
        <v>32.309228713349739</v>
      </c>
      <c r="G67" s="25">
        <f t="array" ref="G67">SUM(($F$2:$I$2*$F$3:$I$3)/(1+B67+$F$4:$I$4)^($F$2:$I$2+1))</f>
        <v>2790.715729861774</v>
      </c>
      <c r="H67" s="25">
        <f>F67/G67</f>
        <v>1.1577398718052174E-2</v>
      </c>
      <c r="I67" s="26">
        <f>B67-H67/100</f>
        <v>7.1181969233807069E-2</v>
      </c>
      <c r="N67" s="12"/>
      <c r="O67" s="3"/>
    </row>
    <row r="68" spans="1:15" x14ac:dyDescent="0.25">
      <c r="A68" s="16">
        <v>57</v>
      </c>
      <c r="B68" s="31">
        <f t="shared" ref="B68:B111" si="12">I67</f>
        <v>7.1181969233807069E-2</v>
      </c>
      <c r="C68" s="25">
        <f t="array" ref="C68">SUM($F$3:$I$3/((1+$F$4:$I$4+B68)^$F$2:$I$2))</f>
        <v>943.01394069773073</v>
      </c>
      <c r="D68" s="25"/>
      <c r="E68" s="16">
        <f>$B$7</f>
        <v>975</v>
      </c>
      <c r="F68" s="25">
        <f t="shared" si="11"/>
        <v>31.986059302269268</v>
      </c>
      <c r="G68" s="25">
        <f t="array" ref="G68">SUM(($F$2:$I$2*$F$3:$I$3)/(1+B68+$F$4:$I$4)^($F$2:$I$2+1))</f>
        <v>2792.0481800052858</v>
      </c>
      <c r="H68" s="25">
        <f>F68/G68</f>
        <v>1.1456127272921456E-2</v>
      </c>
      <c r="I68" s="26">
        <f>B68-H68/100</f>
        <v>7.1067407961077855E-2</v>
      </c>
      <c r="N68" s="12"/>
      <c r="O68" s="3"/>
    </row>
    <row r="69" spans="1:15" x14ac:dyDescent="0.25">
      <c r="A69" s="16">
        <v>58</v>
      </c>
      <c r="B69" s="31">
        <f t="shared" si="12"/>
        <v>7.1067407961077855E-2</v>
      </c>
      <c r="C69" s="25">
        <f t="array" ref="C69">SUM($F$3:$I$3/((1+$F$4:$I$4+B69)^$F$2:$I$2))</f>
        <v>943.33387685186096</v>
      </c>
      <c r="D69" s="25"/>
      <c r="E69" s="16">
        <f>$B$7</f>
        <v>975</v>
      </c>
      <c r="F69" s="25">
        <f t="shared" si="11"/>
        <v>31.666123148139036</v>
      </c>
      <c r="G69" s="25">
        <f t="array" ref="G69">SUM(($F$2:$I$2*$F$3:$I$3)/(1+B69+$F$4:$I$4)^($F$2:$I$2+1))</f>
        <v>2793.3674471569357</v>
      </c>
      <c r="H69" s="25">
        <f>F69/G69</f>
        <v>1.1336182491984193E-2</v>
      </c>
      <c r="I69" s="26">
        <f>B69-H69/100</f>
        <v>7.0954046136158008E-2</v>
      </c>
      <c r="N69" s="12"/>
      <c r="O69" s="3"/>
    </row>
    <row r="70" spans="1:15" x14ac:dyDescent="0.25">
      <c r="A70" s="16">
        <v>59</v>
      </c>
      <c r="B70" s="31">
        <f t="shared" si="12"/>
        <v>7.0954046136158008E-2</v>
      </c>
      <c r="C70" s="25">
        <f t="array" ref="C70">SUM($F$3:$I$3/((1+$F$4:$I$4+B70)^$F$2:$I$2))</f>
        <v>943.65061211356351</v>
      </c>
      <c r="D70" s="25"/>
      <c r="E70" s="16">
        <f>$B$7</f>
        <v>975</v>
      </c>
      <c r="F70" s="25">
        <f t="shared" si="11"/>
        <v>31.349387886436489</v>
      </c>
      <c r="G70" s="25">
        <f t="array" ref="G70">SUM(($F$2:$I$2*$F$3:$I$3)/(1+B70+$F$4:$I$4)^($F$2:$I$2+1))</f>
        <v>2794.6736602914293</v>
      </c>
      <c r="H70" s="25">
        <f>F70/G70</f>
        <v>1.1217548700540357E-2</v>
      </c>
      <c r="I70" s="26">
        <f>B70-H70/100</f>
        <v>7.0841870649152608E-2</v>
      </c>
      <c r="N70" s="12"/>
      <c r="O70" s="3"/>
    </row>
    <row r="71" spans="1:15" x14ac:dyDescent="0.25">
      <c r="A71" s="16">
        <v>60</v>
      </c>
      <c r="B71" s="31">
        <f t="shared" si="12"/>
        <v>7.0841870649152608E-2</v>
      </c>
      <c r="C71" s="25">
        <f t="array" ref="C71">SUM($F$3:$I$3/((1+$F$4:$I$4+B71)^$F$2:$I$2))</f>
        <v>943.96417852305467</v>
      </c>
      <c r="D71" s="25"/>
      <c r="E71" s="16">
        <f>$B$7</f>
        <v>975</v>
      </c>
      <c r="F71" s="25">
        <f t="shared" si="11"/>
        <v>31.03582147694533</v>
      </c>
      <c r="G71" s="25">
        <f t="array" ref="G71">SUM(($F$2:$I$2*$F$3:$I$3)/(1+B71+$F$4:$I$4)^($F$2:$I$2+1))</f>
        <v>2795.9669471517368</v>
      </c>
      <c r="H71" s="25">
        <f>F71/G71</f>
        <v>1.1100210432945802E-2</v>
      </c>
      <c r="I71" s="26">
        <f>B71-H71/100</f>
        <v>7.0730868544823147E-2</v>
      </c>
      <c r="N71" s="12"/>
      <c r="O71" s="3"/>
    </row>
    <row r="72" spans="1:15" x14ac:dyDescent="0.25">
      <c r="A72" s="16">
        <v>61</v>
      </c>
      <c r="B72" s="31">
        <f t="shared" si="12"/>
        <v>7.0730868544823147E-2</v>
      </c>
      <c r="C72" s="25">
        <f t="array" ref="C72">SUM($F$3:$I$3/((1+$F$4:$I$4+B72)^$F$2:$I$2))</f>
        <v>944.27460779950229</v>
      </c>
      <c r="D72" s="25"/>
      <c r="E72" s="16">
        <f>$B$7</f>
        <v>975</v>
      </c>
      <c r="F72" s="25">
        <f t="shared" si="11"/>
        <v>30.725392200497708</v>
      </c>
      <c r="G72" s="25">
        <f t="array" ref="G72">SUM(($F$2:$I$2*$F$3:$I$3)/(1+B72+$F$4:$I$4)^($F$2:$I$2+1))</f>
        <v>2797.2474342602195</v>
      </c>
      <c r="H72" s="25">
        <f>F72/G72</f>
        <v>1.0984152429341157E-2</v>
      </c>
      <c r="I72" s="26">
        <f>B72-H72/100</f>
        <v>7.0621027020529734E-2</v>
      </c>
      <c r="N72" s="12"/>
      <c r="O72" s="3"/>
    </row>
    <row r="73" spans="1:15" x14ac:dyDescent="0.25">
      <c r="A73" s="16">
        <v>62</v>
      </c>
      <c r="B73" s="31">
        <f t="shared" si="12"/>
        <v>7.0621027020529734E-2</v>
      </c>
      <c r="C73" s="25">
        <f t="array" ref="C73">SUM($F$3:$I$3/((1+$F$4:$I$4+B73)^$F$2:$I$2))</f>
        <v>944.58193134424516</v>
      </c>
      <c r="D73" s="25"/>
      <c r="E73" s="16">
        <f>$B$7</f>
        <v>975</v>
      </c>
      <c r="F73" s="25">
        <f t="shared" si="11"/>
        <v>30.418068655754837</v>
      </c>
      <c r="G73" s="25">
        <f t="array" ref="G73">SUM(($F$2:$I$2*$F$3:$I$3)/(1+B73+$F$4:$I$4)^($F$2:$I$2+1))</f>
        <v>2798.5152469296559</v>
      </c>
      <c r="H73" s="25">
        <f>F73/G73</f>
        <v>1.0869359632443494E-2</v>
      </c>
      <c r="I73" s="26">
        <f>B73-H73/100</f>
        <v>7.0512333424205292E-2</v>
      </c>
      <c r="N73" s="12"/>
      <c r="O73" s="3"/>
    </row>
    <row r="74" spans="1:15" x14ac:dyDescent="0.25">
      <c r="A74" s="16">
        <v>63</v>
      </c>
      <c r="B74" s="31">
        <f t="shared" si="12"/>
        <v>7.0512333424205292E-2</v>
      </c>
      <c r="C74" s="25">
        <f t="array" ref="C74">SUM($F$3:$I$3/((1+$F$4:$I$4+B74)^$F$2:$I$2))</f>
        <v>944.8861802439892</v>
      </c>
      <c r="D74" s="25"/>
      <c r="E74" s="16">
        <f>$B$7</f>
        <v>975</v>
      </c>
      <c r="F74" s="25">
        <f t="shared" si="11"/>
        <v>30.113819756010798</v>
      </c>
      <c r="G74" s="25">
        <f t="array" ref="G74">SUM(($F$2:$I$2*$F$3:$I$3)/(1+B74+$F$4:$I$4)^($F$2:$I$2+1))</f>
        <v>2799.7705092742067</v>
      </c>
      <c r="H74" s="25">
        <f>F74/G74</f>
        <v>1.0755817184393909E-2</v>
      </c>
      <c r="I74" s="26">
        <f>B74-H74/100</f>
        <v>7.0404775252361357E-2</v>
      </c>
      <c r="N74" s="12"/>
      <c r="O74" s="3"/>
    </row>
    <row r="75" spans="1:15" x14ac:dyDescent="0.25">
      <c r="A75" s="16">
        <v>64</v>
      </c>
      <c r="B75" s="31">
        <f t="shared" si="12"/>
        <v>7.0404775252361357E-2</v>
      </c>
      <c r="C75" s="25">
        <f t="array" ref="C75">SUM($F$3:$I$3/((1+$F$4:$I$4+B75)^$F$2:$I$2))</f>
        <v>945.18738527396522</v>
      </c>
      <c r="D75" s="25"/>
      <c r="E75" s="16">
        <f>$B$7</f>
        <v>975</v>
      </c>
      <c r="F75" s="25">
        <f t="shared" si="11"/>
        <v>29.812614726034781</v>
      </c>
      <c r="G75" s="25">
        <f t="array" ref="G75">SUM(($F$2:$I$2*$F$3:$I$3)/(1+B75+$F$4:$I$4)^($F$2:$I$2+1))</f>
        <v>2801.0133442202869</v>
      </c>
      <c r="H75" s="25">
        <f>F75/G75</f>
        <v>1.0643510423665499E-2</v>
      </c>
      <c r="I75" s="26">
        <f>B75-H75/100</f>
        <v>7.0298340148124708E-2</v>
      </c>
      <c r="N75" s="12"/>
      <c r="O75" s="3"/>
    </row>
    <row r="76" spans="1:15" x14ac:dyDescent="0.25">
      <c r="A76" s="16">
        <v>65</v>
      </c>
      <c r="B76" s="31">
        <f t="shared" si="12"/>
        <v>7.0298340148124708E-2</v>
      </c>
      <c r="C76" s="25">
        <f t="array" ref="C76">SUM($F$3:$I$3/((1+$F$4:$I$4+B76)^$F$2:$I$2))</f>
        <v>945.48557690105656</v>
      </c>
      <c r="D76" s="25"/>
      <c r="E76" s="16">
        <f>$B$7</f>
        <v>975</v>
      </c>
      <c r="F76" s="25">
        <f t="shared" si="11"/>
        <v>29.514423098943439</v>
      </c>
      <c r="G76" s="25">
        <f t="array" ref="G76">SUM(($F$2:$I$2*$F$3:$I$3)/(1+B76+$F$4:$I$4)^($F$2:$I$2+1))</f>
        <v>2802.2438735173391</v>
      </c>
      <c r="H76" s="25">
        <f>F76/G76</f>
        <v>1.0532424882027604E-2</v>
      </c>
      <c r="I76" s="26">
        <f>B76-H76/100</f>
        <v>7.0193015899304434E-2</v>
      </c>
      <c r="N76" s="12"/>
      <c r="O76" s="3"/>
    </row>
    <row r="77" spans="1:15" x14ac:dyDescent="0.25">
      <c r="A77" s="16">
        <v>66</v>
      </c>
      <c r="B77" s="31">
        <f t="shared" si="12"/>
        <v>7.0193015899304434E-2</v>
      </c>
      <c r="C77" s="25">
        <f t="array" ref="C77">SUM($F$3:$I$3/((1+$F$4:$I$4+B77)^$F$2:$I$2))</f>
        <v>945.78078528689571</v>
      </c>
      <c r="D77" s="25"/>
      <c r="E77" s="16">
        <f>$B$7</f>
        <v>975</v>
      </c>
      <c r="F77" s="25">
        <f t="shared" si="11"/>
        <v>29.219214713104293</v>
      </c>
      <c r="G77" s="25">
        <f t="array" ref="G77">SUM(($F$2:$I$2*$F$3:$I$3)/(1+B77+$F$4:$I$4)^($F$2:$I$2+1))</f>
        <v>2803.4622177485385</v>
      </c>
      <c r="H77" s="25">
        <f>F77/G77</f>
        <v>1.0422546281565461E-2</v>
      </c>
      <c r="I77" s="26">
        <f>B77-H77/100</f>
        <v>7.0088790436488774E-2</v>
      </c>
      <c r="N77" s="12"/>
      <c r="O77" s="3"/>
    </row>
    <row r="78" spans="1:15" x14ac:dyDescent="0.25">
      <c r="A78" s="16">
        <v>67</v>
      </c>
      <c r="B78" s="31">
        <f t="shared" si="12"/>
        <v>7.0088790436488774E-2</v>
      </c>
      <c r="C78" s="25">
        <f t="array" ref="C78">SUM($F$3:$I$3/((1+$F$4:$I$4+B78)^$F$2:$I$2))</f>
        <v>946.07304029092779</v>
      </c>
      <c r="D78" s="25"/>
      <c r="E78" s="16">
        <f>$B$7</f>
        <v>975</v>
      </c>
      <c r="F78" s="25">
        <f t="shared" si="11"/>
        <v>28.926959709072207</v>
      </c>
      <c r="G78" s="25">
        <f t="array" ref="G78">SUM(($F$2:$I$2*$F$3:$I$3)/(1+B78+$F$4:$I$4)^($F$2:$I$2+1))</f>
        <v>2804.6684963414014</v>
      </c>
      <c r="H78" s="25">
        <f>F78/G78</f>
        <v>1.0313860531754995E-2</v>
      </c>
      <c r="I78" s="26">
        <f>B78-H78/100</f>
        <v>6.9985651831171225E-2</v>
      </c>
      <c r="N78" s="12"/>
      <c r="O78" s="3"/>
    </row>
    <row r="79" spans="1:15" x14ac:dyDescent="0.25">
      <c r="A79" s="16">
        <v>68</v>
      </c>
      <c r="B79" s="31">
        <f t="shared" si="12"/>
        <v>6.9985651831171225E-2</v>
      </c>
      <c r="C79" s="25">
        <f t="array" ref="C79">SUM($F$3:$I$3/((1+$F$4:$I$4+B79)^$F$2:$I$2))</f>
        <v>946.36237147344548</v>
      </c>
      <c r="D79" s="25"/>
      <c r="E79" s="16">
        <f>$B$7</f>
        <v>975</v>
      </c>
      <c r="F79" s="25">
        <f t="shared" si="11"/>
        <v>28.637628526554522</v>
      </c>
      <c r="G79" s="25">
        <f t="array" ref="G79">SUM(($F$2:$I$2*$F$3:$I$3)/(1+B79+$F$4:$I$4)^($F$2:$I$2+1))</f>
        <v>2805.8628275783194</v>
      </c>
      <c r="H79" s="25">
        <f>F79/G79</f>
        <v>1.0206353726590067E-2</v>
      </c>
      <c r="I79" s="26">
        <f>B79-H79/100</f>
        <v>6.9883588293905327E-2</v>
      </c>
      <c r="N79" s="12"/>
      <c r="O79" s="3"/>
    </row>
    <row r="80" spans="1:15" x14ac:dyDescent="0.25">
      <c r="A80" s="16">
        <v>69</v>
      </c>
      <c r="B80" s="31">
        <f t="shared" si="12"/>
        <v>6.9883588293905327E-2</v>
      </c>
      <c r="C80" s="25">
        <f t="array" ref="C80">SUM($F$3:$I$3/((1+$F$4:$I$4+B80)^$F$2:$I$2))</f>
        <v>946.64880809859164</v>
      </c>
      <c r="D80" s="25"/>
      <c r="E80" s="16">
        <f>$B$7</f>
        <v>975</v>
      </c>
      <c r="F80" s="25">
        <f t="shared" si="11"/>
        <v>28.351191901408356</v>
      </c>
      <c r="G80" s="25">
        <f t="array" ref="G80">SUM(($F$2:$I$2*$F$3:$I$3)/(1+B80+$F$4:$I$4)^($F$2:$I$2+1))</f>
        <v>2807.0453286069956</v>
      </c>
      <c r="H80" s="25">
        <f>F80/G80</f>
        <v>1.0100012141762498E-2</v>
      </c>
      <c r="I80" s="26">
        <f>B80-H80/100</f>
        <v>6.9782588172487697E-2</v>
      </c>
      <c r="N80" s="12"/>
      <c r="O80" s="3"/>
    </row>
    <row r="81" spans="1:15" x14ac:dyDescent="0.25">
      <c r="A81" s="16">
        <v>70</v>
      </c>
      <c r="B81" s="31">
        <f t="shared" si="12"/>
        <v>6.9782588172487697E-2</v>
      </c>
      <c r="C81" s="25">
        <f t="array" ref="C81">SUM($F$3:$I$3/((1+$F$4:$I$4+B81)^$F$2:$I$2))</f>
        <v>946.93237913733333</v>
      </c>
      <c r="D81" s="25"/>
      <c r="E81" s="16">
        <f>$B$7</f>
        <v>975</v>
      </c>
      <c r="F81" s="25">
        <f t="shared" si="11"/>
        <v>28.067620862666672</v>
      </c>
      <c r="G81" s="25">
        <f t="array" ref="G81">SUM(($F$2:$I$2*$F$3:$I$3)/(1+B81+$F$4:$I$4)^($F$2:$I$2+1))</f>
        <v>2808.2161154508194</v>
      </c>
      <c r="H81" s="25">
        <f>F81/G81</f>
        <v>9.9948222318925091E-3</v>
      </c>
      <c r="I81" s="26">
        <f>B81-H81/100</f>
        <v>6.9682639950168768E-2</v>
      </c>
      <c r="N81" s="12"/>
      <c r="O81" s="3"/>
    </row>
    <row r="82" spans="1:15" x14ac:dyDescent="0.25">
      <c r="A82" s="16">
        <v>71</v>
      </c>
      <c r="B82" s="31">
        <f t="shared" si="12"/>
        <v>6.9682639950168768E-2</v>
      </c>
      <c r="C82" s="25">
        <f t="array" ref="C82">SUM($F$3:$I$3/((1+$F$4:$I$4+B82)^$F$2:$I$2))</f>
        <v>947.21311327040269</v>
      </c>
      <c r="D82" s="25"/>
      <c r="E82" s="16">
        <f>$B$7</f>
        <v>975</v>
      </c>
      <c r="F82" s="25">
        <f t="shared" si="11"/>
        <v>27.786886729597313</v>
      </c>
      <c r="G82" s="25">
        <f t="array" ref="G82">SUM(($F$2:$I$2*$F$3:$I$3)/(1+B82+$F$4:$I$4)^($F$2:$I$2+1))</f>
        <v>2809.375303019131</v>
      </c>
      <c r="H82" s="25">
        <f>F82/G82</f>
        <v>9.8907706278103108E-3</v>
      </c>
      <c r="I82" s="26">
        <f>B82-H82/100</f>
        <v>6.9583732243890667E-2</v>
      </c>
      <c r="N82" s="12"/>
      <c r="O82" s="3"/>
    </row>
    <row r="83" spans="1:15" x14ac:dyDescent="0.25">
      <c r="A83" s="16">
        <v>72</v>
      </c>
      <c r="B83" s="31">
        <f t="shared" si="12"/>
        <v>6.9583732243890667E-2</v>
      </c>
      <c r="C83" s="25">
        <f t="array" ref="C83">SUM($F$3:$I$3/((1+$F$4:$I$4+B83)^$F$2:$I$2))</f>
        <v>947.4910388912142</v>
      </c>
      <c r="D83" s="25"/>
      <c r="E83" s="16">
        <f>$B$7</f>
        <v>975</v>
      </c>
      <c r="F83" s="25">
        <f t="shared" si="11"/>
        <v>27.508961108785797</v>
      </c>
      <c r="G83" s="25">
        <f t="array" ref="G83">SUM(($F$2:$I$2*$F$3:$I$3)/(1+B83+$F$4:$I$4)^($F$2:$I$2+1))</f>
        <v>2810.5230051174258</v>
      </c>
      <c r="H83" s="25">
        <f>F83/G83</f>
        <v>9.7878441338844161E-3</v>
      </c>
      <c r="I83" s="26">
        <f>B83-H83/100</f>
        <v>6.9485853802551817E-2</v>
      </c>
      <c r="N83" s="12"/>
      <c r="O83" s="3"/>
    </row>
    <row r="84" spans="1:15" x14ac:dyDescent="0.25">
      <c r="A84" s="16">
        <v>73</v>
      </c>
      <c r="B84" s="31">
        <f t="shared" si="12"/>
        <v>6.9485853802551817E-2</v>
      </c>
      <c r="C84" s="25">
        <f t="array" ref="C84">SUM($F$3:$I$3/((1+$F$4:$I$4+B84)^$F$2:$I$2))</f>
        <v>947.76618410874312</v>
      </c>
      <c r="D84" s="25"/>
      <c r="E84" s="16">
        <f>$B$7</f>
        <v>975</v>
      </c>
      <c r="F84" s="25">
        <f t="shared" si="11"/>
        <v>27.233815891256882</v>
      </c>
      <c r="G84" s="25">
        <f t="array" ref="G84">SUM(($F$2:$I$2*$F$3:$I$3)/(1+B84+$F$4:$I$4)^($F$2:$I$2+1))</f>
        <v>2811.6593344574649</v>
      </c>
      <c r="H84" s="25">
        <f>F84/G84</f>
        <v>9.6860297254012431E-3</v>
      </c>
      <c r="I84" s="26">
        <f>B84-H84/100</f>
        <v>6.93889935052978E-2</v>
      </c>
      <c r="N84" s="12"/>
      <c r="O84" s="3"/>
    </row>
    <row r="85" spans="1:15" x14ac:dyDescent="0.25">
      <c r="A85" s="16">
        <v>74</v>
      </c>
      <c r="B85" s="31">
        <f t="shared" si="12"/>
        <v>6.93889935052978E-2</v>
      </c>
      <c r="C85" s="25">
        <f t="array" ref="C85">SUM($F$3:$I$3/((1+$F$4:$I$4+B85)^$F$2:$I$2))</f>
        <v>948.03857675038557</v>
      </c>
      <c r="D85" s="25"/>
      <c r="E85" s="16">
        <f>$B$7</f>
        <v>975</v>
      </c>
      <c r="F85" s="25">
        <f t="shared" si="11"/>
        <v>26.961423249614427</v>
      </c>
      <c r="G85" s="25">
        <f t="array" ref="G85">SUM(($F$2:$I$2*$F$3:$I$3)/(1+B85+$F$4:$I$4)^($F$2:$I$2+1))</f>
        <v>2812.7844026673074</v>
      </c>
      <c r="H85" s="25">
        <f>F85/G85</f>
        <v>9.5853145459877578E-3</v>
      </c>
      <c r="I85" s="26">
        <f>B85-H85/100</f>
        <v>6.9293140359837926E-2</v>
      </c>
      <c r="N85" s="12"/>
      <c r="O85" s="3"/>
    </row>
    <row r="86" spans="1:15" x14ac:dyDescent="0.25">
      <c r="A86" s="16">
        <v>75</v>
      </c>
      <c r="B86" s="31">
        <f t="shared" si="12"/>
        <v>6.9293140359837926E-2</v>
      </c>
      <c r="C86" s="25">
        <f t="array" ref="C86">SUM($F$3:$I$3/((1+$F$4:$I$4+B86)^$F$2:$I$2))</f>
        <v>948.30824436478133</v>
      </c>
      <c r="D86" s="25"/>
      <c r="E86" s="16">
        <f>$B$7</f>
        <v>975</v>
      </c>
      <c r="F86" s="25">
        <f t="shared" si="11"/>
        <v>26.691755635218669</v>
      </c>
      <c r="G86" s="25">
        <f t="array" ref="G86">SUM(($F$2:$I$2*$F$3:$I$3)/(1+B86+$F$4:$I$4)^($F$2:$I$2+1))</f>
        <v>2813.8983203012558</v>
      </c>
      <c r="H86" s="25">
        <f>F86/G86</f>
        <v>9.4856859050831133E-3</v>
      </c>
      <c r="I86" s="26">
        <f>B86-H86/100</f>
        <v>6.9198283500787092E-2</v>
      </c>
      <c r="N86" s="12"/>
      <c r="O86" s="3"/>
    </row>
    <row r="87" spans="1:15" x14ac:dyDescent="0.25">
      <c r="A87" s="16">
        <v>76</v>
      </c>
      <c r="B87" s="31">
        <f t="shared" si="12"/>
        <v>6.9198283500787092E-2</v>
      </c>
      <c r="C87" s="25">
        <f t="array" ref="C87">SUM($F$3:$I$3/((1+$F$4:$I$4+B87)^$F$2:$I$2))</f>
        <v>948.57521422461355</v>
      </c>
      <c r="D87" s="25"/>
      <c r="E87" s="16">
        <f>$B$7</f>
        <v>975</v>
      </c>
      <c r="F87" s="25">
        <f t="shared" si="11"/>
        <v>26.424785775386454</v>
      </c>
      <c r="G87" s="25">
        <f t="array" ref="G87">SUM(($F$2:$I$2*$F$3:$I$3)/(1+B87+$F$4:$I$4)^($F$2:$I$2+1))</f>
        <v>2815.001196849732</v>
      </c>
      <c r="H87" s="25">
        <f>F87/G87</f>
        <v>9.3871312754532522E-3</v>
      </c>
      <c r="I87" s="26">
        <f>B87-H87/100</f>
        <v>6.9104412188032566E-2</v>
      </c>
      <c r="N87" s="12"/>
      <c r="O87" s="3"/>
    </row>
    <row r="88" spans="1:15" x14ac:dyDescent="0.25">
      <c r="A88" s="16">
        <v>77</v>
      </c>
      <c r="B88" s="31">
        <f t="shared" si="12"/>
        <v>6.9104412188032566E-2</v>
      </c>
      <c r="C88" s="25">
        <f t="array" ref="C88">SUM($F$3:$I$3/((1+$F$4:$I$4+B88)^$F$2:$I$2))</f>
        <v>948.83951332937636</v>
      </c>
      <c r="D88" s="25"/>
      <c r="E88" s="16">
        <f>$B$7</f>
        <v>975</v>
      </c>
      <c r="F88" s="25">
        <f t="shared" si="11"/>
        <v>26.160486670623641</v>
      </c>
      <c r="G88" s="25">
        <f t="array" ref="G88">SUM(($F$2:$I$2*$F$3:$I$3)/(1+B88+$F$4:$I$4)^($F$2:$I$2+1))</f>
        <v>2816.0931407490575</v>
      </c>
      <c r="H88" s="25">
        <f>F88/G88</f>
        <v>9.2896382907509817E-3</v>
      </c>
      <c r="I88" s="26">
        <f>B88-H88/100</f>
        <v>6.9011515805125059E-2</v>
      </c>
      <c r="N88" s="12"/>
      <c r="O88" s="3"/>
    </row>
    <row r="89" spans="1:15" x14ac:dyDescent="0.25">
      <c r="A89" s="16">
        <v>78</v>
      </c>
      <c r="B89" s="31">
        <f t="shared" si="12"/>
        <v>6.9011515805125059E-2</v>
      </c>
      <c r="C89" s="25">
        <f t="array" ref="C89">SUM($F$3:$I$3/((1+$F$4:$I$4+B89)^$F$2:$I$2))</f>
        <v>949.10116840811781</v>
      </c>
      <c r="D89" s="25"/>
      <c r="E89" s="16">
        <f>$B$7</f>
        <v>975</v>
      </c>
      <c r="F89" s="25">
        <f t="shared" si="11"/>
        <v>25.898831591882185</v>
      </c>
      <c r="G89" s="25">
        <f t="array" ref="G89">SUM(($F$2:$I$2*$F$3:$I$3)/(1+B89+$F$4:$I$4)^($F$2:$I$2+1))</f>
        <v>2817.1742593911654</v>
      </c>
      <c r="H89" s="25">
        <f>F89/G89</f>
        <v>9.1931947431179925E-3</v>
      </c>
      <c r="I89" s="26">
        <f>B89-H89/100</f>
        <v>6.8919583857693881E-2</v>
      </c>
      <c r="N89" s="12"/>
      <c r="O89" s="3"/>
    </row>
    <row r="90" spans="1:15" x14ac:dyDescent="0.25">
      <c r="A90" s="16">
        <v>79</v>
      </c>
      <c r="B90" s="31">
        <f t="shared" si="12"/>
        <v>6.8919583857693881E-2</v>
      </c>
      <c r="C90" s="25">
        <f t="array" ref="C90">SUM($F$3:$I$3/((1+$F$4:$I$4+B90)^$F$2:$I$2))</f>
        <v>949.36020592215232</v>
      </c>
      <c r="D90" s="25"/>
      <c r="E90" s="16">
        <f>$B$7</f>
        <v>975</v>
      </c>
      <c r="F90" s="25">
        <f t="shared" si="11"/>
        <v>25.639794077847682</v>
      </c>
      <c r="G90" s="25">
        <f t="array" ref="G90">SUM(($F$2:$I$2*$F$3:$I$3)/(1+B90+$F$4:$I$4)^($F$2:$I$2+1))</f>
        <v>2818.2446591332246</v>
      </c>
      <c r="H90" s="25">
        <f>F90/G90</f>
        <v>9.0977885808301052E-3</v>
      </c>
      <c r="I90" s="26">
        <f>B90-H90/100</f>
        <v>6.8828605971885573E-2</v>
      </c>
      <c r="N90" s="12"/>
      <c r="O90" s="3"/>
    </row>
    <row r="91" spans="1:15" x14ac:dyDescent="0.25">
      <c r="A91" s="16">
        <v>80</v>
      </c>
      <c r="B91" s="31">
        <f t="shared" si="12"/>
        <v>6.8828605971885573E-2</v>
      </c>
      <c r="C91" s="25">
        <f t="array" ref="C91">SUM($F$3:$I$3/((1+$F$4:$I$4+B91)^$F$2:$I$2))</f>
        <v>949.61665206774967</v>
      </c>
      <c r="D91" s="25"/>
      <c r="E91" s="16">
        <f>$B$7</f>
        <v>975</v>
      </c>
      <c r="F91" s="25">
        <f t="shared" si="11"/>
        <v>25.383347932250331</v>
      </c>
      <c r="G91" s="25">
        <f t="array" ref="G91">SUM(($F$2:$I$2*$F$3:$I$3)/(1+B91+$F$4:$I$4)^($F$2:$I$2+1))</f>
        <v>2819.3044453071952</v>
      </c>
      <c r="H91" s="25">
        <f>F91/G91</f>
        <v>9.0034079059824728E-3</v>
      </c>
      <c r="I91" s="26">
        <f>B91-H91/100</f>
        <v>6.8738571892825742E-2</v>
      </c>
      <c r="N91" s="12"/>
      <c r="O91" s="3"/>
    </row>
    <row r="92" spans="1:15" x14ac:dyDescent="0.25">
      <c r="A92" s="16">
        <v>81</v>
      </c>
      <c r="B92" s="31">
        <f t="shared" si="12"/>
        <v>6.8738571892825742E-2</v>
      </c>
      <c r="C92" s="25">
        <f t="array" ref="C92">SUM($F$3:$I$3/((1+$F$4:$I$4+B92)^$F$2:$I$2))</f>
        <v>949.87053277879227</v>
      </c>
      <c r="D92" s="25"/>
      <c r="E92" s="16">
        <f>$B$7</f>
        <v>975</v>
      </c>
      <c r="F92" s="25">
        <f t="shared" si="11"/>
        <v>25.129467221207733</v>
      </c>
      <c r="G92" s="25">
        <f t="array" ref="G92">SUM(($F$2:$I$2*$F$3:$I$3)/(1+B92+$F$4:$I$4)^($F$2:$I$2+1))</f>
        <v>2820.3537222292925</v>
      </c>
      <c r="H92" s="25">
        <f>F92/G92</f>
        <v>8.9100409722170041E-3</v>
      </c>
      <c r="I92" s="26">
        <f>B92-H92/100</f>
        <v>6.8649471483103575E-2</v>
      </c>
      <c r="N92" s="12"/>
      <c r="O92" s="3"/>
    </row>
    <row r="93" spans="1:15" x14ac:dyDescent="0.25">
      <c r="A93" s="16">
        <v>82</v>
      </c>
      <c r="B93" s="31">
        <f t="shared" si="12"/>
        <v>6.8649471483103575E-2</v>
      </c>
      <c r="C93" s="25">
        <f t="array" ref="C93">SUM($F$3:$I$3/((1+$F$4:$I$4+B93)^$F$2:$I$2))</f>
        <v>950.12187372940798</v>
      </c>
      <c r="D93" s="25"/>
      <c r="E93" s="16">
        <f>$B$7</f>
        <v>975</v>
      </c>
      <c r="F93" s="25">
        <f t="shared" si="11"/>
        <v>24.87812627059202</v>
      </c>
      <c r="G93" s="25">
        <f t="array" ref="G93">SUM(($F$2:$I$2*$F$3:$I$3)/(1+B93+$F$4:$I$4)^($F$2:$I$2+1))</f>
        <v>2821.3925932093734</v>
      </c>
      <c r="H93" s="25">
        <f>F93/G93</f>
        <v>8.8176761824885937E-3</v>
      </c>
      <c r="I93" s="26">
        <f>B93-H93/100</f>
        <v>6.8561294721278684E-2</v>
      </c>
      <c r="N93" s="12"/>
      <c r="O93" s="3"/>
    </row>
    <row r="94" spans="1:15" x14ac:dyDescent="0.25">
      <c r="A94" s="16">
        <v>83</v>
      </c>
      <c r="B94" s="31">
        <f t="shared" si="12"/>
        <v>6.8561294721278684E-2</v>
      </c>
      <c r="C94" s="25">
        <f t="array" ref="C94">SUM($F$3:$I$3/((1+$F$4:$I$4+B94)^$F$2:$I$2))</f>
        <v>950.37070033657812</v>
      </c>
      <c r="D94" s="25"/>
      <c r="E94" s="16">
        <f>$B$7</f>
        <v>975</v>
      </c>
      <c r="F94" s="25">
        <f t="shared" si="11"/>
        <v>24.629299663421875</v>
      </c>
      <c r="G94" s="25">
        <f t="array" ref="G94">SUM(($F$2:$I$2*$F$3:$I$3)/(1+B94+$F$4:$I$4)^($F$2:$I$2+1))</f>
        <v>2822.4211605602623</v>
      </c>
      <c r="H94" s="25">
        <f>F94/G94</f>
        <v>8.7263020868695793E-3</v>
      </c>
      <c r="I94" s="26">
        <f>B94-H94/100</f>
        <v>6.8474031700409985E-2</v>
      </c>
      <c r="N94" s="12"/>
      <c r="O94" s="3"/>
    </row>
    <row r="95" spans="1:15" x14ac:dyDescent="0.25">
      <c r="A95" s="16">
        <v>84</v>
      </c>
      <c r="B95" s="31">
        <f t="shared" si="12"/>
        <v>6.8474031700409985E-2</v>
      </c>
      <c r="C95" s="25">
        <f t="array" ref="C95">SUM($F$3:$I$3/((1+$F$4:$I$4+B95)^$F$2:$I$2))</f>
        <v>950.61703776271531</v>
      </c>
      <c r="D95" s="25"/>
      <c r="E95" s="16">
        <f>$B$7</f>
        <v>975</v>
      </c>
      <c r="F95" s="25">
        <f t="shared" si="11"/>
        <v>24.382962237284687</v>
      </c>
      <c r="G95" s="25">
        <f t="array" ref="G95">SUM(($F$2:$I$2*$F$3:$I$3)/(1+B95+$F$4:$I$4)^($F$2:$I$2+1))</f>
        <v>2823.4395256069702</v>
      </c>
      <c r="H95" s="25">
        <f>F95/G95</f>
        <v>8.6359073803937581E-3</v>
      </c>
      <c r="I95" s="26">
        <f>B95-H95/100</f>
        <v>6.8387672626606041E-2</v>
      </c>
      <c r="N95" s="12"/>
      <c r="O95" s="3"/>
    </row>
    <row r="96" spans="1:15" x14ac:dyDescent="0.25">
      <c r="A96" s="16">
        <v>85</v>
      </c>
      <c r="B96" s="31">
        <f t="shared" si="12"/>
        <v>6.8387672626606041E-2</v>
      </c>
      <c r="C96" s="25">
        <f t="array" ref="C96">SUM($F$3:$I$3/((1+$F$4:$I$4+B96)^$F$2:$I$2))</f>
        <v>950.8609109182197</v>
      </c>
      <c r="D96" s="25"/>
      <c r="E96" s="16">
        <f>$B$7</f>
        <v>975</v>
      </c>
      <c r="F96" s="25">
        <f t="shared" si="11"/>
        <v>24.139089081780298</v>
      </c>
      <c r="G96" s="25">
        <f t="array" ref="G96">SUM(($F$2:$I$2*$F$3:$I$3)/(1+B96+$F$4:$I$4)^($F$2:$I$2+1))</f>
        <v>2824.4477886958689</v>
      </c>
      <c r="H96" s="25">
        <f>F96/G96</f>
        <v>8.5464809009360484E-3</v>
      </c>
      <c r="I96" s="26">
        <f>B96-H96/100</f>
        <v>6.8302207817596675E-2</v>
      </c>
      <c r="N96" s="12"/>
      <c r="O96" s="3"/>
    </row>
    <row r="97" spans="1:15" x14ac:dyDescent="0.25">
      <c r="A97" s="16">
        <v>86</v>
      </c>
      <c r="B97" s="31">
        <f t="shared" si="12"/>
        <v>6.8302207817596675E-2</v>
      </c>
      <c r="C97" s="25">
        <f t="array" ref="C97">SUM($F$3:$I$3/((1+$F$4:$I$4+B97)^$F$2:$I$2))</f>
        <v>951.10234446400341</v>
      </c>
      <c r="D97" s="25"/>
      <c r="E97" s="16">
        <f>$B$7</f>
        <v>975</v>
      </c>
      <c r="F97" s="25">
        <f t="shared" si="11"/>
        <v>23.897655535996591</v>
      </c>
      <c r="G97" s="25">
        <f t="array" ref="G97">SUM(($F$2:$I$2*$F$3:$I$3)/(1+B97+$F$4:$I$4)^($F$2:$I$2+1))</f>
        <v>2825.4460492037538</v>
      </c>
      <c r="H97" s="25">
        <f>F97/G97</f>
        <v>8.4580116271309631E-3</v>
      </c>
      <c r="I97" s="26">
        <f>B97-H97/100</f>
        <v>6.8217627701325362E-2</v>
      </c>
      <c r="N97" s="12"/>
      <c r="O97" s="3"/>
    </row>
    <row r="98" spans="1:15" x14ac:dyDescent="0.25">
      <c r="A98" s="16">
        <v>87</v>
      </c>
      <c r="B98" s="31">
        <f t="shared" si="12"/>
        <v>6.8217627701325362E-2</v>
      </c>
      <c r="C98" s="25">
        <f t="array" ref="C98">SUM($F$3:$I$3/((1+$F$4:$I$4+B98)^$F$2:$I$2))</f>
        <v>951.34136281399969</v>
      </c>
      <c r="D98" s="25"/>
      <c r="E98" s="16">
        <f>$B$7</f>
        <v>975</v>
      </c>
      <c r="F98" s="25">
        <f t="shared" si="11"/>
        <v>23.658637186000306</v>
      </c>
      <c r="G98" s="25">
        <f t="array" ref="G98">SUM(($F$2:$I$2*$F$3:$I$3)/(1+B98+$F$4:$I$4)^($F$2:$I$2+1))</f>
        <v>2826.4344055468737</v>
      </c>
      <c r="H98" s="25">
        <f>F98/G98</f>
        <v>8.3704886763231665E-3</v>
      </c>
      <c r="I98" s="26">
        <f>B98-H98/100</f>
        <v>6.8133922814562126E-2</v>
      </c>
      <c r="N98" s="12"/>
      <c r="O98" s="3"/>
    </row>
    <row r="99" spans="1:15" x14ac:dyDescent="0.25">
      <c r="A99" s="16">
        <v>88</v>
      </c>
      <c r="B99" s="31">
        <f t="shared" si="12"/>
        <v>6.8133922814562126E-2</v>
      </c>
      <c r="C99" s="25">
        <f t="array" ref="C99">SUM($F$3:$I$3/((1+$F$4:$I$4+B99)^$F$2:$I$2))</f>
        <v>951.5779901376327</v>
      </c>
      <c r="D99" s="25"/>
      <c r="E99" s="16">
        <f>$B$7</f>
        <v>975</v>
      </c>
      <c r="F99" s="25">
        <f t="shared" si="11"/>
        <v>23.422009862367304</v>
      </c>
      <c r="G99" s="25">
        <f t="array" ref="G99">SUM(($F$2:$I$2*$F$3:$I$3)/(1+B99+$F$4:$I$4)^($F$2:$I$2+1))</f>
        <v>2827.4129551898313</v>
      </c>
      <c r="H99" s="25">
        <f>F99/G99</f>
        <v>8.2839013025583167E-3</v>
      </c>
      <c r="I99" s="26">
        <f>B99-H99/100</f>
        <v>6.8051083801536544E-2</v>
      </c>
      <c r="N99" s="12"/>
      <c r="O99" s="3"/>
    </row>
    <row r="100" spans="1:15" x14ac:dyDescent="0.25">
      <c r="A100" s="16">
        <v>89</v>
      </c>
      <c r="B100" s="31">
        <f t="shared" si="12"/>
        <v>6.8051083801536544E-2</v>
      </c>
      <c r="C100" s="25">
        <f t="array" ref="C100">SUM($F$3:$I$3/((1+$F$4:$I$4+B100)^$F$2:$I$2))</f>
        <v>951.81225036227715</v>
      </c>
      <c r="D100" s="25"/>
      <c r="E100" s="16">
        <f>$B$7</f>
        <v>975</v>
      </c>
      <c r="F100" s="25">
        <f t="shared" si="11"/>
        <v>23.187749637722845</v>
      </c>
      <c r="G100" s="25">
        <f t="array" ref="G100">SUM(($F$2:$I$2*$F$3:$I$3)/(1+B100+$F$4:$I$4)^($F$2:$I$2+1))</f>
        <v>2828.3817946544605</v>
      </c>
      <c r="H100" s="25">
        <f>F100/G100</f>
        <v>8.1982388946028623E-3</v>
      </c>
      <c r="I100" s="26">
        <f>B100-H100/100</f>
        <v>6.7969101412590521E-2</v>
      </c>
      <c r="N100" s="12"/>
      <c r="O100" s="3"/>
    </row>
    <row r="101" spans="1:15" x14ac:dyDescent="0.25">
      <c r="A101" s="16">
        <v>90</v>
      </c>
      <c r="B101" s="31">
        <f t="shared" si="12"/>
        <v>6.7969101412590521E-2</v>
      </c>
      <c r="C101" s="25">
        <f t="array" ref="C101">SUM($F$3:$I$3/((1+$F$4:$I$4+B101)^$F$2:$I$2))</f>
        <v>952.04416717568097</v>
      </c>
      <c r="D101" s="25"/>
      <c r="E101" s="16">
        <f>$B$7</f>
        <v>975</v>
      </c>
      <c r="F101" s="25">
        <f t="shared" si="11"/>
        <v>22.955832824319032</v>
      </c>
      <c r="G101" s="25">
        <f t="array" ref="G101">SUM(($F$2:$I$2*$F$3:$I$3)/(1+B101+$F$4:$I$4)^($F$2:$I$2+1))</f>
        <v>2829.3410195285883</v>
      </c>
      <c r="H101" s="25">
        <f>F101/G101</f>
        <v>8.1134909740020762E-3</v>
      </c>
      <c r="I101" s="26">
        <f>B101-H101/100</f>
        <v>6.7887966502850505E-2</v>
      </c>
      <c r="N101" s="12"/>
      <c r="O101" s="3"/>
    </row>
    <row r="102" spans="1:15" x14ac:dyDescent="0.25">
      <c r="A102" s="16">
        <v>91</v>
      </c>
      <c r="B102" s="31">
        <f t="shared" si="12"/>
        <v>6.7887966502850505E-2</v>
      </c>
      <c r="C102" s="25">
        <f t="array" ref="C102">SUM($F$3:$I$3/((1+$F$4:$I$4+B102)^$F$2:$I$2))</f>
        <v>952.27376402837331</v>
      </c>
      <c r="D102" s="25"/>
      <c r="E102" s="16">
        <f>$B$7</f>
        <v>975</v>
      </c>
      <c r="F102" s="25">
        <f t="shared" si="11"/>
        <v>22.726235971626693</v>
      </c>
      <c r="G102" s="25">
        <f t="array" ref="G102">SUM(($F$2:$I$2*$F$3:$I$3)/(1+B102+$F$4:$I$4)^($F$2:$I$2+1))</f>
        <v>2830.2907244747557</v>
      </c>
      <c r="H102" s="25">
        <f>F102/G102</f>
        <v>8.0296471931674863E-3</v>
      </c>
      <c r="I102" s="26">
        <f>B102-H102/100</f>
        <v>6.7807670030918824E-2</v>
      </c>
      <c r="N102" s="12"/>
      <c r="O102" s="3"/>
    </row>
    <row r="103" spans="1:15" x14ac:dyDescent="0.25">
      <c r="A103" s="16">
        <v>92</v>
      </c>
      <c r="B103" s="31">
        <f t="shared" si="12"/>
        <v>6.7807670030918824E-2</v>
      </c>
      <c r="C103" s="25">
        <f t="array" ref="C103">SUM($F$3:$I$3/((1+$F$4:$I$4+B103)^$F$2:$I$2))</f>
        <v>952.50106413603976</v>
      </c>
      <c r="D103" s="25"/>
      <c r="E103" s="16">
        <f>$B$7</f>
        <v>975</v>
      </c>
      <c r="F103" s="25">
        <f t="shared" si="11"/>
        <v>22.498935863960241</v>
      </c>
      <c r="G103" s="25">
        <f t="array" ref="G103">SUM(($F$2:$I$2*$F$3:$I$3)/(1+B103+$F$4:$I$4)^($F$2:$I$2+1))</f>
        <v>2831.2310032388305</v>
      </c>
      <c r="H103" s="25">
        <f>F103/G103</f>
        <v>7.9466973334998935E-3</v>
      </c>
      <c r="I103" s="26">
        <f>B103-H103/100</f>
        <v>6.7728203057583827E-2</v>
      </c>
      <c r="N103" s="12"/>
      <c r="O103" s="3"/>
    </row>
    <row r="104" spans="1:15" x14ac:dyDescent="0.25">
      <c r="A104" s="16">
        <v>93</v>
      </c>
      <c r="B104" s="31">
        <f t="shared" si="12"/>
        <v>6.7728203057583827E-2</v>
      </c>
      <c r="C104" s="25">
        <f t="array" ref="C104">SUM($F$3:$I$3/((1+$F$4:$I$4+B104)^$F$2:$I$2))</f>
        <v>952.7260904818819</v>
      </c>
      <c r="D104" s="25"/>
      <c r="E104" s="16">
        <f>$B$7</f>
        <v>975</v>
      </c>
      <c r="F104" s="25">
        <f t="shared" si="11"/>
        <v>22.273909518118103</v>
      </c>
      <c r="G104" s="25">
        <f t="array" ref="G104">SUM(($F$2:$I$2*$F$3:$I$3)/(1+B104+$F$4:$I$4)^($F$2:$I$2+1))</f>
        <v>2832.1619486585837</v>
      </c>
      <c r="H104" s="25">
        <f>F104/G104</f>
        <v>7.8646313035410451E-3</v>
      </c>
      <c r="I104" s="26">
        <f>B104-H104/100</f>
        <v>6.7649556744548422E-2</v>
      </c>
      <c r="N104" s="12"/>
      <c r="O104" s="3"/>
    </row>
    <row r="105" spans="1:15" x14ac:dyDescent="0.25">
      <c r="A105" s="16">
        <v>94</v>
      </c>
      <c r="B105" s="31">
        <f t="shared" si="12"/>
        <v>6.7649556744548422E-2</v>
      </c>
      <c r="C105" s="25">
        <f t="array" ref="C105">SUM($F$3:$I$3/((1+$F$4:$I$4+B105)^$F$2:$I$2))</f>
        <v>952.94886581894502</v>
      </c>
      <c r="D105" s="25"/>
      <c r="E105" s="16">
        <f>$B$7</f>
        <v>975</v>
      </c>
      <c r="F105" s="25">
        <f t="shared" si="11"/>
        <v>22.051134181054977</v>
      </c>
      <c r="G105" s="25">
        <f t="array" ref="G105">SUM(($F$2:$I$2*$F$3:$I$3)/(1+B105+$F$4:$I$4)^($F$2:$I$2+1))</f>
        <v>2833.0836526721519</v>
      </c>
      <c r="H105" s="25">
        <f>F105/G105</f>
        <v>7.7834391371594145E-3</v>
      </c>
      <c r="I105" s="26">
        <f>B105-H105/100</f>
        <v>6.7571722353176822E-2</v>
      </c>
      <c r="N105" s="12"/>
      <c r="O105" s="3"/>
    </row>
    <row r="106" spans="1:15" x14ac:dyDescent="0.25">
      <c r="A106" s="16">
        <v>95</v>
      </c>
      <c r="B106" s="31">
        <f t="shared" si="12"/>
        <v>6.7571722353176822E-2</v>
      </c>
      <c r="C106" s="25">
        <f t="array" ref="C106">SUM($F$3:$I$3/((1+$F$4:$I$4+B106)^$F$2:$I$2))</f>
        <v>953.16941267242839</v>
      </c>
      <c r="D106" s="25"/>
      <c r="E106" s="16">
        <f>$B$7</f>
        <v>975</v>
      </c>
      <c r="F106" s="25">
        <f t="shared" si="11"/>
        <v>21.830587327571607</v>
      </c>
      <c r="G106" s="25">
        <f t="array" ref="G106">SUM(($F$2:$I$2*$F$3:$I$3)/(1+B106+$F$4:$I$4)^($F$2:$I$2+1))</f>
        <v>2833.9962063264693</v>
      </c>
      <c r="H106" s="25">
        <f>F106/G106</f>
        <v>7.7031109917642488E-3</v>
      </c>
      <c r="I106" s="26">
        <f>B106-H106/100</f>
        <v>6.7494691243259186E-2</v>
      </c>
      <c r="N106" s="12"/>
      <c r="O106" s="3"/>
    </row>
    <row r="107" spans="1:15" x14ac:dyDescent="0.25">
      <c r="A107" s="16">
        <v>96</v>
      </c>
      <c r="B107" s="31">
        <f t="shared" si="12"/>
        <v>6.7494691243259186E-2</v>
      </c>
      <c r="C107" s="25">
        <f t="array" ref="C107">SUM($F$3:$I$3/((1+$F$4:$I$4+B107)^$F$2:$I$2))</f>
        <v>953.38775334197135</v>
      </c>
      <c r="D107" s="25"/>
      <c r="E107" s="16">
        <f>$B$7</f>
        <v>975</v>
      </c>
      <c r="F107" s="25">
        <f t="shared" si="11"/>
        <v>21.612246658028653</v>
      </c>
      <c r="G107" s="25">
        <f t="array" ref="G107">SUM(($F$2:$I$2*$F$3:$I$3)/(1+B107+$F$4:$I$4)^($F$2:$I$2+1))</f>
        <v>2834.8996997855911</v>
      </c>
      <c r="H107" s="25">
        <f>F107/G107</f>
        <v>7.6236371465499215E-3</v>
      </c>
      <c r="I107" s="26">
        <f>B107-H107/100</f>
        <v>6.7418454871793682E-2</v>
      </c>
      <c r="N107" s="12"/>
      <c r="O107" s="3"/>
    </row>
    <row r="108" spans="1:15" x14ac:dyDescent="0.25">
      <c r="A108" s="16">
        <v>97</v>
      </c>
      <c r="B108" s="31">
        <f t="shared" si="12"/>
        <v>6.7418454871793682E-2</v>
      </c>
      <c r="C108" s="25">
        <f t="array" ref="C108">SUM($F$3:$I$3/((1+$F$4:$I$4+B108)^$F$2:$I$2))</f>
        <v>953.60390990391238</v>
      </c>
      <c r="D108" s="25"/>
      <c r="E108" s="16">
        <f>$B$7</f>
        <v>975</v>
      </c>
      <c r="F108" s="25">
        <f t="shared" si="11"/>
        <v>21.396090096087619</v>
      </c>
      <c r="G108" s="25">
        <f t="array" ref="G108">SUM(($F$2:$I$2*$F$3:$I$3)/(1+B108+$F$4:$I$4)^($F$2:$I$2+1))</f>
        <v>2835.7942223389714</v>
      </c>
      <c r="H108" s="25">
        <f>F108/G108</f>
        <v>7.5450080007709664E-3</v>
      </c>
      <c r="I108" s="26">
        <f>B108-H108/100</f>
        <v>6.7343004791785968E-2</v>
      </c>
      <c r="N108" s="12"/>
      <c r="O108" s="3"/>
    </row>
    <row r="109" spans="1:15" x14ac:dyDescent="0.25">
      <c r="A109" s="16">
        <v>98</v>
      </c>
      <c r="B109" s="31">
        <f t="shared" si="12"/>
        <v>6.7343004791785968E-2</v>
      </c>
      <c r="C109" s="25">
        <f t="array" ref="C109">SUM($F$3:$I$3/((1+$F$4:$I$4+B109)^$F$2:$I$2))</f>
        <v>953.81790421353162</v>
      </c>
      <c r="D109" s="25"/>
      <c r="E109" s="16">
        <f>$B$7</f>
        <v>975</v>
      </c>
      <c r="F109" s="25">
        <f t="shared" si="11"/>
        <v>21.182095786468381</v>
      </c>
      <c r="G109" s="25">
        <f t="array" ref="G109">SUM(($F$2:$I$2*$F$3:$I$3)/(1+B109+$F$4:$I$4)^($F$2:$I$2+1))</f>
        <v>2836.679862409655</v>
      </c>
      <c r="H109" s="25">
        <f>F109/G109</f>
        <v>7.4672140720437059E-3</v>
      </c>
      <c r="I109" s="26">
        <f>B109-H109/100</f>
        <v>6.7268332651065535E-2</v>
      </c>
      <c r="N109" s="12"/>
      <c r="O109" s="3"/>
    </row>
    <row r="110" spans="1:15" x14ac:dyDescent="0.25">
      <c r="A110" s="16">
        <v>99</v>
      </c>
      <c r="B110" s="31">
        <f t="shared" si="12"/>
        <v>6.7268332651065535E-2</v>
      </c>
      <c r="C110" s="25">
        <f t="array" ref="C110">SUM($F$3:$I$3/((1+$F$4:$I$4+B110)^$F$2:$I$2))</f>
        <v>954.02975790726464</v>
      </c>
      <c r="D110" s="25"/>
      <c r="E110" s="16">
        <f>$B$7</f>
        <v>975</v>
      </c>
      <c r="F110" s="25">
        <f t="shared" si="11"/>
        <v>20.970242092735361</v>
      </c>
      <c r="G110" s="25">
        <f t="array" ref="G110">SUM(($F$2:$I$2*$F$3:$I$3)/(1+B110+$F$4:$I$4)^($F$2:$I$2+1))</f>
        <v>2837.556707562404</v>
      </c>
      <c r="H110" s="25">
        <f>F110/G110</f>
        <v>7.3902459946782158E-3</v>
      </c>
      <c r="I110" s="26">
        <f>B110-H110/100</f>
        <v>6.7194430191118759E-2</v>
      </c>
      <c r="N110" s="12"/>
      <c r="O110" s="3"/>
    </row>
    <row r="111" spans="1:15" x14ac:dyDescent="0.25">
      <c r="A111" s="16">
        <v>100</v>
      </c>
      <c r="B111" s="31">
        <f t="shared" si="12"/>
        <v>6.7194430191118759E-2</v>
      </c>
      <c r="C111" s="25">
        <f t="array" ref="C111">SUM($F$3:$I$3/((1+$F$4:$I$4+B111)^$F$2:$I$2))</f>
        <v>954.23949240489856</v>
      </c>
      <c r="D111" s="25"/>
      <c r="E111" s="16">
        <f>$B$7</f>
        <v>975</v>
      </c>
      <c r="F111" s="25">
        <f t="shared" si="11"/>
        <v>20.760507595101444</v>
      </c>
      <c r="G111" s="25">
        <f t="array" ref="G111">SUM(($F$2:$I$2*$F$3:$I$3)/(1+B111+$F$4:$I$4)^($F$2:$I$2+1))</f>
        <v>2838.4248445117528</v>
      </c>
      <c r="H111" s="25">
        <f>F111/G111</f>
        <v>7.3140945180362989E-3</v>
      </c>
      <c r="I111" s="26">
        <f>B111-H111/100</f>
        <v>6.7121289245938395E-2</v>
      </c>
      <c r="N111" s="12"/>
      <c r="O111" s="3"/>
    </row>
    <row r="112" spans="1:15" x14ac:dyDescent="0.25">
      <c r="N112" s="12"/>
      <c r="O112" s="3"/>
    </row>
    <row r="113" spans="14:15" x14ac:dyDescent="0.25">
      <c r="N113" s="12"/>
      <c r="O113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Sheet1</vt:lpstr>
      <vt:lpstr>Sheet2</vt:lpstr>
      <vt:lpstr>Sheet3</vt:lpstr>
      <vt:lpstr>cashflow</vt:lpstr>
      <vt:lpstr>face</vt:lpstr>
      <vt:lpstr>spotrates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</dc:creator>
  <cp:lastModifiedBy>Mac</cp:lastModifiedBy>
  <dcterms:created xsi:type="dcterms:W3CDTF">2016-11-02T01:00:06Z</dcterms:created>
  <dcterms:modified xsi:type="dcterms:W3CDTF">2016-11-06T00:00:46Z</dcterms:modified>
</cp:coreProperties>
</file>