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17784" windowWidth="22260" windowHeight="12648"/>
  </bookViews>
  <sheets>
    <sheet name="收益紀錄表(new) " sheetId="7" r:id="rId1"/>
    <sheet name="圖表" sheetId="5" r:id="rId2"/>
    <sheet name="投資金額" sheetId="4" r:id="rId3"/>
    <sheet name="平均收益表" sheetId="3" r:id="rId4"/>
    <sheet name="收益紀錄表(old)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7" l="1"/>
  <c r="I45" i="7"/>
  <c r="I46" i="7"/>
  <c r="I47" i="7"/>
  <c r="I48" i="7"/>
  <c r="I49" i="7"/>
  <c r="I50" i="7"/>
  <c r="I51" i="7"/>
  <c r="I52" i="7"/>
  <c r="I53" i="7"/>
  <c r="I43" i="7"/>
  <c r="B5" i="4" l="1"/>
  <c r="B2" i="3"/>
  <c r="D43" i="7"/>
  <c r="E43" i="7" s="1"/>
  <c r="F43" i="7" s="1"/>
  <c r="D53" i="7"/>
  <c r="E53" i="7" s="1"/>
  <c r="F53" i="7" s="1"/>
  <c r="D52" i="7"/>
  <c r="E52" i="7" s="1"/>
  <c r="F52" i="7" s="1"/>
  <c r="D51" i="7"/>
  <c r="E51" i="7" s="1"/>
  <c r="F51" i="7" s="1"/>
  <c r="D50" i="7"/>
  <c r="E50" i="7" s="1"/>
  <c r="F50" i="7" s="1"/>
  <c r="D49" i="7"/>
  <c r="E49" i="7" s="1"/>
  <c r="F49" i="7" s="1"/>
  <c r="D48" i="7"/>
  <c r="E48" i="7" s="1"/>
  <c r="F48" i="7" s="1"/>
  <c r="D47" i="7"/>
  <c r="E47" i="7" s="1"/>
  <c r="F47" i="7" s="1"/>
  <c r="D46" i="7"/>
  <c r="E46" i="7" s="1"/>
  <c r="F46" i="7" s="1"/>
  <c r="D45" i="7"/>
  <c r="E45" i="7" s="1"/>
  <c r="F45" i="7" s="1"/>
  <c r="D44" i="7"/>
  <c r="E44" i="7" s="1"/>
  <c r="F44" i="7" s="1"/>
  <c r="B3" i="3" l="1"/>
  <c r="B4" i="3"/>
  <c r="L6" i="1"/>
  <c r="L4" i="1"/>
  <c r="L2" i="1"/>
</calcChain>
</file>

<file path=xl/sharedStrings.xml><?xml version="1.0" encoding="utf-8"?>
<sst xmlns="http://schemas.openxmlformats.org/spreadsheetml/2006/main" count="50" uniqueCount="43">
  <si>
    <t>日期</t>
  </si>
  <si>
    <t>歷史收益(%)</t>
  </si>
  <si>
    <t>一年收益(365天)</t>
  </si>
  <si>
    <t>七天收益</t>
  </si>
  <si>
    <t>投資金額</t>
  </si>
  <si>
    <t>備註</t>
  </si>
  <si>
    <t>6/14世界杯開幕</t>
  </si>
  <si>
    <t>7/15世界盃結束</t>
  </si>
  <si>
    <t>HF第一次投資</t>
    <phoneticPr fontId="1" type="noConversion"/>
  </si>
  <si>
    <t>平均七天收益</t>
    <phoneticPr fontId="1" type="noConversion"/>
  </si>
  <si>
    <t>歷史收益(%)</t>
    <phoneticPr fontId="1" type="noConversion"/>
  </si>
  <si>
    <t>平均一年收益</t>
    <phoneticPr fontId="1" type="noConversion"/>
  </si>
  <si>
    <t>七天實際收益</t>
    <phoneticPr fontId="1" type="noConversion"/>
  </si>
  <si>
    <t>包租寶升級成Aifian</t>
    <phoneticPr fontId="1" type="noConversion"/>
  </si>
  <si>
    <t>目前Aifian平均歷史收益</t>
    <phoneticPr fontId="1" type="noConversion"/>
  </si>
  <si>
    <t>推出aifiShot</t>
    <phoneticPr fontId="1" type="noConversion"/>
  </si>
  <si>
    <t>感謝網友提供正確數據</t>
    <phoneticPr fontId="1" type="noConversion"/>
  </si>
  <si>
    <t>2018/12/7 推出bacon</t>
    <phoneticPr fontId="1" type="noConversion"/>
  </si>
  <si>
    <t>平均七天收益($)</t>
    <phoneticPr fontId="1" type="noConversion"/>
  </si>
  <si>
    <t>平均一年收益($)</t>
    <phoneticPr fontId="1" type="noConversion"/>
  </si>
  <si>
    <t>筆數</t>
    <phoneticPr fontId="1" type="noConversion"/>
  </si>
  <si>
    <t>參數設置</t>
    <phoneticPr fontId="1" type="noConversion"/>
  </si>
  <si>
    <t>投資金額</t>
    <phoneticPr fontId="1" type="noConversion"/>
  </si>
  <si>
    <t>一年天數</t>
    <phoneticPr fontId="1" type="noConversion"/>
  </si>
  <si>
    <t>結算日</t>
    <phoneticPr fontId="1" type="noConversion"/>
  </si>
  <si>
    <t>HF開始投資紀錄</t>
    <phoneticPr fontId="1" type="noConversion"/>
  </si>
  <si>
    <t>目前累積回饋</t>
    <phoneticPr fontId="1" type="noConversion"/>
  </si>
  <si>
    <t>附註</t>
    <phoneticPr fontId="1" type="noConversion"/>
  </si>
  <si>
    <t>有1元是測試aifianShot的發票回饋</t>
    <phoneticPr fontId="1" type="noConversion"/>
  </si>
  <si>
    <t>6/14俄羅斯世界足球杯開幕</t>
    <phoneticPr fontId="1" type="noConversion"/>
  </si>
  <si>
    <t>7/15俄羅斯世界足球杯結束</t>
    <phoneticPr fontId="1" type="noConversion"/>
  </si>
  <si>
    <t>包租寶升級改名Aifian</t>
    <phoneticPr fontId="1" type="noConversion"/>
  </si>
  <si>
    <t>2018/10/11 推出aifiShot</t>
    <phoneticPr fontId="1" type="noConversion"/>
  </si>
  <si>
    <t>2018/12/16 邀請碼活動結束</t>
    <phoneticPr fontId="1" type="noConversion"/>
  </si>
  <si>
    <t>HF開始取得回饋</t>
    <phoneticPr fontId="1" type="noConversion"/>
  </si>
  <si>
    <t>七天收益</t>
    <phoneticPr fontId="1" type="noConversion"/>
  </si>
  <si>
    <t>備註</t>
    <phoneticPr fontId="1" type="noConversion"/>
  </si>
  <si>
    <t>數值參照</t>
    <phoneticPr fontId="1" type="noConversion"/>
  </si>
  <si>
    <t>一年收益</t>
    <phoneticPr fontId="1" type="noConversion"/>
  </si>
  <si>
    <t>歷史收益</t>
    <phoneticPr fontId="1" type="noConversion"/>
  </si>
  <si>
    <t>HF今日加碼3萬，所以Aifian總額為33000</t>
    <phoneticPr fontId="1" type="noConversion"/>
  </si>
  <si>
    <t>Aifian改版沒有提供顯示回饋率</t>
    <phoneticPr fontId="1" type="noConversion"/>
  </si>
  <si>
    <t>收益金回推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</si>
</sst>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m&quot;月&quot;d&quot;日&quot;"/>
    <numFmt numFmtId="177" formatCode="0.00_ "/>
  </numFmts>
  <fonts count="11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24"/>
      <color theme="0"/>
      <name val="微軟正黑體"/>
      <family val="2"/>
      <charset val="136"/>
    </font>
    <font>
      <sz val="24"/>
      <color theme="1"/>
      <name val="微軟正黑體"/>
      <family val="2"/>
      <charset val="136"/>
    </font>
    <font>
      <b/>
      <u/>
      <sz val="24"/>
      <color rgb="FFFF0000"/>
      <name val="微軟正黑體"/>
      <family val="2"/>
      <charset val="136"/>
    </font>
    <font>
      <sz val="24"/>
      <color theme="0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4"/>
      <color rgb="FFFF0000"/>
      <name val="微軟正黑體"/>
      <family val="2"/>
      <charset val="136"/>
    </font>
    <font>
      <sz val="24"/>
      <name val="微軟正黑體"/>
      <family val="2"/>
      <charset val="136"/>
    </font>
    <font>
      <b/>
      <sz val="2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177" fontId="7" fillId="0" borderId="1" xfId="0" applyNumberFormat="1" applyFont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10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Border="1"/>
    <xf numFmtId="10" fontId="7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42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2" fontId="7" fillId="0" borderId="1" xfId="0" applyNumberFormat="1" applyFont="1" applyFill="1" applyBorder="1" applyAlignment="1">
      <alignment horizontal="center" vertical="center" wrapText="1"/>
    </xf>
    <xf numFmtId="42" fontId="3" fillId="2" borderId="1" xfId="0" applyNumberFormat="1" applyFont="1" applyFill="1" applyBorder="1" applyAlignment="1">
      <alignment horizontal="center" vertical="center" wrapText="1"/>
    </xf>
    <xf numFmtId="42" fontId="0" fillId="0" borderId="1" xfId="0" applyNumberFormat="1" applyBorder="1"/>
    <xf numFmtId="44" fontId="3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/>
    <xf numFmtId="43" fontId="4" fillId="0" borderId="1" xfId="0" applyNumberFormat="1" applyFont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43" fontId="4" fillId="0" borderId="1" xfId="0" applyNumberFormat="1" applyFont="1" applyFill="1" applyBorder="1" applyAlignment="1">
      <alignment horizontal="center" vertical="center" wrapText="1"/>
    </xf>
    <xf numFmtId="43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4" fontId="7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歷史收益</a:t>
            </a:r>
            <a:r>
              <a:rPr lang="en-US" altLang="zh-TW"/>
              <a:t>(%)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2-4299-AB00-D60E7301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614864"/>
        <c:axId val="455612568"/>
      </c:lineChart>
      <c:catAx>
        <c:axId val="4556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2568"/>
        <c:crosses val="autoZero"/>
        <c:auto val="1"/>
        <c:lblAlgn val="ctr"/>
        <c:lblOffset val="100"/>
        <c:noMultiLvlLbl val="0"/>
      </c:catAx>
      <c:valAx>
        <c:axId val="45561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'收益紀錄表(new) '!$D$1</c:f>
              <c:strCache>
                <c:ptCount val="1"/>
                <c:pt idx="0">
                  <c:v> 一年收益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'收益紀錄表(new) '!$D$2:$D$53</c:f>
              <c:numCache>
                <c:formatCode>_("$"* #,##0.00_);_("$"* \(#,##0.00\);_("$"* "-"??_);_(@_)</c:formatCode>
                <c:ptCount val="52"/>
                <c:pt idx="0">
                  <c:v>174.29999999999998</c:v>
                </c:pt>
                <c:pt idx="1">
                  <c:v>183.9</c:v>
                </c:pt>
                <c:pt idx="2">
                  <c:v>180.6</c:v>
                </c:pt>
                <c:pt idx="3">
                  <c:v>178.8</c:v>
                </c:pt>
                <c:pt idx="4">
                  <c:v>158.1</c:v>
                </c:pt>
                <c:pt idx="5">
                  <c:v>183.9</c:v>
                </c:pt>
                <c:pt idx="6">
                  <c:v>183.9</c:v>
                </c:pt>
                <c:pt idx="7">
                  <c:v>184.5</c:v>
                </c:pt>
                <c:pt idx="8">
                  <c:v>278.10000000000002</c:v>
                </c:pt>
                <c:pt idx="9">
                  <c:v>303.89999999999998</c:v>
                </c:pt>
                <c:pt idx="10">
                  <c:v>372.3</c:v>
                </c:pt>
                <c:pt idx="11">
                  <c:v>591.29999999999995</c:v>
                </c:pt>
                <c:pt idx="12">
                  <c:v>690</c:v>
                </c:pt>
                <c:pt idx="13">
                  <c:v>449.1</c:v>
                </c:pt>
                <c:pt idx="14">
                  <c:v>230.10000000000002</c:v>
                </c:pt>
                <c:pt idx="15">
                  <c:v>240.89999999999998</c:v>
                </c:pt>
                <c:pt idx="16">
                  <c:v>186.3</c:v>
                </c:pt>
                <c:pt idx="17">
                  <c:v>197.1</c:v>
                </c:pt>
                <c:pt idx="18">
                  <c:v>208.20000000000002</c:v>
                </c:pt>
                <c:pt idx="19">
                  <c:v>186.3</c:v>
                </c:pt>
                <c:pt idx="20">
                  <c:v>186.3</c:v>
                </c:pt>
                <c:pt idx="21">
                  <c:v>230.10000000000002</c:v>
                </c:pt>
                <c:pt idx="22">
                  <c:v>208.20000000000002</c:v>
                </c:pt>
                <c:pt idx="23">
                  <c:v>197.1</c:v>
                </c:pt>
                <c:pt idx="24">
                  <c:v>186.3</c:v>
                </c:pt>
                <c:pt idx="25">
                  <c:v>197.1</c:v>
                </c:pt>
                <c:pt idx="26">
                  <c:v>186.3</c:v>
                </c:pt>
                <c:pt idx="27">
                  <c:v>175.2</c:v>
                </c:pt>
                <c:pt idx="28">
                  <c:v>186.3</c:v>
                </c:pt>
                <c:pt idx="29">
                  <c:v>175.2</c:v>
                </c:pt>
                <c:pt idx="30">
                  <c:v>164.4</c:v>
                </c:pt>
                <c:pt idx="31">
                  <c:v>186.3</c:v>
                </c:pt>
                <c:pt idx="32">
                  <c:v>197.1</c:v>
                </c:pt>
                <c:pt idx="33">
                  <c:v>164.4</c:v>
                </c:pt>
                <c:pt idx="34">
                  <c:v>197.1</c:v>
                </c:pt>
                <c:pt idx="35">
                  <c:v>186.3</c:v>
                </c:pt>
                <c:pt idx="36">
                  <c:v>240.89999999999998</c:v>
                </c:pt>
                <c:pt idx="37">
                  <c:v>240.89999999999998</c:v>
                </c:pt>
                <c:pt idx="38">
                  <c:v>252.00000000000003</c:v>
                </c:pt>
                <c:pt idx="39">
                  <c:v>262.8</c:v>
                </c:pt>
                <c:pt idx="40">
                  <c:v>2649.9</c:v>
                </c:pt>
                <c:pt idx="41">
                  <c:v>2762.1</c:v>
                </c:pt>
                <c:pt idx="42">
                  <c:v>2399.1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3-4EB0-BF97-87F25D49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78008"/>
        <c:axId val="562578664"/>
      </c:barChart>
      <c:catAx>
        <c:axId val="56257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578664"/>
        <c:crosses val="autoZero"/>
        <c:auto val="1"/>
        <c:lblAlgn val="ctr"/>
        <c:lblOffset val="100"/>
        <c:noMultiLvlLbl val="0"/>
      </c:catAx>
      <c:valAx>
        <c:axId val="5625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57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'收益紀錄表(new) '!$E$1</c:f>
              <c:strCache>
                <c:ptCount val="1"/>
                <c:pt idx="0">
                  <c:v> 七天收益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'收益紀錄表(new) '!$E$2:$E$53</c:f>
              <c:numCache>
                <c:formatCode>_("$"* #,##0.00_);_("$"* \(#,##0.00\);_("$"* "-"??_);_(@_)</c:formatCode>
                <c:ptCount val="52"/>
                <c:pt idx="0">
                  <c:v>3.3427397260273972</c:v>
                </c:pt>
                <c:pt idx="1">
                  <c:v>3.5268493150684934</c:v>
                </c:pt>
                <c:pt idx="2">
                  <c:v>3.4635616438356163</c:v>
                </c:pt>
                <c:pt idx="3">
                  <c:v>3.429041095890411</c:v>
                </c:pt>
                <c:pt idx="4">
                  <c:v>3.0320547945205476</c:v>
                </c:pt>
                <c:pt idx="5">
                  <c:v>3.5268493150684934</c:v>
                </c:pt>
                <c:pt idx="6">
                  <c:v>3.5268493150684934</c:v>
                </c:pt>
                <c:pt idx="7">
                  <c:v>3.5383561643835613</c:v>
                </c:pt>
                <c:pt idx="8">
                  <c:v>5.3334246575342465</c:v>
                </c:pt>
                <c:pt idx="9">
                  <c:v>5.8282191780821915</c:v>
                </c:pt>
                <c:pt idx="10">
                  <c:v>7.1400000000000006</c:v>
                </c:pt>
                <c:pt idx="11">
                  <c:v>11.34</c:v>
                </c:pt>
                <c:pt idx="12">
                  <c:v>13.232876712328768</c:v>
                </c:pt>
                <c:pt idx="13">
                  <c:v>8.6128767123287684</c:v>
                </c:pt>
                <c:pt idx="14">
                  <c:v>4.4128767123287682</c:v>
                </c:pt>
                <c:pt idx="15">
                  <c:v>4.6199999999999992</c:v>
                </c:pt>
                <c:pt idx="16">
                  <c:v>3.572876712328767</c:v>
                </c:pt>
                <c:pt idx="17">
                  <c:v>3.7800000000000002</c:v>
                </c:pt>
                <c:pt idx="18">
                  <c:v>3.9928767123287674</c:v>
                </c:pt>
                <c:pt idx="19">
                  <c:v>3.572876712328767</c:v>
                </c:pt>
                <c:pt idx="20">
                  <c:v>3.572876712328767</c:v>
                </c:pt>
                <c:pt idx="21">
                  <c:v>4.4128767123287682</c:v>
                </c:pt>
                <c:pt idx="22">
                  <c:v>3.9928767123287674</c:v>
                </c:pt>
                <c:pt idx="23">
                  <c:v>3.7800000000000002</c:v>
                </c:pt>
                <c:pt idx="24">
                  <c:v>3.572876712328767</c:v>
                </c:pt>
                <c:pt idx="25">
                  <c:v>3.7800000000000002</c:v>
                </c:pt>
                <c:pt idx="26">
                  <c:v>3.572876712328767</c:v>
                </c:pt>
                <c:pt idx="27">
                  <c:v>3.36</c:v>
                </c:pt>
                <c:pt idx="28">
                  <c:v>3.572876712328767</c:v>
                </c:pt>
                <c:pt idx="29">
                  <c:v>3.36</c:v>
                </c:pt>
                <c:pt idx="30">
                  <c:v>3.1528767123287671</c:v>
                </c:pt>
                <c:pt idx="31">
                  <c:v>3.572876712328767</c:v>
                </c:pt>
                <c:pt idx="32">
                  <c:v>3.7800000000000002</c:v>
                </c:pt>
                <c:pt idx="33">
                  <c:v>3.1528767123287671</c:v>
                </c:pt>
                <c:pt idx="34">
                  <c:v>3.7800000000000002</c:v>
                </c:pt>
                <c:pt idx="35">
                  <c:v>3.572876712328767</c:v>
                </c:pt>
                <c:pt idx="36">
                  <c:v>4.6199999999999992</c:v>
                </c:pt>
                <c:pt idx="37">
                  <c:v>4.6199999999999992</c:v>
                </c:pt>
                <c:pt idx="38">
                  <c:v>4.8328767123287673</c:v>
                </c:pt>
                <c:pt idx="39">
                  <c:v>5.0400000000000009</c:v>
                </c:pt>
                <c:pt idx="40">
                  <c:v>50.820000000000007</c:v>
                </c:pt>
                <c:pt idx="41">
                  <c:v>52.971780821917811</c:v>
                </c:pt>
                <c:pt idx="42">
                  <c:v>46.010136986301369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7-4DA2-BCB4-87BD2233D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74936"/>
        <c:axId val="425774608"/>
      </c:lineChart>
      <c:catAx>
        <c:axId val="42577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74608"/>
        <c:crosses val="autoZero"/>
        <c:auto val="1"/>
        <c:lblAlgn val="ctr"/>
        <c:lblOffset val="100"/>
        <c:noMultiLvlLbl val="0"/>
      </c:catAx>
      <c:valAx>
        <c:axId val="4257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7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251460</xdr:colOff>
      <xdr:row>19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FB2F11-03CD-49C1-A37B-4886AA786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12</xdr:col>
      <xdr:colOff>533400</xdr:colOff>
      <xdr:row>57</xdr:row>
      <xdr:rowOff>60960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F3E94D1-F688-425E-9C93-8D501B0B8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13</xdr:col>
      <xdr:colOff>0</xdr:colOff>
      <xdr:row>81</xdr:row>
      <xdr:rowOff>91440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0836190-1EB0-445F-8929-9DC4C258F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zoomScale="55" zoomScaleNormal="55" workbookViewId="0">
      <pane ySplit="1" topLeftCell="A35" activePane="bottomLeft" state="frozen"/>
      <selection pane="bottomLeft" activeCell="G46" sqref="G46"/>
    </sheetView>
  </sheetViews>
  <sheetFormatPr defaultColWidth="15.5" defaultRowHeight="49.95" customHeight="1" x14ac:dyDescent="0.3"/>
  <cols>
    <col min="1" max="1" width="13.5" style="10" bestFit="1" customWidth="1"/>
    <col min="2" max="2" width="34.5" style="17" bestFit="1" customWidth="1"/>
    <col min="3" max="3" width="33.875" style="21" bestFit="1" customWidth="1"/>
    <col min="4" max="4" width="43.125" style="30" customWidth="1"/>
    <col min="5" max="5" width="37.875" style="30" bestFit="1" customWidth="1"/>
    <col min="6" max="6" width="36.25" style="28" bestFit="1" customWidth="1"/>
    <col min="7" max="7" width="74" style="10" customWidth="1"/>
    <col min="8" max="8" width="70.75" style="34" bestFit="1" customWidth="1"/>
    <col min="9" max="9" width="31.25" style="10" bestFit="1" customWidth="1"/>
  </cols>
  <sheetData>
    <row r="1" spans="1:9" ht="49.95" customHeight="1" x14ac:dyDescent="0.3">
      <c r="A1" s="3" t="s">
        <v>20</v>
      </c>
      <c r="B1" s="14" t="s">
        <v>0</v>
      </c>
      <c r="C1" s="18" t="s">
        <v>39</v>
      </c>
      <c r="D1" s="29" t="s">
        <v>38</v>
      </c>
      <c r="E1" s="29" t="s">
        <v>35</v>
      </c>
      <c r="F1" s="27" t="s">
        <v>12</v>
      </c>
      <c r="G1" s="3" t="s">
        <v>36</v>
      </c>
      <c r="H1" s="32" t="s">
        <v>37</v>
      </c>
      <c r="I1" s="3" t="s">
        <v>42</v>
      </c>
    </row>
    <row r="2" spans="1:9" ht="30.6" customHeight="1" x14ac:dyDescent="0.3">
      <c r="A2" s="35">
        <v>1</v>
      </c>
      <c r="B2" s="15">
        <v>43209</v>
      </c>
      <c r="C2" s="19">
        <v>5.8099999999999999E-2</v>
      </c>
      <c r="D2" s="25">
        <v>174.29999999999998</v>
      </c>
      <c r="E2" s="25">
        <v>3.3427397260273972</v>
      </c>
      <c r="F2" s="24">
        <v>3.3427397260273972</v>
      </c>
      <c r="G2" s="35"/>
      <c r="H2" s="31"/>
    </row>
    <row r="3" spans="1:9" ht="30.6" customHeight="1" x14ac:dyDescent="0.3">
      <c r="A3" s="35">
        <v>2</v>
      </c>
      <c r="B3" s="15">
        <v>43216</v>
      </c>
      <c r="C3" s="19">
        <v>6.13E-2</v>
      </c>
      <c r="D3" s="25">
        <v>183.9</v>
      </c>
      <c r="E3" s="25">
        <v>3.5268493150684934</v>
      </c>
      <c r="F3" s="24">
        <v>3.5268493150684934</v>
      </c>
      <c r="G3" s="35"/>
      <c r="H3" s="31"/>
    </row>
    <row r="4" spans="1:9" ht="30.6" customHeight="1" x14ac:dyDescent="0.3">
      <c r="A4" s="35">
        <v>3</v>
      </c>
      <c r="B4" s="15">
        <v>43223</v>
      </c>
      <c r="C4" s="19">
        <v>6.0199999999999997E-2</v>
      </c>
      <c r="D4" s="25">
        <v>180.6</v>
      </c>
      <c r="E4" s="25">
        <v>3.4635616438356163</v>
      </c>
      <c r="F4" s="24">
        <v>3.4635616438356163</v>
      </c>
      <c r="G4" s="35"/>
      <c r="H4" s="31"/>
    </row>
    <row r="5" spans="1:9" ht="30.6" customHeight="1" x14ac:dyDescent="0.3">
      <c r="A5" s="35">
        <v>4</v>
      </c>
      <c r="B5" s="15">
        <v>43230</v>
      </c>
      <c r="C5" s="19">
        <v>5.96E-2</v>
      </c>
      <c r="D5" s="25">
        <v>178.8</v>
      </c>
      <c r="E5" s="25">
        <v>3.429041095890411</v>
      </c>
      <c r="F5" s="24">
        <v>3.429041095890411</v>
      </c>
      <c r="G5" s="35"/>
      <c r="H5" s="31"/>
    </row>
    <row r="6" spans="1:9" ht="30.6" customHeight="1" x14ac:dyDescent="0.3">
      <c r="A6" s="35">
        <v>5</v>
      </c>
      <c r="B6" s="15">
        <v>43237</v>
      </c>
      <c r="C6" s="19">
        <v>5.2699999999999997E-2</v>
      </c>
      <c r="D6" s="25">
        <v>158.1</v>
      </c>
      <c r="E6" s="25">
        <v>3.0320547945205476</v>
      </c>
      <c r="F6" s="24">
        <v>3.0320547945205476</v>
      </c>
      <c r="G6" s="35"/>
      <c r="H6" s="31"/>
    </row>
    <row r="7" spans="1:9" ht="30.6" customHeight="1" x14ac:dyDescent="0.3">
      <c r="A7" s="35">
        <v>6</v>
      </c>
      <c r="B7" s="15">
        <v>43244</v>
      </c>
      <c r="C7" s="19">
        <v>6.13E-2</v>
      </c>
      <c r="D7" s="25">
        <v>183.9</v>
      </c>
      <c r="E7" s="25">
        <v>3.5268493150684934</v>
      </c>
      <c r="F7" s="24">
        <v>3.5268493150684934</v>
      </c>
      <c r="G7" s="35"/>
      <c r="H7" s="31"/>
    </row>
    <row r="8" spans="1:9" ht="30.6" customHeight="1" x14ac:dyDescent="0.3">
      <c r="A8" s="35">
        <v>7</v>
      </c>
      <c r="B8" s="15">
        <v>43251</v>
      </c>
      <c r="C8" s="19">
        <v>6.13E-2</v>
      </c>
      <c r="D8" s="25">
        <v>183.9</v>
      </c>
      <c r="E8" s="25">
        <v>3.5268493150684934</v>
      </c>
      <c r="F8" s="24">
        <v>3.5268493150684934</v>
      </c>
      <c r="G8" s="35"/>
      <c r="H8" s="31"/>
    </row>
    <row r="9" spans="1:9" ht="30.6" customHeight="1" x14ac:dyDescent="0.3">
      <c r="A9" s="35">
        <v>8</v>
      </c>
      <c r="B9" s="15">
        <v>43258</v>
      </c>
      <c r="C9" s="19">
        <v>6.1499999999999999E-2</v>
      </c>
      <c r="D9" s="25">
        <v>184.5</v>
      </c>
      <c r="E9" s="25">
        <v>3.5383561643835613</v>
      </c>
      <c r="F9" s="24">
        <v>3.5383561643835613</v>
      </c>
      <c r="G9" s="35"/>
      <c r="H9" s="31"/>
    </row>
    <row r="10" spans="1:9" ht="30.6" customHeight="1" x14ac:dyDescent="0.3">
      <c r="A10" s="35">
        <v>9</v>
      </c>
      <c r="B10" s="15">
        <v>43265</v>
      </c>
      <c r="C10" s="19">
        <v>9.2700000000000005E-2</v>
      </c>
      <c r="D10" s="25">
        <v>278.10000000000002</v>
      </c>
      <c r="E10" s="25">
        <v>5.3334246575342465</v>
      </c>
      <c r="F10" s="24">
        <v>5.3334246575342465</v>
      </c>
      <c r="G10" s="38" t="s">
        <v>29</v>
      </c>
      <c r="H10" s="31"/>
    </row>
    <row r="11" spans="1:9" ht="30.6" customHeight="1" x14ac:dyDescent="0.3">
      <c r="A11" s="35">
        <v>10</v>
      </c>
      <c r="B11" s="15">
        <v>43268</v>
      </c>
      <c r="C11" s="19">
        <v>0.1013</v>
      </c>
      <c r="D11" s="25">
        <v>303.89999999999998</v>
      </c>
      <c r="E11" s="25">
        <v>5.8282191780821915</v>
      </c>
      <c r="F11" s="24">
        <v>5.8282191780821915</v>
      </c>
      <c r="G11" s="35"/>
      <c r="H11" s="31"/>
    </row>
    <row r="12" spans="1:9" ht="30.6" customHeight="1" x14ac:dyDescent="0.3">
      <c r="A12" s="35">
        <v>11</v>
      </c>
      <c r="B12" s="15">
        <v>43279</v>
      </c>
      <c r="C12" s="19">
        <v>0.1241</v>
      </c>
      <c r="D12" s="25">
        <v>372.3</v>
      </c>
      <c r="E12" s="25">
        <v>7.1400000000000006</v>
      </c>
      <c r="F12" s="24">
        <v>7.1400000000000006</v>
      </c>
      <c r="G12" s="35"/>
      <c r="H12" s="31"/>
    </row>
    <row r="13" spans="1:9" ht="30.6" customHeight="1" x14ac:dyDescent="0.3">
      <c r="A13" s="35">
        <v>12</v>
      </c>
      <c r="B13" s="15">
        <v>43286</v>
      </c>
      <c r="C13" s="19">
        <v>0.1971</v>
      </c>
      <c r="D13" s="25">
        <v>591.29999999999995</v>
      </c>
      <c r="E13" s="25">
        <v>11.34</v>
      </c>
      <c r="F13" s="24">
        <v>11.34</v>
      </c>
      <c r="G13" s="35"/>
      <c r="H13" s="31"/>
    </row>
    <row r="14" spans="1:9" ht="30.6" customHeight="1" x14ac:dyDescent="0.3">
      <c r="A14" s="35">
        <v>13</v>
      </c>
      <c r="B14" s="15">
        <v>43293</v>
      </c>
      <c r="C14" s="19">
        <v>0.23</v>
      </c>
      <c r="D14" s="25">
        <v>690</v>
      </c>
      <c r="E14" s="25">
        <v>13.232876712328768</v>
      </c>
      <c r="F14" s="24">
        <v>13.232876712328768</v>
      </c>
      <c r="G14" s="38" t="s">
        <v>30</v>
      </c>
      <c r="H14" s="31"/>
    </row>
    <row r="15" spans="1:9" ht="30.6" customHeight="1" x14ac:dyDescent="0.3">
      <c r="A15" s="35">
        <v>14</v>
      </c>
      <c r="B15" s="15">
        <v>43300</v>
      </c>
      <c r="C15" s="19">
        <v>0.1497</v>
      </c>
      <c r="D15" s="25">
        <v>449.1</v>
      </c>
      <c r="E15" s="25">
        <v>8.6128767123287684</v>
      </c>
      <c r="F15" s="24">
        <v>8.6128767123287684</v>
      </c>
      <c r="G15" s="35"/>
      <c r="H15" s="31"/>
    </row>
    <row r="16" spans="1:9" ht="30.6" customHeight="1" x14ac:dyDescent="0.3">
      <c r="A16" s="35">
        <v>15</v>
      </c>
      <c r="B16" s="15">
        <v>43307</v>
      </c>
      <c r="C16" s="19">
        <v>7.6700000000000004E-2</v>
      </c>
      <c r="D16" s="25">
        <v>230.10000000000002</v>
      </c>
      <c r="E16" s="25">
        <v>4.4128767123287682</v>
      </c>
      <c r="F16" s="24">
        <v>4.4128767123287682</v>
      </c>
      <c r="G16" s="35"/>
      <c r="H16" s="31"/>
    </row>
    <row r="17" spans="1:9" ht="30.6" customHeight="1" x14ac:dyDescent="0.3">
      <c r="A17" s="35">
        <v>16</v>
      </c>
      <c r="B17" s="15">
        <v>43314</v>
      </c>
      <c r="C17" s="19">
        <v>8.0299999999999996E-2</v>
      </c>
      <c r="D17" s="25">
        <v>240.89999999999998</v>
      </c>
      <c r="E17" s="25">
        <v>4.6199999999999992</v>
      </c>
      <c r="F17" s="24">
        <v>4.6199999999999992</v>
      </c>
      <c r="G17" s="35"/>
      <c r="H17" s="31"/>
    </row>
    <row r="18" spans="1:9" ht="30.6" customHeight="1" x14ac:dyDescent="0.3">
      <c r="A18" s="35">
        <v>17</v>
      </c>
      <c r="B18" s="15">
        <v>43321</v>
      </c>
      <c r="C18" s="19">
        <v>6.2100000000000002E-2</v>
      </c>
      <c r="D18" s="25">
        <v>186.3</v>
      </c>
      <c r="E18" s="25">
        <v>3.572876712328767</v>
      </c>
      <c r="F18" s="24">
        <v>3.572876712328767</v>
      </c>
      <c r="G18" s="38" t="s">
        <v>25</v>
      </c>
      <c r="H18" s="31"/>
    </row>
    <row r="19" spans="1:9" ht="30.6" customHeight="1" x14ac:dyDescent="0.3">
      <c r="A19" s="35">
        <v>18</v>
      </c>
      <c r="B19" s="15">
        <v>43328</v>
      </c>
      <c r="C19" s="19">
        <v>6.5699999999999995E-2</v>
      </c>
      <c r="D19" s="25">
        <v>197.1</v>
      </c>
      <c r="E19" s="25">
        <v>3.7800000000000002</v>
      </c>
      <c r="F19" s="24">
        <v>3.7800000000000002</v>
      </c>
      <c r="G19" s="38" t="s">
        <v>34</v>
      </c>
      <c r="H19" s="31">
        <v>4</v>
      </c>
      <c r="I19" s="28"/>
    </row>
    <row r="20" spans="1:9" ht="30.6" customHeight="1" x14ac:dyDescent="0.3">
      <c r="A20" s="35">
        <v>19</v>
      </c>
      <c r="B20" s="15">
        <v>43335</v>
      </c>
      <c r="C20" s="19">
        <v>6.9400000000000003E-2</v>
      </c>
      <c r="D20" s="25">
        <v>208.20000000000002</v>
      </c>
      <c r="E20" s="25">
        <v>3.9928767123287674</v>
      </c>
      <c r="F20" s="24">
        <v>3.9928767123287674</v>
      </c>
      <c r="G20" s="35"/>
      <c r="H20" s="31">
        <v>4</v>
      </c>
    </row>
    <row r="21" spans="1:9" ht="30.6" customHeight="1" x14ac:dyDescent="0.3">
      <c r="A21" s="35">
        <v>20</v>
      </c>
      <c r="B21" s="15">
        <v>43342</v>
      </c>
      <c r="C21" s="19">
        <v>6.2100000000000002E-2</v>
      </c>
      <c r="D21" s="25">
        <v>186.3</v>
      </c>
      <c r="E21" s="25">
        <v>3.572876712328767</v>
      </c>
      <c r="F21" s="24">
        <v>3.572876712328767</v>
      </c>
      <c r="G21" s="35"/>
      <c r="H21" s="31">
        <v>4</v>
      </c>
    </row>
    <row r="22" spans="1:9" ht="30.6" customHeight="1" x14ac:dyDescent="0.3">
      <c r="A22" s="35">
        <v>21</v>
      </c>
      <c r="B22" s="15">
        <v>43349</v>
      </c>
      <c r="C22" s="19">
        <v>6.2100000000000002E-2</v>
      </c>
      <c r="D22" s="25">
        <v>186.3</v>
      </c>
      <c r="E22" s="25">
        <v>3.572876712328767</v>
      </c>
      <c r="F22" s="24">
        <v>3.572876712328767</v>
      </c>
      <c r="G22" s="35"/>
      <c r="H22" s="31">
        <v>4</v>
      </c>
    </row>
    <row r="23" spans="1:9" ht="30.6" customHeight="1" x14ac:dyDescent="0.3">
      <c r="A23" s="35">
        <v>22</v>
      </c>
      <c r="B23" s="15">
        <v>43356</v>
      </c>
      <c r="C23" s="19">
        <v>7.6700000000000004E-2</v>
      </c>
      <c r="D23" s="25">
        <v>230.10000000000002</v>
      </c>
      <c r="E23" s="25">
        <v>4.4128767123287682</v>
      </c>
      <c r="F23" s="24">
        <v>4.4128767123287682</v>
      </c>
      <c r="G23" s="37" t="s">
        <v>31</v>
      </c>
      <c r="H23" s="31">
        <v>4</v>
      </c>
    </row>
    <row r="24" spans="1:9" ht="30.6" customHeight="1" x14ac:dyDescent="0.3">
      <c r="A24" s="35">
        <v>23</v>
      </c>
      <c r="B24" s="15">
        <v>43363</v>
      </c>
      <c r="C24" s="19">
        <v>6.9400000000000003E-2</v>
      </c>
      <c r="D24" s="25">
        <v>208.20000000000002</v>
      </c>
      <c r="E24" s="25">
        <v>3.9928767123287674</v>
      </c>
      <c r="F24" s="24">
        <v>3.9928767123287674</v>
      </c>
      <c r="G24" s="35"/>
      <c r="H24" s="31">
        <v>4</v>
      </c>
    </row>
    <row r="25" spans="1:9" ht="30.6" customHeight="1" x14ac:dyDescent="0.3">
      <c r="A25" s="35">
        <v>24</v>
      </c>
      <c r="B25" s="15">
        <v>43370</v>
      </c>
      <c r="C25" s="19">
        <v>6.5699999999999995E-2</v>
      </c>
      <c r="D25" s="25">
        <v>197.1</v>
      </c>
      <c r="E25" s="25">
        <v>3.7800000000000002</v>
      </c>
      <c r="F25" s="24">
        <v>3.7800000000000002</v>
      </c>
      <c r="G25" s="35"/>
      <c r="H25" s="31">
        <v>4</v>
      </c>
    </row>
    <row r="26" spans="1:9" ht="30.6" customHeight="1" x14ac:dyDescent="0.3">
      <c r="A26" s="35">
        <v>25</v>
      </c>
      <c r="B26" s="15">
        <v>43377</v>
      </c>
      <c r="C26" s="19">
        <v>6.2100000000000002E-2</v>
      </c>
      <c r="D26" s="25">
        <v>186.3</v>
      </c>
      <c r="E26" s="25">
        <v>3.572876712328767</v>
      </c>
      <c r="F26" s="24">
        <v>3.572876712328767</v>
      </c>
      <c r="G26" s="35"/>
      <c r="H26" s="31">
        <v>4</v>
      </c>
    </row>
    <row r="27" spans="1:9" ht="30.6" customHeight="1" x14ac:dyDescent="0.3">
      <c r="A27" s="35">
        <v>26</v>
      </c>
      <c r="B27" s="15">
        <v>43384</v>
      </c>
      <c r="C27" s="19">
        <v>6.5699999999999995E-2</v>
      </c>
      <c r="D27" s="25">
        <v>197.1</v>
      </c>
      <c r="E27" s="25">
        <v>3.7800000000000002</v>
      </c>
      <c r="F27" s="24">
        <v>3.7800000000000002</v>
      </c>
      <c r="G27" s="37" t="s">
        <v>32</v>
      </c>
      <c r="H27" s="31">
        <v>4</v>
      </c>
    </row>
    <row r="28" spans="1:9" ht="30.6" customHeight="1" x14ac:dyDescent="0.3">
      <c r="A28" s="35">
        <v>27</v>
      </c>
      <c r="B28" s="15">
        <v>43391</v>
      </c>
      <c r="C28" s="19">
        <v>6.2100000000000002E-2</v>
      </c>
      <c r="D28" s="25">
        <v>186.3</v>
      </c>
      <c r="E28" s="25">
        <v>3.572876712328767</v>
      </c>
      <c r="F28" s="24">
        <v>3.572876712328767</v>
      </c>
      <c r="G28" s="35"/>
      <c r="H28" s="31">
        <v>4</v>
      </c>
    </row>
    <row r="29" spans="1:9" ht="30.6" customHeight="1" x14ac:dyDescent="0.3">
      <c r="A29" s="35">
        <v>28</v>
      </c>
      <c r="B29" s="16">
        <v>43398</v>
      </c>
      <c r="C29" s="20">
        <v>5.8400000000000001E-2</v>
      </c>
      <c r="D29" s="25">
        <v>175.2</v>
      </c>
      <c r="E29" s="25">
        <v>3.36</v>
      </c>
      <c r="F29" s="24">
        <v>3.36</v>
      </c>
      <c r="G29" s="23" t="s">
        <v>16</v>
      </c>
      <c r="H29" s="31">
        <v>3</v>
      </c>
    </row>
    <row r="30" spans="1:9" ht="30.6" customHeight="1" x14ac:dyDescent="0.3">
      <c r="A30" s="35">
        <v>29</v>
      </c>
      <c r="B30" s="15">
        <v>43405</v>
      </c>
      <c r="C30" s="19">
        <v>6.2100000000000002E-2</v>
      </c>
      <c r="D30" s="25">
        <v>186.3</v>
      </c>
      <c r="E30" s="25">
        <v>3.572876712328767</v>
      </c>
      <c r="F30" s="24">
        <v>3.572876712328767</v>
      </c>
      <c r="G30" s="35"/>
      <c r="H30" s="31">
        <v>4</v>
      </c>
    </row>
    <row r="31" spans="1:9" ht="30.6" customHeight="1" x14ac:dyDescent="0.3">
      <c r="A31" s="35">
        <v>30</v>
      </c>
      <c r="B31" s="15">
        <v>43412</v>
      </c>
      <c r="C31" s="19">
        <v>5.8400000000000001E-2</v>
      </c>
      <c r="D31" s="25">
        <v>175.2</v>
      </c>
      <c r="E31" s="25">
        <v>3.36</v>
      </c>
      <c r="F31" s="24">
        <v>3.36</v>
      </c>
      <c r="G31" s="35"/>
      <c r="H31" s="31">
        <v>3</v>
      </c>
    </row>
    <row r="32" spans="1:9" ht="30.6" customHeight="1" x14ac:dyDescent="0.3">
      <c r="A32" s="35">
        <v>31</v>
      </c>
      <c r="B32" s="15">
        <v>43419</v>
      </c>
      <c r="C32" s="19">
        <v>5.4800000000000001E-2</v>
      </c>
      <c r="D32" s="25">
        <v>164.4</v>
      </c>
      <c r="E32" s="25">
        <v>3.1528767123287671</v>
      </c>
      <c r="F32" s="24">
        <v>3.1528767123287671</v>
      </c>
      <c r="G32" s="35"/>
      <c r="H32" s="31">
        <v>3</v>
      </c>
    </row>
    <row r="33" spans="1:9" ht="30.6" customHeight="1" x14ac:dyDescent="0.3">
      <c r="A33" s="35">
        <v>32</v>
      </c>
      <c r="B33" s="15">
        <v>43426</v>
      </c>
      <c r="C33" s="19">
        <v>6.2100000000000002E-2</v>
      </c>
      <c r="D33" s="25">
        <v>186.3</v>
      </c>
      <c r="E33" s="25">
        <v>3.572876712328767</v>
      </c>
      <c r="F33" s="24">
        <v>3.572876712328767</v>
      </c>
      <c r="G33" s="35"/>
      <c r="H33" s="31">
        <v>4</v>
      </c>
    </row>
    <row r="34" spans="1:9" ht="30.6" customHeight="1" x14ac:dyDescent="0.3">
      <c r="A34" s="35">
        <v>33</v>
      </c>
      <c r="B34" s="15">
        <v>43433</v>
      </c>
      <c r="C34" s="19">
        <v>6.5699999999999995E-2</v>
      </c>
      <c r="D34" s="25">
        <v>197.1</v>
      </c>
      <c r="E34" s="25">
        <v>3.7800000000000002</v>
      </c>
      <c r="F34" s="24">
        <v>3.7800000000000002</v>
      </c>
      <c r="G34" s="35"/>
      <c r="H34" s="31">
        <v>4</v>
      </c>
    </row>
    <row r="35" spans="1:9" ht="30.6" customHeight="1" x14ac:dyDescent="0.3">
      <c r="A35" s="35">
        <v>34</v>
      </c>
      <c r="B35" s="15">
        <v>43440</v>
      </c>
      <c r="C35" s="19">
        <v>5.4800000000000001E-2</v>
      </c>
      <c r="D35" s="25">
        <v>164.4</v>
      </c>
      <c r="E35" s="25">
        <v>3.1528767123287671</v>
      </c>
      <c r="F35" s="24">
        <v>3.1528767123287671</v>
      </c>
      <c r="G35" s="35"/>
      <c r="H35" s="31">
        <v>3</v>
      </c>
    </row>
    <row r="36" spans="1:9" ht="30.6" customHeight="1" x14ac:dyDescent="0.3">
      <c r="A36" s="35">
        <v>35</v>
      </c>
      <c r="B36" s="15">
        <v>43447</v>
      </c>
      <c r="C36" s="19">
        <v>6.5699999999999995E-2</v>
      </c>
      <c r="D36" s="25">
        <v>197.1</v>
      </c>
      <c r="E36" s="25">
        <v>3.7800000000000002</v>
      </c>
      <c r="F36" s="24">
        <v>3.7800000000000002</v>
      </c>
      <c r="G36" s="37" t="s">
        <v>17</v>
      </c>
      <c r="H36" s="31">
        <v>4</v>
      </c>
    </row>
    <row r="37" spans="1:9" ht="30.6" customHeight="1" x14ac:dyDescent="0.3">
      <c r="A37" s="35">
        <v>36</v>
      </c>
      <c r="B37" s="15">
        <v>43454</v>
      </c>
      <c r="C37" s="19">
        <v>6.2100000000000002E-2</v>
      </c>
      <c r="D37" s="25">
        <v>186.3</v>
      </c>
      <c r="E37" s="25">
        <v>3.572876712328767</v>
      </c>
      <c r="F37" s="24">
        <v>3.572876712328767</v>
      </c>
      <c r="G37" s="37" t="s">
        <v>33</v>
      </c>
      <c r="H37" s="31">
        <v>4</v>
      </c>
    </row>
    <row r="38" spans="1:9" ht="30.6" customHeight="1" x14ac:dyDescent="0.3">
      <c r="A38" s="35">
        <v>37</v>
      </c>
      <c r="B38" s="15">
        <v>43461</v>
      </c>
      <c r="C38" s="19">
        <v>8.0299999999999996E-2</v>
      </c>
      <c r="D38" s="25">
        <v>240.89999999999998</v>
      </c>
      <c r="E38" s="25">
        <v>4.6199999999999992</v>
      </c>
      <c r="F38" s="24">
        <v>4.6199999999999992</v>
      </c>
      <c r="G38" s="37"/>
      <c r="H38" s="33">
        <v>5</v>
      </c>
    </row>
    <row r="39" spans="1:9" ht="30.6" customHeight="1" x14ac:dyDescent="0.3">
      <c r="A39" s="35">
        <v>38</v>
      </c>
      <c r="B39" s="15">
        <v>43468</v>
      </c>
      <c r="C39" s="19">
        <v>8.0299999999999996E-2</v>
      </c>
      <c r="D39" s="25">
        <v>240.89999999999998</v>
      </c>
      <c r="E39" s="25">
        <v>4.6199999999999992</v>
      </c>
      <c r="F39" s="24">
        <v>4.6199999999999992</v>
      </c>
      <c r="G39" s="37"/>
      <c r="H39" s="33">
        <v>5</v>
      </c>
    </row>
    <row r="40" spans="1:9" ht="30.6" customHeight="1" x14ac:dyDescent="0.3">
      <c r="A40" s="35">
        <v>39</v>
      </c>
      <c r="B40" s="15">
        <v>43475</v>
      </c>
      <c r="C40" s="19">
        <v>8.4000000000000005E-2</v>
      </c>
      <c r="D40" s="25">
        <v>252.00000000000003</v>
      </c>
      <c r="E40" s="25">
        <v>4.8328767123287673</v>
      </c>
      <c r="F40" s="24">
        <v>4.8328767123287673</v>
      </c>
      <c r="G40" s="37"/>
      <c r="H40" s="33">
        <v>5</v>
      </c>
    </row>
    <row r="41" spans="1:9" ht="61.2" x14ac:dyDescent="0.3">
      <c r="A41" s="35">
        <v>40</v>
      </c>
      <c r="B41" s="15">
        <v>43482</v>
      </c>
      <c r="C41" s="19">
        <v>8.7599999999999997E-2</v>
      </c>
      <c r="D41" s="25">
        <v>262.8</v>
      </c>
      <c r="E41" s="25">
        <v>5.0400000000000009</v>
      </c>
      <c r="F41" s="24">
        <v>5.0400000000000009</v>
      </c>
      <c r="G41" s="37" t="s">
        <v>40</v>
      </c>
      <c r="H41" s="33">
        <v>5</v>
      </c>
    </row>
    <row r="42" spans="1:9" ht="30.6" customHeight="1" x14ac:dyDescent="0.3">
      <c r="A42" s="35">
        <v>41</v>
      </c>
      <c r="B42" s="15">
        <v>43489</v>
      </c>
      <c r="C42" s="19">
        <v>8.0299999999999996E-2</v>
      </c>
      <c r="D42" s="25">
        <v>2649.9</v>
      </c>
      <c r="E42" s="25">
        <v>50.820000000000007</v>
      </c>
      <c r="F42" s="24">
        <v>50.820000000000007</v>
      </c>
      <c r="G42" s="37"/>
      <c r="H42" s="33">
        <v>51</v>
      </c>
    </row>
    <row r="43" spans="1:9" ht="30.6" customHeight="1" x14ac:dyDescent="0.3">
      <c r="A43" s="36">
        <v>42</v>
      </c>
      <c r="B43" s="15">
        <v>43496</v>
      </c>
      <c r="C43" s="19">
        <v>8.3699999999999997E-2</v>
      </c>
      <c r="D43" s="25">
        <f>投資金額!$B$2*'收益紀錄表(new) '!C43</f>
        <v>2762.1</v>
      </c>
      <c r="E43" s="25">
        <f>D43/投資金額!$B$3*投資金額!$B$4</f>
        <v>52.971780821917811</v>
      </c>
      <c r="F43" s="24">
        <f t="shared" ref="F43:F53" si="0">E43</f>
        <v>52.971780821917811</v>
      </c>
      <c r="G43" s="37" t="s">
        <v>41</v>
      </c>
      <c r="H43" s="33">
        <v>53</v>
      </c>
      <c r="I43" s="33">
        <f>(((H43/投資金額!$B$2)*投資金額!$B$3)/投資金額!$B$4)*100</f>
        <v>8.3744588744588739</v>
      </c>
    </row>
    <row r="44" spans="1:9" ht="30.6" customHeight="1" x14ac:dyDescent="0.3">
      <c r="A44" s="36">
        <v>43</v>
      </c>
      <c r="B44" s="15">
        <v>43503</v>
      </c>
      <c r="C44" s="19">
        <v>7.2700000000000001E-2</v>
      </c>
      <c r="D44" s="25">
        <f>投資金額!$B$2*'收益紀錄表(new) '!C44</f>
        <v>2399.1</v>
      </c>
      <c r="E44" s="25">
        <f>D44/投資金額!$B$3*投資金額!$B$4</f>
        <v>46.010136986301369</v>
      </c>
      <c r="F44" s="24">
        <f t="shared" si="0"/>
        <v>46.010136986301369</v>
      </c>
      <c r="G44" s="37"/>
      <c r="H44" s="33">
        <v>46</v>
      </c>
      <c r="I44" s="33">
        <f>(((H44/投資金額!$B$2)*投資金額!$B$3)/投資金額!$B$4)*100</f>
        <v>7.2683982683982684</v>
      </c>
    </row>
    <row r="45" spans="1:9" ht="30.6" customHeight="1" x14ac:dyDescent="0.3">
      <c r="A45" s="36">
        <v>44</v>
      </c>
      <c r="B45" s="15">
        <v>43510</v>
      </c>
      <c r="C45" s="19"/>
      <c r="D45" s="25">
        <f>投資金額!$B$2*'收益紀錄表(new) '!C45</f>
        <v>0</v>
      </c>
      <c r="E45" s="25">
        <f>D45/投資金額!$B$3*投資金額!$B$4</f>
        <v>0</v>
      </c>
      <c r="F45" s="24">
        <f t="shared" si="0"/>
        <v>0</v>
      </c>
      <c r="G45" s="37"/>
      <c r="H45" s="33"/>
      <c r="I45" s="33">
        <f>(((H45/投資金額!$B$2)*投資金額!$B$3)/投資金額!$B$4)*100</f>
        <v>0</v>
      </c>
    </row>
    <row r="46" spans="1:9" ht="30.6" customHeight="1" x14ac:dyDescent="0.3">
      <c r="A46" s="36">
        <v>45</v>
      </c>
      <c r="B46" s="15">
        <v>43517</v>
      </c>
      <c r="C46" s="19"/>
      <c r="D46" s="25">
        <f>投資金額!$B$2*'收益紀錄表(new) '!C46</f>
        <v>0</v>
      </c>
      <c r="E46" s="25">
        <f>D46/投資金額!$B$3*投資金額!$B$4</f>
        <v>0</v>
      </c>
      <c r="F46" s="24">
        <f t="shared" si="0"/>
        <v>0</v>
      </c>
      <c r="G46" s="37"/>
      <c r="H46" s="33"/>
      <c r="I46" s="33">
        <f>(((H46/投資金額!$B$2)*投資金額!$B$3)/投資金額!$B$4)*100</f>
        <v>0</v>
      </c>
    </row>
    <row r="47" spans="1:9" ht="30.6" customHeight="1" x14ac:dyDescent="0.3">
      <c r="A47" s="36">
        <v>46</v>
      </c>
      <c r="B47" s="15">
        <v>43524</v>
      </c>
      <c r="C47" s="19"/>
      <c r="D47" s="25">
        <f>投資金額!$B$2*'收益紀錄表(new) '!C47</f>
        <v>0</v>
      </c>
      <c r="E47" s="25">
        <f>D47/投資金額!$B$3*投資金額!$B$4</f>
        <v>0</v>
      </c>
      <c r="F47" s="24">
        <f t="shared" si="0"/>
        <v>0</v>
      </c>
      <c r="G47" s="37"/>
      <c r="H47" s="33"/>
      <c r="I47" s="33">
        <f>(((H47/投資金額!$B$2)*投資金額!$B$3)/投資金額!$B$4)*100</f>
        <v>0</v>
      </c>
    </row>
    <row r="48" spans="1:9" ht="30.6" customHeight="1" x14ac:dyDescent="0.3">
      <c r="A48" s="36">
        <v>47</v>
      </c>
      <c r="B48" s="15">
        <v>43531</v>
      </c>
      <c r="C48" s="19"/>
      <c r="D48" s="25">
        <f>投資金額!$B$2*'收益紀錄表(new) '!C48</f>
        <v>0</v>
      </c>
      <c r="E48" s="25">
        <f>D48/投資金額!$B$3*投資金額!$B$4</f>
        <v>0</v>
      </c>
      <c r="F48" s="24">
        <f t="shared" si="0"/>
        <v>0</v>
      </c>
      <c r="G48" s="37"/>
      <c r="H48" s="33"/>
      <c r="I48" s="33">
        <f>(((H48/投資金額!$B$2)*投資金額!$B$3)/投資金額!$B$4)*100</f>
        <v>0</v>
      </c>
    </row>
    <row r="49" spans="1:9" ht="30.6" customHeight="1" x14ac:dyDescent="0.3">
      <c r="A49" s="36">
        <v>48</v>
      </c>
      <c r="B49" s="15">
        <v>43538</v>
      </c>
      <c r="C49" s="19"/>
      <c r="D49" s="25">
        <f>投資金額!$B$2*'收益紀錄表(new) '!C49</f>
        <v>0</v>
      </c>
      <c r="E49" s="25">
        <f>D49/投資金額!$B$3*投資金額!$B$4</f>
        <v>0</v>
      </c>
      <c r="F49" s="24">
        <f t="shared" si="0"/>
        <v>0</v>
      </c>
      <c r="G49" s="37"/>
      <c r="H49" s="33"/>
      <c r="I49" s="33">
        <f>(((H49/投資金額!$B$2)*投資金額!$B$3)/投資金額!$B$4)*100</f>
        <v>0</v>
      </c>
    </row>
    <row r="50" spans="1:9" ht="30.6" customHeight="1" x14ac:dyDescent="0.3">
      <c r="A50" s="36">
        <v>49</v>
      </c>
      <c r="B50" s="15">
        <v>43545</v>
      </c>
      <c r="C50" s="19"/>
      <c r="D50" s="25">
        <f>投資金額!$B$2*'收益紀錄表(new) '!C50</f>
        <v>0</v>
      </c>
      <c r="E50" s="25">
        <f>D50/投資金額!$B$3*投資金額!$B$4</f>
        <v>0</v>
      </c>
      <c r="F50" s="24">
        <f t="shared" si="0"/>
        <v>0</v>
      </c>
      <c r="G50" s="37"/>
      <c r="H50" s="33"/>
      <c r="I50" s="33">
        <f>(((H50/投資金額!$B$2)*投資金額!$B$3)/投資金額!$B$4)*100</f>
        <v>0</v>
      </c>
    </row>
    <row r="51" spans="1:9" ht="30.6" customHeight="1" x14ac:dyDescent="0.3">
      <c r="A51" s="36">
        <v>50</v>
      </c>
      <c r="B51" s="15">
        <v>43552</v>
      </c>
      <c r="C51" s="19"/>
      <c r="D51" s="25">
        <f>投資金額!$B$2*'收益紀錄表(new) '!C51</f>
        <v>0</v>
      </c>
      <c r="E51" s="25">
        <f>D51/投資金額!$B$3*投資金額!$B$4</f>
        <v>0</v>
      </c>
      <c r="F51" s="24">
        <f t="shared" si="0"/>
        <v>0</v>
      </c>
      <c r="G51" s="37"/>
      <c r="H51" s="33"/>
      <c r="I51" s="33">
        <f>(((H51/投資金額!$B$2)*投資金額!$B$3)/投資金額!$B$4)*100</f>
        <v>0</v>
      </c>
    </row>
    <row r="52" spans="1:9" ht="30.6" customHeight="1" x14ac:dyDescent="0.3">
      <c r="A52" s="36">
        <v>51</v>
      </c>
      <c r="B52" s="15">
        <v>43559</v>
      </c>
      <c r="C52" s="19"/>
      <c r="D52" s="25">
        <f>投資金額!$B$2*'收益紀錄表(new) '!C52</f>
        <v>0</v>
      </c>
      <c r="E52" s="25">
        <f>D52/投資金額!$B$3*投資金額!$B$4</f>
        <v>0</v>
      </c>
      <c r="F52" s="24">
        <f t="shared" si="0"/>
        <v>0</v>
      </c>
      <c r="G52" s="37"/>
      <c r="H52" s="33"/>
      <c r="I52" s="33">
        <f>(((H52/投資金額!$B$2)*投資金額!$B$3)/投資金額!$B$4)*100</f>
        <v>0</v>
      </c>
    </row>
    <row r="53" spans="1:9" ht="30.6" customHeight="1" x14ac:dyDescent="0.3">
      <c r="A53" s="36">
        <v>52</v>
      </c>
      <c r="B53" s="15">
        <v>43566</v>
      </c>
      <c r="C53" s="19"/>
      <c r="D53" s="25">
        <f>投資金額!$B$2*'收益紀錄表(new) '!C53</f>
        <v>0</v>
      </c>
      <c r="E53" s="25">
        <f>D53/投資金額!$B$3*投資金額!$B$4</f>
        <v>0</v>
      </c>
      <c r="F53" s="24">
        <f t="shared" si="0"/>
        <v>0</v>
      </c>
      <c r="G53" s="37"/>
      <c r="H53" s="33"/>
      <c r="I53" s="33">
        <f>(((H53/投資金額!$B$2)*投資金額!$B$3)/投資金額!$B$4)*100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zoomScaleNormal="100" workbookViewId="0">
      <selection activeCell="Q72" sqref="Q72"/>
    </sheetView>
  </sheetViews>
  <sheetFormatPr defaultRowHeight="1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3" sqref="C13"/>
    </sheetView>
  </sheetViews>
  <sheetFormatPr defaultRowHeight="15" x14ac:dyDescent="0.3"/>
  <cols>
    <col min="1" max="1" width="34.875" style="1" bestFit="1" customWidth="1"/>
    <col min="2" max="2" width="36.25" style="1" customWidth="1"/>
    <col min="3" max="3" width="79.375" style="1" customWidth="1"/>
  </cols>
  <sheetData>
    <row r="1" spans="1:3" ht="30.6" x14ac:dyDescent="0.3">
      <c r="A1" s="40" t="s">
        <v>21</v>
      </c>
      <c r="B1" s="40"/>
      <c r="C1" s="7" t="s">
        <v>27</v>
      </c>
    </row>
    <row r="2" spans="1:3" ht="30.6" x14ac:dyDescent="0.3">
      <c r="A2" s="7" t="s">
        <v>22</v>
      </c>
      <c r="B2" s="6">
        <v>33000</v>
      </c>
      <c r="C2" s="9"/>
    </row>
    <row r="3" spans="1:3" ht="30.6" x14ac:dyDescent="0.3">
      <c r="A3" s="5" t="s">
        <v>23</v>
      </c>
      <c r="B3" s="6">
        <v>365</v>
      </c>
      <c r="C3" s="9"/>
    </row>
    <row r="4" spans="1:3" ht="30.6" x14ac:dyDescent="0.3">
      <c r="A4" s="5" t="s">
        <v>24</v>
      </c>
      <c r="B4" s="6">
        <v>7</v>
      </c>
      <c r="C4" s="9"/>
    </row>
    <row r="5" spans="1:3" ht="30.6" x14ac:dyDescent="0.3">
      <c r="A5" s="7" t="s">
        <v>26</v>
      </c>
      <c r="B5" s="26">
        <f>SUM('收益紀錄表(new) '!H19:H53)+1</f>
        <v>243</v>
      </c>
      <c r="C5" s="8" t="s">
        <v>28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3"/>
  <cols>
    <col min="1" max="1" width="41.625" bestFit="1" customWidth="1"/>
    <col min="2" max="2" width="38.125" bestFit="1" customWidth="1"/>
    <col min="4" max="4" width="17.25" bestFit="1" customWidth="1"/>
  </cols>
  <sheetData>
    <row r="1" spans="1:2" ht="30.6" x14ac:dyDescent="0.3">
      <c r="A1" s="40" t="s">
        <v>14</v>
      </c>
      <c r="B1" s="40"/>
    </row>
    <row r="2" spans="1:2" ht="30.6" x14ac:dyDescent="0.3">
      <c r="A2" s="11" t="s">
        <v>10</v>
      </c>
      <c r="B2" s="22">
        <f>SUM('收益紀錄表(new) '!C1:C53)/50</f>
        <v>6.7280000000000006E-2</v>
      </c>
    </row>
    <row r="3" spans="1:2" ht="30.6" x14ac:dyDescent="0.3">
      <c r="A3" s="12" t="s">
        <v>18</v>
      </c>
      <c r="B3" s="13">
        <f>SUM('收益紀錄表(new) '!E2:E100)/50</f>
        <v>6.5945753424657543</v>
      </c>
    </row>
    <row r="4" spans="1:2" ht="30.6" x14ac:dyDescent="0.3">
      <c r="A4" s="12" t="s">
        <v>19</v>
      </c>
      <c r="B4" s="39">
        <f>SUM('收益紀錄表(new) '!D2:D100)/50</f>
        <v>343.86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31" zoomScale="55" zoomScaleNormal="55" workbookViewId="0">
      <selection activeCell="F70" sqref="F70:F71"/>
    </sheetView>
  </sheetViews>
  <sheetFormatPr defaultRowHeight="15" x14ac:dyDescent="0.3"/>
  <cols>
    <col min="1" max="1" width="20.625" style="1" bestFit="1" customWidth="1"/>
    <col min="2" max="2" width="28.375" style="1" bestFit="1" customWidth="1"/>
    <col min="3" max="3" width="31.625" style="1" bestFit="1" customWidth="1"/>
    <col min="4" max="4" width="41.125" style="1" bestFit="1" customWidth="1"/>
    <col min="5" max="6" width="23.625" style="1" bestFit="1" customWidth="1"/>
    <col min="7" max="7" width="38.125" style="1" bestFit="1" customWidth="1"/>
    <col min="8" max="8" width="117.125" style="1" bestFit="1" customWidth="1"/>
    <col min="9" max="9" width="9" style="1"/>
    <col min="10" max="10" width="18.625" style="1" customWidth="1"/>
    <col min="11" max="11" width="20" style="1" customWidth="1"/>
    <col min="12" max="12" width="9" style="1"/>
    <col min="13" max="13" width="36.5" style="1" customWidth="1"/>
    <col min="14" max="16384" width="9" style="1"/>
  </cols>
  <sheetData>
    <row r="1" spans="1:13" ht="31.2" thickBot="1" x14ac:dyDescent="0.35">
      <c r="A1" s="3" t="s">
        <v>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12</v>
      </c>
      <c r="H1" s="3" t="s">
        <v>5</v>
      </c>
      <c r="I1" s="2"/>
      <c r="J1" s="40" t="s">
        <v>14</v>
      </c>
      <c r="K1" s="40"/>
      <c r="L1" s="40"/>
      <c r="M1" s="40"/>
    </row>
    <row r="2" spans="1:13" ht="15" customHeight="1" x14ac:dyDescent="0.3">
      <c r="A2" s="41">
        <v>1</v>
      </c>
      <c r="B2" s="45">
        <v>43209</v>
      </c>
      <c r="C2" s="42">
        <v>5.81</v>
      </c>
      <c r="D2" s="42">
        <v>174.3</v>
      </c>
      <c r="E2" s="42">
        <v>3.34</v>
      </c>
      <c r="F2" s="42"/>
      <c r="G2" s="42"/>
      <c r="H2" s="42"/>
      <c r="I2" s="43"/>
      <c r="J2" s="50" t="s">
        <v>10</v>
      </c>
      <c r="K2" s="50"/>
      <c r="L2" s="49">
        <f>SUM(C:C)/33</f>
        <v>8.4699999999999989</v>
      </c>
      <c r="M2" s="49"/>
    </row>
    <row r="3" spans="1:13" ht="15.6" thickBot="1" x14ac:dyDescent="0.35">
      <c r="A3" s="41"/>
      <c r="B3" s="45"/>
      <c r="C3" s="42"/>
      <c r="D3" s="42"/>
      <c r="E3" s="42"/>
      <c r="F3" s="42"/>
      <c r="G3" s="42"/>
      <c r="H3" s="42"/>
      <c r="I3" s="44"/>
      <c r="J3" s="50"/>
      <c r="K3" s="50"/>
      <c r="L3" s="49"/>
      <c r="M3" s="49"/>
    </row>
    <row r="4" spans="1:13" ht="15" customHeight="1" x14ac:dyDescent="0.3">
      <c r="A4" s="41">
        <v>2</v>
      </c>
      <c r="B4" s="45">
        <v>43216</v>
      </c>
      <c r="C4" s="42">
        <v>6.13</v>
      </c>
      <c r="D4" s="42">
        <v>183.9</v>
      </c>
      <c r="E4" s="42">
        <v>3.52</v>
      </c>
      <c r="F4" s="42"/>
      <c r="G4" s="42"/>
      <c r="H4" s="42"/>
      <c r="J4" s="47" t="s">
        <v>9</v>
      </c>
      <c r="K4" s="47"/>
      <c r="L4" s="48">
        <f>SUM(E:E)/33</f>
        <v>4.8678787878787873</v>
      </c>
      <c r="M4" s="48"/>
    </row>
    <row r="5" spans="1:13" ht="15" customHeight="1" x14ac:dyDescent="0.3">
      <c r="A5" s="41"/>
      <c r="B5" s="45"/>
      <c r="C5" s="42"/>
      <c r="D5" s="42"/>
      <c r="E5" s="42"/>
      <c r="F5" s="42"/>
      <c r="G5" s="42"/>
      <c r="H5" s="42"/>
      <c r="J5" s="47"/>
      <c r="K5" s="47"/>
      <c r="L5" s="48"/>
      <c r="M5" s="48"/>
    </row>
    <row r="6" spans="1:13" ht="15" customHeight="1" x14ac:dyDescent="0.3">
      <c r="A6" s="41">
        <v>3</v>
      </c>
      <c r="B6" s="45">
        <v>43223</v>
      </c>
      <c r="C6" s="42">
        <v>6.02</v>
      </c>
      <c r="D6" s="42">
        <v>180.6</v>
      </c>
      <c r="E6" s="42">
        <v>3.46</v>
      </c>
      <c r="F6" s="42"/>
      <c r="G6" s="42"/>
      <c r="H6" s="42"/>
      <c r="J6" s="47" t="s">
        <v>11</v>
      </c>
      <c r="K6" s="47"/>
      <c r="L6" s="48">
        <f>SUM(D:D)/33</f>
        <v>254.10000000000002</v>
      </c>
      <c r="M6" s="48"/>
    </row>
    <row r="7" spans="1:13" ht="15" customHeight="1" x14ac:dyDescent="0.3">
      <c r="A7" s="41"/>
      <c r="B7" s="45"/>
      <c r="C7" s="42"/>
      <c r="D7" s="42"/>
      <c r="E7" s="42"/>
      <c r="F7" s="42"/>
      <c r="G7" s="42"/>
      <c r="H7" s="42"/>
      <c r="J7" s="47"/>
      <c r="K7" s="47"/>
      <c r="L7" s="48"/>
      <c r="M7" s="48"/>
    </row>
    <row r="8" spans="1:13" ht="15" customHeight="1" x14ac:dyDescent="0.3">
      <c r="A8" s="41">
        <v>4</v>
      </c>
      <c r="B8" s="45">
        <v>43230</v>
      </c>
      <c r="C8" s="42">
        <v>5.96</v>
      </c>
      <c r="D8" s="42">
        <v>178.8</v>
      </c>
      <c r="E8" s="42">
        <v>3.42</v>
      </c>
      <c r="F8" s="42"/>
      <c r="G8" s="42"/>
      <c r="H8" s="42"/>
    </row>
    <row r="9" spans="1:13" ht="15" customHeight="1" x14ac:dyDescent="0.3">
      <c r="A9" s="41"/>
      <c r="B9" s="45"/>
      <c r="C9" s="42"/>
      <c r="D9" s="42"/>
      <c r="E9" s="42"/>
      <c r="F9" s="42"/>
      <c r="G9" s="42"/>
      <c r="H9" s="42"/>
    </row>
    <row r="10" spans="1:13" ht="15" customHeight="1" x14ac:dyDescent="0.3">
      <c r="A10" s="41">
        <v>5</v>
      </c>
      <c r="B10" s="45">
        <v>43237</v>
      </c>
      <c r="C10" s="42">
        <v>5.27</v>
      </c>
      <c r="D10" s="42">
        <v>158.1</v>
      </c>
      <c r="E10" s="42">
        <v>3.03</v>
      </c>
      <c r="F10" s="42"/>
      <c r="G10" s="42"/>
      <c r="H10" s="42"/>
    </row>
    <row r="11" spans="1:13" ht="15" customHeight="1" x14ac:dyDescent="0.3">
      <c r="A11" s="41"/>
      <c r="B11" s="45"/>
      <c r="C11" s="42"/>
      <c r="D11" s="42"/>
      <c r="E11" s="42"/>
      <c r="F11" s="42"/>
      <c r="G11" s="42"/>
      <c r="H11" s="42"/>
    </row>
    <row r="12" spans="1:13" ht="15" customHeight="1" x14ac:dyDescent="0.3">
      <c r="A12" s="41">
        <v>6</v>
      </c>
      <c r="B12" s="45">
        <v>43244</v>
      </c>
      <c r="C12" s="42">
        <v>6.13</v>
      </c>
      <c r="D12" s="42">
        <v>183.9</v>
      </c>
      <c r="E12" s="42">
        <v>3.52</v>
      </c>
      <c r="F12" s="42"/>
      <c r="G12" s="42"/>
      <c r="H12" s="42"/>
    </row>
    <row r="13" spans="1:13" ht="15" customHeight="1" x14ac:dyDescent="0.3">
      <c r="A13" s="41"/>
      <c r="B13" s="45"/>
      <c r="C13" s="42"/>
      <c r="D13" s="42"/>
      <c r="E13" s="42"/>
      <c r="F13" s="42"/>
      <c r="G13" s="42"/>
      <c r="H13" s="42"/>
    </row>
    <row r="14" spans="1:13" ht="15" customHeight="1" x14ac:dyDescent="0.3">
      <c r="A14" s="41">
        <v>7</v>
      </c>
      <c r="B14" s="45">
        <v>43251</v>
      </c>
      <c r="C14" s="42">
        <v>6.13</v>
      </c>
      <c r="D14" s="42">
        <v>183.9</v>
      </c>
      <c r="E14" s="42">
        <v>3.52</v>
      </c>
      <c r="F14" s="42"/>
      <c r="G14" s="42"/>
      <c r="H14" s="42"/>
    </row>
    <row r="15" spans="1:13" ht="15" customHeight="1" x14ac:dyDescent="0.3">
      <c r="A15" s="41"/>
      <c r="B15" s="45"/>
      <c r="C15" s="42"/>
      <c r="D15" s="42"/>
      <c r="E15" s="42"/>
      <c r="F15" s="42"/>
      <c r="G15" s="42"/>
      <c r="H15" s="42"/>
    </row>
    <row r="16" spans="1:13" ht="15" customHeight="1" x14ac:dyDescent="0.3">
      <c r="A16" s="41">
        <v>8</v>
      </c>
      <c r="B16" s="45">
        <v>43258</v>
      </c>
      <c r="C16" s="42">
        <v>6.15</v>
      </c>
      <c r="D16" s="42">
        <v>184.5</v>
      </c>
      <c r="E16" s="42">
        <v>3.53</v>
      </c>
      <c r="F16" s="42"/>
      <c r="G16" s="42"/>
      <c r="H16" s="42"/>
    </row>
    <row r="17" spans="1:8" ht="15" customHeight="1" x14ac:dyDescent="0.3">
      <c r="A17" s="41"/>
      <c r="B17" s="45"/>
      <c r="C17" s="42"/>
      <c r="D17" s="42"/>
      <c r="E17" s="42"/>
      <c r="F17" s="42"/>
      <c r="G17" s="42"/>
      <c r="H17" s="42"/>
    </row>
    <row r="18" spans="1:8" ht="15" customHeight="1" x14ac:dyDescent="0.3">
      <c r="A18" s="41">
        <v>9</v>
      </c>
      <c r="B18" s="45">
        <v>43265</v>
      </c>
      <c r="C18" s="42">
        <v>9.27</v>
      </c>
      <c r="D18" s="42">
        <v>278.10000000000002</v>
      </c>
      <c r="E18" s="42">
        <v>5.33</v>
      </c>
      <c r="F18" s="42"/>
      <c r="G18" s="42"/>
      <c r="H18" s="46" t="s">
        <v>6</v>
      </c>
    </row>
    <row r="19" spans="1:8" ht="15" customHeight="1" x14ac:dyDescent="0.3">
      <c r="A19" s="41"/>
      <c r="B19" s="45"/>
      <c r="C19" s="42"/>
      <c r="D19" s="42"/>
      <c r="E19" s="42"/>
      <c r="F19" s="42"/>
      <c r="G19" s="42"/>
      <c r="H19" s="46"/>
    </row>
    <row r="20" spans="1:8" ht="15" customHeight="1" x14ac:dyDescent="0.3">
      <c r="A20" s="41">
        <v>10</v>
      </c>
      <c r="B20" s="45">
        <v>43268</v>
      </c>
      <c r="C20" s="42">
        <v>10.130000000000001</v>
      </c>
      <c r="D20" s="42">
        <v>303.89999999999998</v>
      </c>
      <c r="E20" s="42">
        <v>5.82</v>
      </c>
      <c r="F20" s="42"/>
      <c r="G20" s="42"/>
      <c r="H20" s="42"/>
    </row>
    <row r="21" spans="1:8" ht="15" customHeight="1" x14ac:dyDescent="0.3">
      <c r="A21" s="41"/>
      <c r="B21" s="45"/>
      <c r="C21" s="42"/>
      <c r="D21" s="42"/>
      <c r="E21" s="42"/>
      <c r="F21" s="42"/>
      <c r="G21" s="42"/>
      <c r="H21" s="42"/>
    </row>
    <row r="22" spans="1:8" ht="15" customHeight="1" x14ac:dyDescent="0.3">
      <c r="A22" s="41">
        <v>11</v>
      </c>
      <c r="B22" s="45">
        <v>43279</v>
      </c>
      <c r="C22" s="42">
        <v>12.41</v>
      </c>
      <c r="D22" s="42">
        <v>372.3</v>
      </c>
      <c r="E22" s="42">
        <v>7.14</v>
      </c>
      <c r="F22" s="42"/>
      <c r="G22" s="42"/>
      <c r="H22" s="42"/>
    </row>
    <row r="23" spans="1:8" ht="15" customHeight="1" x14ac:dyDescent="0.3">
      <c r="A23" s="41"/>
      <c r="B23" s="45"/>
      <c r="C23" s="42"/>
      <c r="D23" s="42"/>
      <c r="E23" s="42"/>
      <c r="F23" s="42"/>
      <c r="G23" s="42"/>
      <c r="H23" s="42"/>
    </row>
    <row r="24" spans="1:8" ht="15" customHeight="1" x14ac:dyDescent="0.3">
      <c r="A24" s="41">
        <v>12</v>
      </c>
      <c r="B24" s="45">
        <v>43286</v>
      </c>
      <c r="C24" s="42">
        <v>19.71</v>
      </c>
      <c r="D24" s="42">
        <v>591.29999999999995</v>
      </c>
      <c r="E24" s="42">
        <v>11.34</v>
      </c>
      <c r="F24" s="42"/>
      <c r="G24" s="42"/>
      <c r="H24" s="42"/>
    </row>
    <row r="25" spans="1:8" ht="15" customHeight="1" x14ac:dyDescent="0.3">
      <c r="A25" s="41"/>
      <c r="B25" s="45"/>
      <c r="C25" s="42"/>
      <c r="D25" s="42"/>
      <c r="E25" s="42"/>
      <c r="F25" s="42"/>
      <c r="G25" s="42"/>
      <c r="H25" s="42"/>
    </row>
    <row r="26" spans="1:8" ht="15" customHeight="1" x14ac:dyDescent="0.3">
      <c r="A26" s="41">
        <v>13</v>
      </c>
      <c r="B26" s="45">
        <v>43293</v>
      </c>
      <c r="C26" s="42">
        <v>23</v>
      </c>
      <c r="D26" s="42">
        <v>690</v>
      </c>
      <c r="E26" s="42">
        <v>13.23</v>
      </c>
      <c r="F26" s="42"/>
      <c r="G26" s="42"/>
      <c r="H26" s="46" t="s">
        <v>7</v>
      </c>
    </row>
    <row r="27" spans="1:8" ht="15" customHeight="1" x14ac:dyDescent="0.3">
      <c r="A27" s="41"/>
      <c r="B27" s="45"/>
      <c r="C27" s="42"/>
      <c r="D27" s="42"/>
      <c r="E27" s="42"/>
      <c r="F27" s="42"/>
      <c r="G27" s="42"/>
      <c r="H27" s="46"/>
    </row>
    <row r="28" spans="1:8" ht="15" customHeight="1" x14ac:dyDescent="0.3">
      <c r="A28" s="41">
        <v>14</v>
      </c>
      <c r="B28" s="45">
        <v>43300</v>
      </c>
      <c r="C28" s="42">
        <v>14.97</v>
      </c>
      <c r="D28" s="42">
        <v>449.1</v>
      </c>
      <c r="E28" s="42">
        <v>8.61</v>
      </c>
      <c r="F28" s="42"/>
      <c r="G28" s="42"/>
      <c r="H28" s="42"/>
    </row>
    <row r="29" spans="1:8" ht="15" customHeight="1" x14ac:dyDescent="0.3">
      <c r="A29" s="41"/>
      <c r="B29" s="45"/>
      <c r="C29" s="42"/>
      <c r="D29" s="42"/>
      <c r="E29" s="42"/>
      <c r="F29" s="42"/>
      <c r="G29" s="42"/>
      <c r="H29" s="42"/>
    </row>
    <row r="30" spans="1:8" ht="15" customHeight="1" x14ac:dyDescent="0.3">
      <c r="A30" s="41">
        <v>15</v>
      </c>
      <c r="B30" s="45">
        <v>43307</v>
      </c>
      <c r="C30" s="42">
        <v>7.67</v>
      </c>
      <c r="D30" s="42">
        <v>230.1</v>
      </c>
      <c r="E30" s="42">
        <v>4.41</v>
      </c>
      <c r="F30" s="42"/>
      <c r="G30" s="42"/>
      <c r="H30" s="42"/>
    </row>
    <row r="31" spans="1:8" ht="15" customHeight="1" x14ac:dyDescent="0.3">
      <c r="A31" s="41"/>
      <c r="B31" s="45"/>
      <c r="C31" s="42"/>
      <c r="D31" s="42"/>
      <c r="E31" s="42"/>
      <c r="F31" s="42"/>
      <c r="G31" s="42"/>
      <c r="H31" s="42"/>
    </row>
    <row r="32" spans="1:8" ht="15" customHeight="1" x14ac:dyDescent="0.3">
      <c r="A32" s="41">
        <v>16</v>
      </c>
      <c r="B32" s="45">
        <v>43314</v>
      </c>
      <c r="C32" s="42">
        <v>8.0299999999999994</v>
      </c>
      <c r="D32" s="42">
        <v>240.9</v>
      </c>
      <c r="E32" s="42">
        <v>4.62</v>
      </c>
      <c r="F32" s="42"/>
      <c r="G32" s="42"/>
      <c r="H32" s="42"/>
    </row>
    <row r="33" spans="1:8" ht="15" customHeight="1" x14ac:dyDescent="0.3">
      <c r="A33" s="41"/>
      <c r="B33" s="45"/>
      <c r="C33" s="42"/>
      <c r="D33" s="42"/>
      <c r="E33" s="42"/>
      <c r="F33" s="42"/>
      <c r="G33" s="42"/>
      <c r="H33" s="42"/>
    </row>
    <row r="34" spans="1:8" ht="15" customHeight="1" x14ac:dyDescent="0.3">
      <c r="A34" s="41">
        <v>17</v>
      </c>
      <c r="B34" s="45">
        <v>43321</v>
      </c>
      <c r="C34" s="42">
        <v>6.21</v>
      </c>
      <c r="D34" s="42">
        <v>186.3</v>
      </c>
      <c r="E34" s="42">
        <v>3.5</v>
      </c>
      <c r="F34" s="42">
        <v>3000</v>
      </c>
      <c r="G34" s="42"/>
      <c r="H34" s="46" t="s">
        <v>8</v>
      </c>
    </row>
    <row r="35" spans="1:8" ht="15" customHeight="1" x14ac:dyDescent="0.3">
      <c r="A35" s="41"/>
      <c r="B35" s="45"/>
      <c r="C35" s="42"/>
      <c r="D35" s="42"/>
      <c r="E35" s="42"/>
      <c r="F35" s="42"/>
      <c r="G35" s="42"/>
      <c r="H35" s="46"/>
    </row>
    <row r="36" spans="1:8" ht="15" customHeight="1" x14ac:dyDescent="0.3">
      <c r="A36" s="41">
        <v>18</v>
      </c>
      <c r="B36" s="45">
        <v>43328</v>
      </c>
      <c r="C36" s="42">
        <v>6.57</v>
      </c>
      <c r="D36" s="42">
        <v>197.1</v>
      </c>
      <c r="E36" s="42">
        <v>3.78</v>
      </c>
      <c r="F36" s="42"/>
      <c r="G36" s="42">
        <v>4</v>
      </c>
      <c r="H36" s="42"/>
    </row>
    <row r="37" spans="1:8" ht="15" customHeight="1" x14ac:dyDescent="0.3">
      <c r="A37" s="41"/>
      <c r="B37" s="45"/>
      <c r="C37" s="42"/>
      <c r="D37" s="42"/>
      <c r="E37" s="42"/>
      <c r="F37" s="42"/>
      <c r="G37" s="42"/>
      <c r="H37" s="42"/>
    </row>
    <row r="38" spans="1:8" ht="15" customHeight="1" x14ac:dyDescent="0.3">
      <c r="A38" s="41">
        <v>19</v>
      </c>
      <c r="B38" s="45">
        <v>43335</v>
      </c>
      <c r="C38" s="42">
        <v>6.94</v>
      </c>
      <c r="D38" s="42">
        <v>208.2</v>
      </c>
      <c r="E38" s="42">
        <v>3.99</v>
      </c>
      <c r="F38" s="42"/>
      <c r="G38" s="42">
        <v>4</v>
      </c>
      <c r="H38" s="42"/>
    </row>
    <row r="39" spans="1:8" ht="15" customHeight="1" x14ac:dyDescent="0.3">
      <c r="A39" s="41"/>
      <c r="B39" s="45"/>
      <c r="C39" s="42"/>
      <c r="D39" s="42"/>
      <c r="E39" s="42"/>
      <c r="F39" s="42"/>
      <c r="G39" s="42"/>
      <c r="H39" s="42"/>
    </row>
    <row r="40" spans="1:8" ht="15" customHeight="1" x14ac:dyDescent="0.3">
      <c r="A40" s="41">
        <v>20</v>
      </c>
      <c r="B40" s="45">
        <v>43342</v>
      </c>
      <c r="C40" s="42">
        <v>6.21</v>
      </c>
      <c r="D40" s="42">
        <v>186.3</v>
      </c>
      <c r="E40" s="42">
        <v>3.57</v>
      </c>
      <c r="F40" s="42"/>
      <c r="G40" s="42">
        <v>4</v>
      </c>
      <c r="H40" s="42"/>
    </row>
    <row r="41" spans="1:8" ht="15" customHeight="1" x14ac:dyDescent="0.3">
      <c r="A41" s="41"/>
      <c r="B41" s="45"/>
      <c r="C41" s="42"/>
      <c r="D41" s="42"/>
      <c r="E41" s="42"/>
      <c r="F41" s="42"/>
      <c r="G41" s="42"/>
      <c r="H41" s="42"/>
    </row>
    <row r="42" spans="1:8" ht="15" customHeight="1" x14ac:dyDescent="0.3">
      <c r="A42" s="41">
        <v>21</v>
      </c>
      <c r="B42" s="45">
        <v>43349</v>
      </c>
      <c r="C42" s="42">
        <v>6.21</v>
      </c>
      <c r="D42" s="42">
        <v>186.3</v>
      </c>
      <c r="E42" s="42">
        <v>3.57</v>
      </c>
      <c r="F42" s="42"/>
      <c r="G42" s="42">
        <v>4</v>
      </c>
      <c r="H42" s="42"/>
    </row>
    <row r="43" spans="1:8" ht="15" customHeight="1" x14ac:dyDescent="0.3">
      <c r="A43" s="41"/>
      <c r="B43" s="45"/>
      <c r="C43" s="42"/>
      <c r="D43" s="42"/>
      <c r="E43" s="42"/>
      <c r="F43" s="42"/>
      <c r="G43" s="42"/>
      <c r="H43" s="42"/>
    </row>
    <row r="44" spans="1:8" ht="15" customHeight="1" x14ac:dyDescent="0.3">
      <c r="A44" s="41">
        <v>22</v>
      </c>
      <c r="B44" s="45">
        <v>43356</v>
      </c>
      <c r="C44" s="42">
        <v>7.67</v>
      </c>
      <c r="D44" s="42">
        <v>230.1</v>
      </c>
      <c r="E44" s="42">
        <v>4.41</v>
      </c>
      <c r="F44" s="42"/>
      <c r="G44" s="42">
        <v>4</v>
      </c>
      <c r="H44" s="51" t="s">
        <v>13</v>
      </c>
    </row>
    <row r="45" spans="1:8" ht="15" customHeight="1" x14ac:dyDescent="0.3">
      <c r="A45" s="41"/>
      <c r="B45" s="42"/>
      <c r="C45" s="42"/>
      <c r="D45" s="42"/>
      <c r="E45" s="42"/>
      <c r="F45" s="42"/>
      <c r="G45" s="42"/>
      <c r="H45" s="51"/>
    </row>
    <row r="46" spans="1:8" ht="15" customHeight="1" x14ac:dyDescent="0.3">
      <c r="A46" s="41">
        <v>23</v>
      </c>
      <c r="B46" s="45">
        <v>43363</v>
      </c>
      <c r="C46" s="42">
        <v>6.94</v>
      </c>
      <c r="D46" s="42">
        <v>208.2</v>
      </c>
      <c r="E46" s="42">
        <v>3.99</v>
      </c>
      <c r="F46" s="42"/>
      <c r="G46" s="42">
        <v>4</v>
      </c>
      <c r="H46" s="42"/>
    </row>
    <row r="47" spans="1:8" ht="15" customHeight="1" x14ac:dyDescent="0.3">
      <c r="A47" s="41"/>
      <c r="B47" s="42"/>
      <c r="C47" s="42"/>
      <c r="D47" s="42"/>
      <c r="E47" s="42"/>
      <c r="F47" s="42"/>
      <c r="G47" s="42"/>
      <c r="H47" s="42"/>
    </row>
    <row r="48" spans="1:8" ht="15" customHeight="1" x14ac:dyDescent="0.3">
      <c r="A48" s="41">
        <v>24</v>
      </c>
      <c r="B48" s="45">
        <v>43370</v>
      </c>
      <c r="C48" s="42">
        <v>6.57</v>
      </c>
      <c r="D48" s="42">
        <v>197.1</v>
      </c>
      <c r="E48" s="42">
        <v>3.78</v>
      </c>
      <c r="F48" s="42"/>
      <c r="G48" s="42">
        <v>4</v>
      </c>
      <c r="H48" s="42"/>
    </row>
    <row r="49" spans="1:8" ht="15" customHeight="1" x14ac:dyDescent="0.3">
      <c r="A49" s="41"/>
      <c r="B49" s="42"/>
      <c r="C49" s="42"/>
      <c r="D49" s="42"/>
      <c r="E49" s="42"/>
      <c r="F49" s="42"/>
      <c r="G49" s="42"/>
      <c r="H49" s="42"/>
    </row>
    <row r="50" spans="1:8" ht="15" customHeight="1" x14ac:dyDescent="0.3">
      <c r="A50" s="41">
        <v>25</v>
      </c>
      <c r="B50" s="45">
        <v>43377</v>
      </c>
      <c r="C50" s="42">
        <v>6.21</v>
      </c>
      <c r="D50" s="42">
        <v>186.3</v>
      </c>
      <c r="E50" s="42">
        <v>3.57</v>
      </c>
      <c r="F50" s="42"/>
      <c r="G50" s="42">
        <v>4</v>
      </c>
      <c r="H50" s="42"/>
    </row>
    <row r="51" spans="1:8" ht="15" customHeight="1" x14ac:dyDescent="0.3">
      <c r="A51" s="41"/>
      <c r="B51" s="42"/>
      <c r="C51" s="42"/>
      <c r="D51" s="42"/>
      <c r="E51" s="42"/>
      <c r="F51" s="42"/>
      <c r="G51" s="42"/>
      <c r="H51" s="42"/>
    </row>
    <row r="52" spans="1:8" ht="15" customHeight="1" x14ac:dyDescent="0.3">
      <c r="A52" s="41">
        <v>26</v>
      </c>
      <c r="B52" s="45">
        <v>43384</v>
      </c>
      <c r="C52" s="42">
        <v>6.57</v>
      </c>
      <c r="D52" s="42">
        <v>197.1</v>
      </c>
      <c r="E52" s="42">
        <v>3.78</v>
      </c>
      <c r="F52" s="42"/>
      <c r="G52" s="42">
        <v>4</v>
      </c>
      <c r="H52" s="51" t="s">
        <v>15</v>
      </c>
    </row>
    <row r="53" spans="1:8" ht="15" customHeight="1" x14ac:dyDescent="0.3">
      <c r="A53" s="41"/>
      <c r="B53" s="42"/>
      <c r="C53" s="42"/>
      <c r="D53" s="42"/>
      <c r="E53" s="42"/>
      <c r="F53" s="42"/>
      <c r="G53" s="42"/>
      <c r="H53" s="51"/>
    </row>
    <row r="54" spans="1:8" ht="15" customHeight="1" x14ac:dyDescent="0.3">
      <c r="A54" s="41">
        <v>27</v>
      </c>
      <c r="B54" s="45">
        <v>43391</v>
      </c>
      <c r="C54" s="42">
        <v>6.21</v>
      </c>
      <c r="D54" s="42">
        <v>186.3</v>
      </c>
      <c r="E54" s="42">
        <v>3.57</v>
      </c>
      <c r="F54" s="42"/>
      <c r="G54" s="42">
        <v>4</v>
      </c>
      <c r="H54" s="42"/>
    </row>
    <row r="55" spans="1:8" ht="15" customHeight="1" x14ac:dyDescent="0.3">
      <c r="A55" s="41"/>
      <c r="B55" s="42"/>
      <c r="C55" s="42"/>
      <c r="D55" s="42"/>
      <c r="E55" s="42"/>
      <c r="F55" s="42"/>
      <c r="G55" s="42"/>
      <c r="H55" s="42"/>
    </row>
    <row r="56" spans="1:8" ht="15" customHeight="1" x14ac:dyDescent="0.3">
      <c r="A56" s="41">
        <v>28</v>
      </c>
      <c r="B56" s="52">
        <v>43398</v>
      </c>
      <c r="C56" s="53">
        <v>5.84</v>
      </c>
      <c r="D56" s="53">
        <v>175.2</v>
      </c>
      <c r="E56" s="53">
        <v>3.36</v>
      </c>
      <c r="F56" s="53"/>
      <c r="G56" s="53">
        <v>3</v>
      </c>
      <c r="H56" s="53" t="s">
        <v>16</v>
      </c>
    </row>
    <row r="57" spans="1:8" x14ac:dyDescent="0.3">
      <c r="A57" s="41"/>
      <c r="B57" s="53"/>
      <c r="C57" s="53"/>
      <c r="D57" s="53"/>
      <c r="E57" s="53"/>
      <c r="F57" s="53"/>
      <c r="G57" s="53"/>
      <c r="H57" s="53"/>
    </row>
    <row r="58" spans="1:8" ht="15" customHeight="1" x14ac:dyDescent="0.3">
      <c r="A58" s="41">
        <v>29</v>
      </c>
      <c r="B58" s="45">
        <v>43405</v>
      </c>
      <c r="C58" s="42">
        <v>6.21</v>
      </c>
      <c r="D58" s="42">
        <v>186.3</v>
      </c>
      <c r="E58" s="42">
        <v>3.57</v>
      </c>
      <c r="F58" s="42"/>
      <c r="G58" s="42">
        <v>4</v>
      </c>
      <c r="H58" s="42"/>
    </row>
    <row r="59" spans="1:8" ht="15" customHeight="1" x14ac:dyDescent="0.3">
      <c r="A59" s="41"/>
      <c r="B59" s="42"/>
      <c r="C59" s="42"/>
      <c r="D59" s="42"/>
      <c r="E59" s="42"/>
      <c r="F59" s="42"/>
      <c r="G59" s="42"/>
      <c r="H59" s="42"/>
    </row>
    <row r="60" spans="1:8" ht="15" customHeight="1" x14ac:dyDescent="0.3">
      <c r="A60" s="41">
        <v>30</v>
      </c>
      <c r="B60" s="45">
        <v>43413</v>
      </c>
      <c r="C60" s="42">
        <v>5.84</v>
      </c>
      <c r="D60" s="53">
        <v>175.2</v>
      </c>
      <c r="E60" s="53">
        <v>3.36</v>
      </c>
      <c r="F60" s="53"/>
      <c r="G60" s="53">
        <v>3</v>
      </c>
      <c r="H60" s="42"/>
    </row>
    <row r="61" spans="1:8" ht="15" customHeight="1" x14ac:dyDescent="0.3">
      <c r="A61" s="41"/>
      <c r="B61" s="42"/>
      <c r="C61" s="42"/>
      <c r="D61" s="53"/>
      <c r="E61" s="53"/>
      <c r="F61" s="53"/>
      <c r="G61" s="53"/>
      <c r="H61" s="42"/>
    </row>
    <row r="62" spans="1:8" ht="15" customHeight="1" x14ac:dyDescent="0.3">
      <c r="A62" s="41">
        <v>31</v>
      </c>
      <c r="B62" s="45">
        <v>43419</v>
      </c>
      <c r="C62" s="42">
        <v>5.48</v>
      </c>
      <c r="D62" s="53">
        <v>164.4</v>
      </c>
      <c r="E62" s="53">
        <v>3.15</v>
      </c>
      <c r="F62" s="53"/>
      <c r="G62" s="53">
        <v>3</v>
      </c>
      <c r="H62" s="42"/>
    </row>
    <row r="63" spans="1:8" ht="15" customHeight="1" x14ac:dyDescent="0.3">
      <c r="A63" s="41"/>
      <c r="B63" s="42"/>
      <c r="C63" s="42"/>
      <c r="D63" s="53"/>
      <c r="E63" s="53"/>
      <c r="F63" s="53"/>
      <c r="G63" s="53"/>
      <c r="H63" s="42"/>
    </row>
    <row r="64" spans="1:8" ht="15" customHeight="1" x14ac:dyDescent="0.3">
      <c r="A64" s="41">
        <v>32</v>
      </c>
      <c r="B64" s="45">
        <v>43426</v>
      </c>
      <c r="C64" s="42">
        <v>6.21</v>
      </c>
      <c r="D64" s="42">
        <v>186.3</v>
      </c>
      <c r="E64" s="42">
        <v>3.57</v>
      </c>
      <c r="F64" s="42"/>
      <c r="G64" s="42">
        <v>4</v>
      </c>
      <c r="H64" s="42"/>
    </row>
    <row r="65" spans="1:10" ht="15" customHeight="1" x14ac:dyDescent="0.3">
      <c r="A65" s="41"/>
      <c r="B65" s="42"/>
      <c r="C65" s="42"/>
      <c r="D65" s="42"/>
      <c r="E65" s="42"/>
      <c r="F65" s="42"/>
      <c r="G65" s="42"/>
      <c r="H65" s="42"/>
    </row>
    <row r="66" spans="1:10" ht="15" customHeight="1" x14ac:dyDescent="0.3">
      <c r="A66" s="41">
        <v>33</v>
      </c>
      <c r="B66" s="45">
        <v>43433</v>
      </c>
      <c r="C66" s="42">
        <v>6.57</v>
      </c>
      <c r="D66" s="42">
        <v>197.1</v>
      </c>
      <c r="E66" s="42">
        <v>3.78</v>
      </c>
      <c r="F66" s="42"/>
      <c r="G66" s="42">
        <v>4</v>
      </c>
      <c r="H66" s="42"/>
    </row>
    <row r="67" spans="1:10" ht="15" customHeight="1" x14ac:dyDescent="0.3">
      <c r="A67" s="41"/>
      <c r="B67" s="42"/>
      <c r="C67" s="42"/>
      <c r="D67" s="42"/>
      <c r="E67" s="42"/>
      <c r="F67" s="42"/>
      <c r="G67" s="42"/>
      <c r="H67" s="42"/>
    </row>
    <row r="68" spans="1:10" x14ac:dyDescent="0.3">
      <c r="A68" s="41">
        <v>33</v>
      </c>
      <c r="B68" s="45">
        <v>43440</v>
      </c>
      <c r="C68" s="42">
        <v>5.48</v>
      </c>
      <c r="D68" s="53">
        <v>164.4</v>
      </c>
      <c r="E68" s="53">
        <v>3.15</v>
      </c>
      <c r="F68" s="53"/>
      <c r="G68" s="53">
        <v>3</v>
      </c>
      <c r="H68" s="42"/>
    </row>
    <row r="69" spans="1:10" x14ac:dyDescent="0.3">
      <c r="A69" s="41"/>
      <c r="B69" s="42"/>
      <c r="C69" s="42"/>
      <c r="D69" s="53"/>
      <c r="E69" s="53"/>
      <c r="F69" s="53"/>
      <c r="G69" s="53"/>
      <c r="H69" s="42"/>
    </row>
    <row r="70" spans="1:10" ht="15" customHeight="1" x14ac:dyDescent="0.3">
      <c r="A70" s="41">
        <v>33</v>
      </c>
      <c r="B70" s="45">
        <v>43447</v>
      </c>
      <c r="C70" s="42">
        <v>6.57</v>
      </c>
      <c r="D70" s="42">
        <v>197.1</v>
      </c>
      <c r="E70" s="42">
        <v>3.78</v>
      </c>
      <c r="F70" s="42"/>
      <c r="G70" s="42">
        <v>4</v>
      </c>
      <c r="H70" s="51" t="s">
        <v>17</v>
      </c>
      <c r="J70" s="4">
        <v>43441</v>
      </c>
    </row>
    <row r="71" spans="1:10" ht="15" customHeight="1" x14ac:dyDescent="0.3">
      <c r="A71" s="41"/>
      <c r="B71" s="42"/>
      <c r="C71" s="42"/>
      <c r="D71" s="42"/>
      <c r="E71" s="42"/>
      <c r="F71" s="42"/>
      <c r="G71" s="42"/>
      <c r="H71" s="51"/>
    </row>
    <row r="72" spans="1:10" x14ac:dyDescent="0.3">
      <c r="A72" s="41">
        <v>34</v>
      </c>
      <c r="B72" s="45">
        <v>43454</v>
      </c>
      <c r="C72" s="42">
        <v>6.21</v>
      </c>
      <c r="D72" s="42">
        <v>186.3</v>
      </c>
      <c r="E72" s="42">
        <v>3.57</v>
      </c>
      <c r="F72" s="42"/>
      <c r="G72" s="42">
        <v>4</v>
      </c>
      <c r="H72" s="54"/>
    </row>
    <row r="73" spans="1:10" x14ac:dyDescent="0.3">
      <c r="A73" s="41"/>
      <c r="B73" s="42"/>
      <c r="C73" s="42"/>
      <c r="D73" s="42"/>
      <c r="E73" s="42"/>
      <c r="F73" s="42"/>
      <c r="G73" s="42"/>
      <c r="H73" s="55"/>
    </row>
  </sheetData>
  <mergeCells count="296">
    <mergeCell ref="C72:C73"/>
    <mergeCell ref="D72:D73"/>
    <mergeCell ref="E72:E73"/>
    <mergeCell ref="F72:F73"/>
    <mergeCell ref="G72:G73"/>
    <mergeCell ref="A72:A73"/>
    <mergeCell ref="B72:B73"/>
    <mergeCell ref="H72:H73"/>
    <mergeCell ref="H68:H69"/>
    <mergeCell ref="A70:A71"/>
    <mergeCell ref="B70:B71"/>
    <mergeCell ref="C70:C71"/>
    <mergeCell ref="D70:D71"/>
    <mergeCell ref="E70:E71"/>
    <mergeCell ref="F70:F71"/>
    <mergeCell ref="G70:G71"/>
    <mergeCell ref="H70:H71"/>
    <mergeCell ref="C68:C69"/>
    <mergeCell ref="D68:D69"/>
    <mergeCell ref="E68:E69"/>
    <mergeCell ref="F68:F69"/>
    <mergeCell ref="G68:G69"/>
    <mergeCell ref="A68:A69"/>
    <mergeCell ref="B68:B69"/>
    <mergeCell ref="B64:B65"/>
    <mergeCell ref="C64:C65"/>
    <mergeCell ref="D64:D65"/>
    <mergeCell ref="E64:E65"/>
    <mergeCell ref="F64:F65"/>
    <mergeCell ref="G64:G65"/>
    <mergeCell ref="A64:A65"/>
    <mergeCell ref="A66:A67"/>
    <mergeCell ref="H64:H65"/>
    <mergeCell ref="H66:H67"/>
    <mergeCell ref="B66:B67"/>
    <mergeCell ref="B60:B61"/>
    <mergeCell ref="C60:C61"/>
    <mergeCell ref="D60:D61"/>
    <mergeCell ref="E60:E61"/>
    <mergeCell ref="F60:F61"/>
    <mergeCell ref="G60:G61"/>
    <mergeCell ref="H60:H61"/>
    <mergeCell ref="B62:B63"/>
    <mergeCell ref="C62:C63"/>
    <mergeCell ref="D62:D63"/>
    <mergeCell ref="E62:E63"/>
    <mergeCell ref="F62:F63"/>
    <mergeCell ref="G62:G63"/>
    <mergeCell ref="H62:H63"/>
    <mergeCell ref="B56:B57"/>
    <mergeCell ref="C56:C57"/>
    <mergeCell ref="D56:D57"/>
    <mergeCell ref="E56:E57"/>
    <mergeCell ref="F56:F57"/>
    <mergeCell ref="G56:G57"/>
    <mergeCell ref="H56:H57"/>
    <mergeCell ref="B58:B59"/>
    <mergeCell ref="C58:C59"/>
    <mergeCell ref="D58:D59"/>
    <mergeCell ref="E58:E59"/>
    <mergeCell ref="F58:F59"/>
    <mergeCell ref="G58:G59"/>
    <mergeCell ref="H58:H59"/>
    <mergeCell ref="B52:B53"/>
    <mergeCell ref="C52:C53"/>
    <mergeCell ref="D52:D53"/>
    <mergeCell ref="E52:E53"/>
    <mergeCell ref="F52:F53"/>
    <mergeCell ref="G52:G53"/>
    <mergeCell ref="H52:H53"/>
    <mergeCell ref="B54:B55"/>
    <mergeCell ref="C54:C55"/>
    <mergeCell ref="D54:D55"/>
    <mergeCell ref="E54:E55"/>
    <mergeCell ref="F54:F55"/>
    <mergeCell ref="G54:G55"/>
    <mergeCell ref="H54:H55"/>
    <mergeCell ref="B48:B49"/>
    <mergeCell ref="C48:C49"/>
    <mergeCell ref="D48:D49"/>
    <mergeCell ref="E48:E49"/>
    <mergeCell ref="F48:F49"/>
    <mergeCell ref="G48:G49"/>
    <mergeCell ref="H48:H49"/>
    <mergeCell ref="B50:B51"/>
    <mergeCell ref="C50:C51"/>
    <mergeCell ref="D50:D51"/>
    <mergeCell ref="E50:E51"/>
    <mergeCell ref="F50:F51"/>
    <mergeCell ref="G50:G51"/>
    <mergeCell ref="H50:H51"/>
    <mergeCell ref="J6:K7"/>
    <mergeCell ref="L6:M7"/>
    <mergeCell ref="H2:H3"/>
    <mergeCell ref="J1:M1"/>
    <mergeCell ref="L2:M3"/>
    <mergeCell ref="J2:K3"/>
    <mergeCell ref="B44:B45"/>
    <mergeCell ref="C44:C45"/>
    <mergeCell ref="D44:D45"/>
    <mergeCell ref="E44:E45"/>
    <mergeCell ref="F44:F45"/>
    <mergeCell ref="G44:G45"/>
    <mergeCell ref="H44:H45"/>
    <mergeCell ref="J4:K5"/>
    <mergeCell ref="L4:M5"/>
    <mergeCell ref="B40:B41"/>
    <mergeCell ref="C40:C41"/>
    <mergeCell ref="D40:D41"/>
    <mergeCell ref="E40:E41"/>
    <mergeCell ref="F40:F41"/>
    <mergeCell ref="H40:H41"/>
    <mergeCell ref="G40:G41"/>
    <mergeCell ref="B38:B39"/>
    <mergeCell ref="C38:C39"/>
    <mergeCell ref="B46:B47"/>
    <mergeCell ref="C46:C47"/>
    <mergeCell ref="D46:D47"/>
    <mergeCell ref="E46:E47"/>
    <mergeCell ref="F46:F47"/>
    <mergeCell ref="H46:H47"/>
    <mergeCell ref="G46:G47"/>
    <mergeCell ref="B42:B43"/>
    <mergeCell ref="C42:C43"/>
    <mergeCell ref="D42:D43"/>
    <mergeCell ref="E42:E43"/>
    <mergeCell ref="F42:F43"/>
    <mergeCell ref="H42:H43"/>
    <mergeCell ref="G42:G43"/>
    <mergeCell ref="H38:H39"/>
    <mergeCell ref="G38:G39"/>
    <mergeCell ref="B36:B37"/>
    <mergeCell ref="C36:C37"/>
    <mergeCell ref="D36:D37"/>
    <mergeCell ref="E36:E37"/>
    <mergeCell ref="F36:F37"/>
    <mergeCell ref="H36:H37"/>
    <mergeCell ref="G36:G37"/>
    <mergeCell ref="B34:B35"/>
    <mergeCell ref="C34:C35"/>
    <mergeCell ref="D34:D35"/>
    <mergeCell ref="E34:E35"/>
    <mergeCell ref="F34:F35"/>
    <mergeCell ref="H34:H35"/>
    <mergeCell ref="G34:G35"/>
    <mergeCell ref="B32:B33"/>
    <mergeCell ref="C32:C33"/>
    <mergeCell ref="D32:D33"/>
    <mergeCell ref="E32:E33"/>
    <mergeCell ref="F32:F33"/>
    <mergeCell ref="H32:H33"/>
    <mergeCell ref="G32:G33"/>
    <mergeCell ref="B30:B31"/>
    <mergeCell ref="C30:C31"/>
    <mergeCell ref="D30:D31"/>
    <mergeCell ref="E30:E31"/>
    <mergeCell ref="F30:F31"/>
    <mergeCell ref="H30:H31"/>
    <mergeCell ref="G30:G31"/>
    <mergeCell ref="B28:B29"/>
    <mergeCell ref="C28:C29"/>
    <mergeCell ref="D28:D29"/>
    <mergeCell ref="E28:E29"/>
    <mergeCell ref="F28:F29"/>
    <mergeCell ref="H28:H29"/>
    <mergeCell ref="G28:G29"/>
    <mergeCell ref="B26:B27"/>
    <mergeCell ref="C26:C27"/>
    <mergeCell ref="D26:D27"/>
    <mergeCell ref="E26:E27"/>
    <mergeCell ref="F26:F27"/>
    <mergeCell ref="H26:H27"/>
    <mergeCell ref="G26:G27"/>
    <mergeCell ref="B24:B25"/>
    <mergeCell ref="C24:C25"/>
    <mergeCell ref="D24:D25"/>
    <mergeCell ref="E24:E25"/>
    <mergeCell ref="F24:F25"/>
    <mergeCell ref="H24:H25"/>
    <mergeCell ref="G24:G25"/>
    <mergeCell ref="B22:B23"/>
    <mergeCell ref="C22:C23"/>
    <mergeCell ref="D22:D23"/>
    <mergeCell ref="E22:E23"/>
    <mergeCell ref="F22:F23"/>
    <mergeCell ref="H22:H23"/>
    <mergeCell ref="G22:G23"/>
    <mergeCell ref="B20:B21"/>
    <mergeCell ref="C20:C21"/>
    <mergeCell ref="D20:D21"/>
    <mergeCell ref="E20:E21"/>
    <mergeCell ref="F20:F21"/>
    <mergeCell ref="H20:H21"/>
    <mergeCell ref="G20:G21"/>
    <mergeCell ref="B18:B19"/>
    <mergeCell ref="C18:C19"/>
    <mergeCell ref="D18:D19"/>
    <mergeCell ref="E18:E19"/>
    <mergeCell ref="F18:F19"/>
    <mergeCell ref="H18:H19"/>
    <mergeCell ref="G18:G19"/>
    <mergeCell ref="B16:B17"/>
    <mergeCell ref="C16:C17"/>
    <mergeCell ref="D16:D17"/>
    <mergeCell ref="E16:E17"/>
    <mergeCell ref="F16:F17"/>
    <mergeCell ref="H16:H17"/>
    <mergeCell ref="G16:G17"/>
    <mergeCell ref="H8:H9"/>
    <mergeCell ref="G8:G9"/>
    <mergeCell ref="B14:B15"/>
    <mergeCell ref="C14:C15"/>
    <mergeCell ref="D14:D15"/>
    <mergeCell ref="E14:E15"/>
    <mergeCell ref="F14:F15"/>
    <mergeCell ref="H14:H15"/>
    <mergeCell ref="G14:G15"/>
    <mergeCell ref="B12:B13"/>
    <mergeCell ref="C12:C13"/>
    <mergeCell ref="D12:D13"/>
    <mergeCell ref="E12:E13"/>
    <mergeCell ref="F12:F13"/>
    <mergeCell ref="H12:H13"/>
    <mergeCell ref="G12:G13"/>
    <mergeCell ref="B10:B11"/>
    <mergeCell ref="C10:C11"/>
    <mergeCell ref="D10:D11"/>
    <mergeCell ref="E10:E11"/>
    <mergeCell ref="F10:F11"/>
    <mergeCell ref="H10:H11"/>
    <mergeCell ref="G10:G11"/>
    <mergeCell ref="B8:B9"/>
    <mergeCell ref="I2:I3"/>
    <mergeCell ref="G2:G3"/>
    <mergeCell ref="B6:B7"/>
    <mergeCell ref="C6:C7"/>
    <mergeCell ref="D6:D7"/>
    <mergeCell ref="E6:E7"/>
    <mergeCell ref="F6:F7"/>
    <mergeCell ref="H6:H7"/>
    <mergeCell ref="G6:G7"/>
    <mergeCell ref="B4:B5"/>
    <mergeCell ref="C4:C5"/>
    <mergeCell ref="D4:D5"/>
    <mergeCell ref="E4:E5"/>
    <mergeCell ref="F4:F5"/>
    <mergeCell ref="H4:H5"/>
    <mergeCell ref="G4:G5"/>
    <mergeCell ref="B2:B3"/>
    <mergeCell ref="C2:C3"/>
    <mergeCell ref="D2:D3"/>
    <mergeCell ref="E2:E3"/>
    <mergeCell ref="F2:F3"/>
    <mergeCell ref="C8:C9"/>
    <mergeCell ref="D8:D9"/>
    <mergeCell ref="E8:E9"/>
    <mergeCell ref="F8:F9"/>
    <mergeCell ref="C66:C67"/>
    <mergeCell ref="D66:D67"/>
    <mergeCell ref="E66:E67"/>
    <mergeCell ref="F66:F67"/>
    <mergeCell ref="G66:G67"/>
    <mergeCell ref="D38:D39"/>
    <mergeCell ref="E38:E39"/>
    <mergeCell ref="F38:F39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56:A57"/>
    <mergeCell ref="A58:A59"/>
    <mergeCell ref="A60:A61"/>
    <mergeCell ref="A62:A63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收益紀錄表(new) </vt:lpstr>
      <vt:lpstr>圖表</vt:lpstr>
      <vt:lpstr>投資金額</vt:lpstr>
      <vt:lpstr>平均收益表</vt:lpstr>
      <vt:lpstr>收益紀錄表(old)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2019-02-07T14:46:51Z</dcterms:modified>
</cp:coreProperties>
</file>