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wer States" sheetId="1" r:id="rId4"/>
    <sheet state="visible" name="EPS heaters" sheetId="2" r:id="rId5"/>
    <sheet state="visible" name="Solar Panels" sheetId="3" r:id="rId6"/>
    <sheet state="visible" name="Sheet2" sheetId="4" r:id="rId7"/>
  </sheets>
  <definedNames>
    <definedName name="orbital_period_h">'Power States'!$B$1</definedName>
    <definedName name="orbital_period_min">'Power States'!$B$2</definedName>
  </definedNames>
  <calcPr/>
  <extLst>
    <ext uri="GoogleSheetsCustomDataVersion2">
      <go:sheetsCustomData xmlns:go="http://customooxmlschemas.google.com/" r:id="rId8" roundtripDataChecksum="LkEYShmibYSV105CY1Ok+2HKp5BhqdrHaVJf95ft8As="/>
    </ext>
  </extLst>
</workbook>
</file>

<file path=xl/comments1.xml><?xml version="1.0" encoding="utf-8"?>
<comments xmlns:r="http://schemas.openxmlformats.org/officeDocument/2006/relationships" xmlns="http://schemas.openxmlformats.org/spreadsheetml/2006/main">
  <authors>
    <author/>
  </authors>
  <commentList>
    <comment authorId="0" ref="D16">
      <text>
        <t xml:space="preserve">======
ID#AAABFqmENgc
Jen Jon Ma    (2024-02-23 08:30:14)
Rough estimate for full magnetorquers + reaction wheel</t>
      </text>
    </comment>
    <comment authorId="0" ref="D15">
      <text>
        <t xml:space="preserve">======
ID#AAABFqmENgU
Jen Jon Ma    (2024-02-23 08:07:05)
0.2244 from GPS
------
ID#AAABFqmENgY
Jen Jon Ma    (2024-02-23 08:29:08)
+ ~0.08 from sensors</t>
      </text>
    </comment>
    <comment authorId="0" ref="K22">
      <text>
        <t xml:space="preserve">======
ID#AAAAfUTwNcE
Rodrigo Barbosa    (2022-08-31 00:49:50)
Should comms be doing anything while centrifuge is operating?</t>
      </text>
    </comment>
    <comment authorId="0" ref="J22">
      <text>
        <t xml:space="preserve">======
ID#AAAAfUTwNcA
Rodrigo Barbosa    (2022-08-31 00:49:37)
Should comms be doing anything while camera is operating?</t>
      </text>
    </comment>
    <comment authorId="0" ref="I22">
      <text>
        <t xml:space="preserve">======
ID#AAAAfUTwNb8
Rodrigo Barbosa    (2022-08-31 00:48:34)
Does comms need to do anything during low power?</t>
      </text>
    </comment>
    <comment authorId="0" ref="H24">
      <text>
        <t xml:space="preserve">======
ID#AAAAfUTwNb4
Rodrigo Barbosa    (2022-08-31 00:47:41)
% will be (540sec/ORBIT TIME) * 2.
This represents TX for the entire pass (540sec), 2 passes per orbit (1 for GS, 1 for ARO)</t>
      </text>
    </comment>
    <comment authorId="0" ref="F13">
      <text>
        <t xml:space="preserve">======
ID#AAAAfUTwNb0
Rodrigo Barbosa    (2022-08-31 00:44:43)
@jenjon.ma@ubcorbit.com i added this
------
ID#AAAAfVq4g1Q
Jen Jon Ma    (2022-09-01 06:39:02)
Sounds good</t>
      </text>
    </comment>
    <comment authorId="0" ref="B25">
      <text>
        <t xml:space="preserve">======
ID#AAAAfUTwNbs
Rodrigo Barbosa    (2022-08-31 00:39:56)
TX but sending specific pattern for GS to recognize</t>
      </text>
    </comment>
    <comment authorId="0" ref="H25">
      <text>
        <t xml:space="preserve">======
ID#AAAAda35X7w
Rodrigo Barbosa    (2022-07-26 02:31:16)
540 seconds to contact GS. Better representative of COMMS_TX</t>
      </text>
    </comment>
    <comment authorId="0" ref="C15">
      <text>
        <t xml:space="preserve">======
ID#AAAAWYGpr6k
Julian Mentasti    (2022-03-26 00:28:16)
@emery.nagy@ubcorbit.com will the GPS be on during detumbling?
------
ID#AAAAWYdq0_s
Emery Nagy    (2022-03-27 02:36:13)
I am not sure if the ADCS subsystem itself will be using GPS at all since its mostly just used for orbital propagator which is being handled by MOPS
------
ID#AAAAWYdq0_w
Emery Nagy    (2022-03-27 02:36:32)
I think we can leave it out from the ADCS state for now</t>
      </text>
    </comment>
  </commentList>
  <extLst>
    <ext uri="GoogleSheetsCustomDataVersion2">
      <go:sheetsCustomData xmlns:go="http://customooxmlschemas.google.com/" r:id="rId1" roundtripDataSignature="AMtx7mjLH2aU2t7suUGpboJc+iHeLjRNvg=="/>
    </ext>
  </extLst>
</comments>
</file>

<file path=xl/comments2.xml><?xml version="1.0" encoding="utf-8"?>
<comments xmlns:r="http://schemas.openxmlformats.org/officeDocument/2006/relationships" xmlns="http://schemas.openxmlformats.org/spreadsheetml/2006/main">
  <authors>
    <author/>
  </authors>
  <commentList>
    <comment authorId="0" ref="A1">
      <text>
        <t xml:space="preserve">======
ID#AAAAWYGpr6w
Julian Mentasti    (2022-03-26 00:53:32)
@jenjon.ma@ubcorbit.com do we have heating detection automatically?
------
ID#AAAAWYGpr60
Julian Mentasti    (2022-03-26 01:07:29)
I'm thinking that maybe we should treat this as a constant?
------
ID#AAAAXJxGovA
Jen Jon Ma    (2022-03-26 04:35:46)
Yep, we have automatic heating, but I don't think we should treat it as a constant, because the heaters aren't exactly constant; they come on and off depending on the temperature conditions.
So as far as this power budget sheet goes, we can't definitively give the heaters' a consumption value for each state, because their regular activity is not state dependent (but we should list their consumption values somewhere on the side of the sheet)
Instead, we should have an input parameter in the power model for the active time of each heater, so that we can calculate their power consumption. However, I'm not sure if we get the active time from downlink @ethan.joyce@ubcorbit.com
------
ID#AAAAXJxGovE
Jen Jon Ma    (2022-03-26 04:39:16)
It doesn't have to be direct data. As long as we have a record of the satellite temperature over time, we can predict how long the heaters were active for
------
ID#AAAAX6tNQ3A
Ethan Joyce    (2022-04-11 00:27:10)
Sorry for the late response. Yes, that's correct, the EPS module does not share the duration that the heaters are on for, but the control loop is in the datasheet. By knowing the temperature sensors' values through time, we can predict how long the sensors are on for, and current consumption numbers are given as well. I don't see any issues with getting a good approximation of heater power consumption this way.</t>
      </text>
    </comment>
  </commentList>
  <extLst>
    <ext uri="GoogleSheetsCustomDataVersion2">
      <go:sheetsCustomData xmlns:go="http://customooxmlschemas.google.com/" r:id="rId1" roundtripDataSignature="AMtx7mipBf8GW75F3Av1Ed9gFYXfoPmG6w=="/>
    </ext>
  </extLst>
</comments>
</file>

<file path=xl/sharedStrings.xml><?xml version="1.0" encoding="utf-8"?>
<sst xmlns="http://schemas.openxmlformats.org/spreadsheetml/2006/main" count="110" uniqueCount="78">
  <si>
    <t>ww</t>
  </si>
  <si>
    <t>Bus power draw (W)</t>
  </si>
  <si>
    <t>Orbital Period (s)</t>
  </si>
  <si>
    <t>Last updated: Feb 2024</t>
  </si>
  <si>
    <t>3V3</t>
  </si>
  <si>
    <t>5V</t>
  </si>
  <si>
    <t>Total Power Consumption</t>
  </si>
  <si>
    <t>Key:</t>
  </si>
  <si>
    <t xml:space="preserve">Black </t>
  </si>
  <si>
    <t>High Confidence</t>
  </si>
  <si>
    <t>Green</t>
  </si>
  <si>
    <t>Confirmed</t>
  </si>
  <si>
    <t>Red</t>
  </si>
  <si>
    <t>Hypothetical/Rough</t>
  </si>
  <si>
    <t>Parts</t>
  </si>
  <si>
    <t>Functionality</t>
  </si>
  <si>
    <t>Description</t>
  </si>
  <si>
    <t>POWER CONSUMPTION</t>
  </si>
  <si>
    <t>DETUMBLING</t>
  </si>
  <si>
    <t>ANTENNA DEPLOY</t>
  </si>
  <si>
    <t>DETUMBED BEACON</t>
  </si>
  <si>
    <t>IDLE</t>
  </si>
  <si>
    <t>LOW POWER</t>
  </si>
  <si>
    <t>CAMERA</t>
  </si>
  <si>
    <t>CENTRIFUGE</t>
  </si>
  <si>
    <t>Watts</t>
  </si>
  <si>
    <t>%_active</t>
  </si>
  <si>
    <t>sec_active</t>
  </si>
  <si>
    <t>Active ADCS</t>
  </si>
  <si>
    <t>ADCS_IDLE</t>
  </si>
  <si>
    <t xml:space="preserve"> ADCS regular polling, GPS collection and 
control (TODO see if we do sun tracking or not)</t>
  </si>
  <si>
    <t>ADCS_ACTUATE</t>
  </si>
  <si>
    <t>ADCS working to point to a particular vector</t>
  </si>
  <si>
    <t>ADCS_OFF</t>
  </si>
  <si>
    <t>CAM_CAPTURE</t>
  </si>
  <si>
    <t>Taking a picture + processing + storage</t>
  </si>
  <si>
    <t>CAM_OFF</t>
  </si>
  <si>
    <t>OBC</t>
  </si>
  <si>
    <t>OBC_LOW_POWER</t>
  </si>
  <si>
    <t>Certain components/processes disabled 
(TODO termine which ones)</t>
  </si>
  <si>
    <t>OBC_IDLE</t>
  </si>
  <si>
    <t>Telem collection, etc</t>
  </si>
  <si>
    <t>COMMS</t>
  </si>
  <si>
    <t>COMMS_IDLE</t>
  </si>
  <si>
    <t>COMMS_RX</t>
  </si>
  <si>
    <t>COMMS_TX</t>
  </si>
  <si>
    <t>COMMS_TX_BEACON</t>
  </si>
  <si>
    <t>Intermittent beacon to detect satellite</t>
  </si>
  <si>
    <t>COMMS_ANT_DEPLOY</t>
  </si>
  <si>
    <t>CENT_TEST</t>
  </si>
  <si>
    <t>Centrifuge on + data collection</t>
  </si>
  <si>
    <t>CENT_OFF</t>
  </si>
  <si>
    <t>EPS</t>
  </si>
  <si>
    <t>EPS_IDLE</t>
  </si>
  <si>
    <t>Nominal active consumption</t>
  </si>
  <si>
    <t>EPS_LOW_POWER</t>
  </si>
  <si>
    <t>Low power mode</t>
  </si>
  <si>
    <t>EPS Heaters</t>
  </si>
  <si>
    <t>Load 5.0V Bus (A)</t>
  </si>
  <si>
    <t>Load 3.3V Bus (A)</t>
  </si>
  <si>
    <t>Heater 1</t>
  </si>
  <si>
    <t>Heater 2</t>
  </si>
  <si>
    <t>Heater 3</t>
  </si>
  <si>
    <t>Values approximated empirically from the latest test data on the test module (1)</t>
  </si>
  <si>
    <t>Total Power Generated</t>
  </si>
  <si>
    <t>DETUMBLING (W)</t>
  </si>
  <si>
    <t>DETUMBED BEACON (W)</t>
  </si>
  <si>
    <t>IDLE (W)</t>
  </si>
  <si>
    <t>LOW POWER (W)</t>
  </si>
  <si>
    <t>CAMERA (W)</t>
  </si>
  <si>
    <t>CENTRIFUGE (W)</t>
  </si>
  <si>
    <t>Orbits (5400s)</t>
  </si>
  <si>
    <t>AVG. POWER(W)</t>
  </si>
  <si>
    <t>Corner Solar Tracking</t>
  </si>
  <si>
    <t>Nadir Alignment ECF</t>
  </si>
  <si>
    <t>Nadir Alignment ECI</t>
  </si>
  <si>
    <t>Single-Face Solar Tracking</t>
  </si>
  <si>
    <t>Hypothetical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</si>
</sst>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8">
    <font>
      <sz val="10.0"/>
      <color rgb="FF000000"/>
      <name val="Arial"/>
      <scheme val="minor"/>
    </font>
    <font>
      <color theme="1"/>
      <name val="Arial"/>
      <scheme val="minor"/>
    </font>
    <font>
      <b/>
      <color theme="1"/>
      <name val="Arial"/>
      <scheme val="minor"/>
    </font>
    <font/>
    <font>
      <color theme="1"/>
      <name val="Arial"/>
    </font>
    <font>
      <b/>
      <sz val="18.0"/>
      <color theme="1"/>
      <name val="Arial"/>
      <scheme val="minor"/>
    </font>
    <font>
      <b/>
      <sz val="18.0"/>
      <color theme="7"/>
      <name val="Arial"/>
      <scheme val="minor"/>
    </font>
    <font>
      <b/>
      <sz val="18.0"/>
      <color rgb="FFFF0000"/>
      <name val="Arial"/>
      <scheme val="minor"/>
    </font>
    <font>
      <color rgb="FF9900FF"/>
      <name val="Arial"/>
      <scheme val="minor"/>
    </font>
    <font>
      <color rgb="FF000000"/>
      <name val="Arial"/>
      <scheme val="minor"/>
    </font>
    <font>
      <color rgb="FFFF0000"/>
      <name val="Arial"/>
      <scheme val="minor"/>
    </font>
    <font>
      <b/>
      <sz val="12.0"/>
      <color theme="1"/>
      <name val="Arial"/>
    </font>
    <font>
      <b/>
      <color theme="1"/>
      <name val="Arial"/>
    </font>
    <font>
      <sz val="12.0"/>
      <color theme="1"/>
      <name val="Arial"/>
    </font>
    <font>
      <color rgb="FF000000"/>
      <name val="Arial"/>
    </font>
    <font>
      <color rgb="FFFF0000"/>
      <name val="Arial"/>
    </font>
    <font>
      <color rgb="FFEA4335"/>
      <name val="Arial"/>
    </font>
    <font>
      <color theme="5"/>
      <name val="Arial"/>
    </font>
    <font>
      <color rgb="FFFF6D01"/>
      <name val="Arial"/>
    </font>
    <font>
      <color theme="8"/>
      <name val="Arial"/>
    </font>
    <font>
      <color rgb="FF34A853"/>
      <name val="Arial"/>
    </font>
    <font>
      <color rgb="FF34A853"/>
      <name val="Arial"/>
      <scheme val="minor"/>
    </font>
    <font>
      <b/>
      <sz val="11.0"/>
      <color rgb="FF000000"/>
      <name val="Arial"/>
    </font>
    <font>
      <b/>
      <sz val="18.0"/>
      <color rgb="FFFFFFFF"/>
      <name val="Arial"/>
    </font>
    <font>
      <color theme="5"/>
      <name val="Arial"/>
      <scheme val="minor"/>
    </font>
    <font>
      <b/>
      <sz val="11.0"/>
      <color theme="1"/>
      <name val="Arial"/>
    </font>
    <font>
      <b/>
      <sz val="18.0"/>
      <color rgb="FF000000"/>
      <name val="&quot;Arial&quot;"/>
    </font>
    <font>
      <sz val="12.0"/>
      <color rgb="FF000000"/>
      <name val="Arial"/>
    </font>
  </fonts>
  <fills count="3">
    <fill>
      <patternFill patternType="none"/>
    </fill>
    <fill>
      <patternFill patternType="lightGray"/>
    </fill>
    <fill>
      <patternFill patternType="solid">
        <fgColor theme="4"/>
        <bgColor theme="4"/>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rder>
    <border>
      <left style="thin">
        <color rgb="FF000000"/>
      </left>
      <top style="thin">
        <color rgb="FF000000"/>
      </top>
    </border>
    <border>
      <left style="thin">
        <color rgb="FF000000"/>
      </left>
    </border>
    <border>
      <bottom style="thin">
        <color rgb="FF000000"/>
      </bottom>
    </border>
    <border>
      <left style="thin">
        <color rgb="FF000000"/>
      </left>
      <bottom style="thin">
        <color rgb="FF000000"/>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1" fillId="0" fontId="2" numFmtId="0" xfId="0" applyAlignment="1" applyBorder="1" applyFont="1">
      <alignment horizontal="center" readingOrder="0"/>
    </xf>
    <xf borderId="2" fillId="0" fontId="3" numFmtId="0" xfId="0" applyBorder="1" applyFont="1"/>
    <xf borderId="3" fillId="0" fontId="1" numFmtId="0" xfId="0" applyAlignment="1" applyBorder="1" applyFont="1">
      <alignment readingOrder="0"/>
    </xf>
    <xf borderId="3" fillId="0" fontId="1" numFmtId="0" xfId="0" applyBorder="1" applyFont="1"/>
    <xf borderId="0" fillId="0" fontId="1" numFmtId="0" xfId="0" applyFont="1"/>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4" fillId="0" fontId="11" numFmtId="0" xfId="0" applyAlignment="1" applyBorder="1" applyFont="1">
      <alignment horizontal="center" vertical="center"/>
    </xf>
    <xf borderId="5" fillId="0" fontId="11" numFmtId="0" xfId="0" applyAlignment="1" applyBorder="1" applyFont="1">
      <alignment readingOrder="0" vertical="center"/>
    </xf>
    <xf borderId="3" fillId="0" fontId="12" numFmtId="0" xfId="0" applyAlignment="1" applyBorder="1" applyFont="1">
      <alignment horizontal="center" readingOrder="0"/>
    </xf>
    <xf borderId="6" fillId="0" fontId="12" numFmtId="0" xfId="0" applyAlignment="1" applyBorder="1" applyFont="1">
      <alignment horizontal="center"/>
    </xf>
    <xf borderId="0" fillId="0" fontId="12" numFmtId="0" xfId="0" applyAlignment="1" applyFont="1">
      <alignment horizontal="center"/>
    </xf>
    <xf borderId="7" fillId="0" fontId="3" numFmtId="0" xfId="0" applyBorder="1" applyFont="1"/>
    <xf borderId="8" fillId="0" fontId="3" numFmtId="0" xfId="0" applyBorder="1" applyFont="1"/>
    <xf borderId="0" fillId="0" fontId="13" numFmtId="0" xfId="0" applyAlignment="1" applyFont="1">
      <alignment horizontal="center" readingOrder="0" vertical="center"/>
    </xf>
    <xf borderId="6" fillId="0" fontId="4" numFmtId="0" xfId="0" applyAlignment="1" applyBorder="1" applyFont="1">
      <alignment vertical="bottom"/>
    </xf>
    <xf borderId="9" fillId="0" fontId="4" numFmtId="0" xfId="0" applyAlignment="1" applyBorder="1" applyFont="1">
      <alignment readingOrder="0" vertical="bottom"/>
    </xf>
    <xf borderId="10" fillId="0" fontId="14" numFmtId="0" xfId="0" applyAlignment="1" applyBorder="1" applyFont="1">
      <alignment readingOrder="0"/>
    </xf>
    <xf borderId="10" fillId="0" fontId="15" numFmtId="0" xfId="0" applyAlignment="1" applyBorder="1" applyFont="1">
      <alignment readingOrder="0"/>
    </xf>
    <xf borderId="6" fillId="0" fontId="16" numFmtId="0" xfId="0" applyAlignment="1" applyBorder="1" applyFont="1">
      <alignment horizontal="right"/>
    </xf>
    <xf borderId="0" fillId="0" fontId="16" numFmtId="0" xfId="0" applyFont="1"/>
    <xf borderId="11" fillId="0" fontId="4" numFmtId="0" xfId="0" applyAlignment="1" applyBorder="1" applyFont="1">
      <alignment readingOrder="0" vertical="bottom"/>
    </xf>
    <xf borderId="0" fillId="0" fontId="17" numFmtId="0" xfId="0" applyFont="1"/>
    <xf borderId="6" fillId="0" fontId="4" numFmtId="0" xfId="0" applyAlignment="1" applyBorder="1" applyFont="1">
      <alignment readingOrder="0" vertical="bottom"/>
    </xf>
    <xf borderId="12" fillId="0" fontId="4" numFmtId="0" xfId="0" applyAlignment="1" applyBorder="1" applyFont="1">
      <alignment readingOrder="0" vertical="bottom"/>
    </xf>
    <xf borderId="13" fillId="0" fontId="15" numFmtId="0" xfId="0" applyAlignment="1" applyBorder="1" applyFont="1">
      <alignment readingOrder="0"/>
    </xf>
    <xf borderId="0" fillId="0" fontId="16" numFmtId="0" xfId="0" applyAlignment="1" applyFont="1">
      <alignment horizontal="right"/>
    </xf>
    <xf borderId="9" fillId="0" fontId="4" numFmtId="0" xfId="0" applyAlignment="1" applyBorder="1" applyFont="1">
      <alignment vertical="bottom"/>
    </xf>
    <xf borderId="0" fillId="0" fontId="4" numFmtId="0" xfId="0" applyAlignment="1" applyFont="1">
      <alignment horizontal="right"/>
    </xf>
    <xf borderId="8" fillId="0" fontId="4" numFmtId="0" xfId="0" applyAlignment="1" applyBorder="1" applyFont="1">
      <alignment readingOrder="0" vertical="bottom"/>
    </xf>
    <xf borderId="13" fillId="0" fontId="14" numFmtId="0" xfId="0" applyAlignment="1" applyBorder="1" applyFont="1">
      <alignment readingOrder="0"/>
    </xf>
    <xf borderId="6" fillId="0" fontId="4" numFmtId="0" xfId="0" applyAlignment="1" applyBorder="1" applyFont="1">
      <alignment readingOrder="0"/>
    </xf>
    <xf borderId="9" fillId="0" fontId="4" numFmtId="0" xfId="0" applyAlignment="1" applyBorder="1" applyFont="1">
      <alignment readingOrder="0"/>
    </xf>
    <xf borderId="10" fillId="0" fontId="4" numFmtId="0" xfId="0" applyAlignment="1" applyBorder="1" applyFont="1">
      <alignment readingOrder="0"/>
    </xf>
    <xf borderId="8" fillId="0" fontId="4" numFmtId="0" xfId="0" applyAlignment="1" applyBorder="1" applyFont="1">
      <alignment readingOrder="0"/>
    </xf>
    <xf borderId="12" fillId="0" fontId="4" numFmtId="0" xfId="0" applyAlignment="1" applyBorder="1" applyFont="1">
      <alignment readingOrder="0"/>
    </xf>
    <xf borderId="13" fillId="0" fontId="4" numFmtId="0" xfId="0" applyAlignment="1" applyBorder="1" applyFont="1">
      <alignment readingOrder="0"/>
    </xf>
    <xf borderId="10" fillId="0" fontId="15" numFmtId="9" xfId="0" applyAlignment="1" applyBorder="1" applyFont="1" applyNumberFormat="1">
      <alignment readingOrder="0"/>
    </xf>
    <xf borderId="0" fillId="0" fontId="18" numFmtId="0" xfId="0" applyAlignment="1" applyFont="1">
      <alignment horizontal="right"/>
    </xf>
    <xf borderId="0" fillId="0" fontId="18" numFmtId="0" xfId="0" applyFont="1"/>
    <xf borderId="6" fillId="0" fontId="18" numFmtId="0" xfId="0" applyAlignment="1" applyBorder="1" applyFont="1">
      <alignment horizontal="right"/>
    </xf>
    <xf borderId="12" fillId="0" fontId="4" numFmtId="0" xfId="0" applyAlignment="1" applyBorder="1" applyFont="1">
      <alignment vertical="bottom"/>
    </xf>
    <xf borderId="0" fillId="0" fontId="19" numFmtId="0" xfId="0" applyFont="1"/>
    <xf borderId="5" fillId="0" fontId="4" numFmtId="0" xfId="0" applyAlignment="1" applyBorder="1" applyFont="1">
      <alignment vertical="bottom"/>
    </xf>
    <xf borderId="14" fillId="0" fontId="15" numFmtId="0" xfId="0" applyAlignment="1" applyBorder="1" applyFont="1">
      <alignment readingOrder="0"/>
    </xf>
    <xf borderId="5" fillId="0" fontId="13" numFmtId="0" xfId="0" applyAlignment="1" applyBorder="1" applyFont="1">
      <alignment horizontal="center" vertical="center"/>
    </xf>
    <xf borderId="14" fillId="0" fontId="4" numFmtId="0" xfId="0" applyAlignment="1" applyBorder="1" applyFont="1">
      <alignment readingOrder="0" vertical="bottom"/>
    </xf>
    <xf borderId="14" fillId="0" fontId="20" numFmtId="0" xfId="0" applyAlignment="1" applyBorder="1" applyFont="1">
      <alignment readingOrder="0"/>
    </xf>
    <xf borderId="13" fillId="0" fontId="4" numFmtId="0" xfId="0" applyAlignment="1" applyBorder="1" applyFont="1">
      <alignment readingOrder="0" vertical="bottom"/>
    </xf>
    <xf borderId="13" fillId="0" fontId="10" numFmtId="0" xfId="0" applyAlignment="1" applyBorder="1" applyFont="1">
      <alignment readingOrder="0"/>
    </xf>
    <xf borderId="13" fillId="0" fontId="21" numFmtId="0" xfId="0" applyAlignment="1" applyBorder="1" applyFont="1">
      <alignment readingOrder="0"/>
    </xf>
    <xf borderId="3" fillId="0" fontId="22" numFmtId="0" xfId="0" applyAlignment="1" applyBorder="1" applyFont="1">
      <alignment horizontal="left" readingOrder="0" shrinkToFit="0" wrapText="1"/>
    </xf>
    <xf borderId="3" fillId="0" fontId="1" numFmtId="0" xfId="0" applyBorder="1" applyFont="1"/>
    <xf borderId="3" fillId="0" fontId="2" numFmtId="0" xfId="0" applyAlignment="1" applyBorder="1" applyFont="1">
      <alignment readingOrder="0"/>
    </xf>
    <xf borderId="10" fillId="0" fontId="15" numFmtId="164" xfId="0" applyAlignment="1" applyBorder="1" applyFont="1" applyNumberFormat="1">
      <alignment readingOrder="0"/>
    </xf>
    <xf borderId="13" fillId="0" fontId="15" numFmtId="164" xfId="0" applyAlignment="1" applyBorder="1" applyFont="1" applyNumberFormat="1">
      <alignment readingOrder="0"/>
    </xf>
    <xf borderId="10" fillId="0" fontId="4" numFmtId="164" xfId="0" applyAlignment="1" applyBorder="1" applyFont="1" applyNumberFormat="1">
      <alignment readingOrder="0"/>
    </xf>
    <xf borderId="13" fillId="0" fontId="4" numFmtId="164" xfId="0" applyAlignment="1" applyBorder="1" applyFont="1" applyNumberFormat="1">
      <alignment readingOrder="0"/>
    </xf>
    <xf borderId="14" fillId="0" fontId="15" numFmtId="164" xfId="0" applyAlignment="1" applyBorder="1" applyFont="1" applyNumberFormat="1">
      <alignment readingOrder="0"/>
    </xf>
    <xf borderId="14" fillId="0" fontId="4" numFmtId="164" xfId="0" applyAlignment="1" applyBorder="1" applyFont="1" applyNumberFormat="1">
      <alignment readingOrder="0"/>
    </xf>
    <xf borderId="13" fillId="0" fontId="1" numFmtId="164" xfId="0" applyAlignment="1" applyBorder="1" applyFont="1" applyNumberFormat="1">
      <alignment readingOrder="0"/>
    </xf>
    <xf borderId="0" fillId="2" fontId="23" numFmtId="0" xfId="0" applyFill="1" applyFont="1"/>
    <xf borderId="7" fillId="0" fontId="11" numFmtId="0" xfId="0" applyAlignment="1" applyBorder="1" applyFont="1">
      <alignment horizontal="center"/>
    </xf>
    <xf borderId="7" fillId="0" fontId="12" numFmtId="0" xfId="0" applyBorder="1" applyFont="1"/>
    <xf borderId="0" fillId="0" fontId="12" numFmtId="0" xfId="0" applyFont="1"/>
    <xf borderId="0" fillId="0" fontId="22" numFmtId="0" xfId="0" applyAlignment="1" applyFont="1">
      <alignment horizontal="center"/>
    </xf>
    <xf borderId="10" fillId="0" fontId="4" numFmtId="0" xfId="0" applyBorder="1" applyFont="1"/>
    <xf borderId="0" fillId="0" fontId="24" numFmtId="0" xfId="0" applyAlignment="1" applyFont="1">
      <alignment readingOrder="0"/>
    </xf>
    <xf borderId="0" fillId="0" fontId="25" numFmtId="0" xfId="0" applyAlignment="1" applyFont="1">
      <alignment horizontal="center"/>
    </xf>
    <xf borderId="7" fillId="0" fontId="25" numFmtId="0" xfId="0" applyAlignment="1" applyBorder="1" applyFont="1">
      <alignment horizontal="center"/>
    </xf>
    <xf borderId="13" fillId="0" fontId="4" numFmtId="0" xfId="0" applyBorder="1" applyFont="1"/>
    <xf borderId="0" fillId="0" fontId="26" numFmtId="0" xfId="0" applyAlignment="1" applyFont="1">
      <alignment readingOrder="0"/>
    </xf>
    <xf borderId="3" fillId="0" fontId="27" numFmtId="0" xfId="0" applyAlignment="1" applyBorder="1" applyFont="1">
      <alignment horizontal="left" readingOrder="0" shrinkToFit="0" wrapText="1"/>
    </xf>
    <xf borderId="0" fillId="0" fontId="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752475</xdr:colOff>
      <xdr:row>0</xdr:row>
      <xdr:rowOff>0</xdr:rowOff>
    </xdr:from>
    <xdr:ext cx="6877050" cy="82105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0"/>
  <cols>
    <col customWidth="1" min="1" max="1" width="17.88"/>
    <col customWidth="1" min="2" max="2" width="24.88"/>
    <col customWidth="1" min="3" max="3" width="42.75"/>
    <col customWidth="1" min="4" max="4" width="19.75"/>
    <col customWidth="1" min="5" max="11" width="21.13"/>
    <col customWidth="1" min="12" max="18" width="14.38"/>
  </cols>
  <sheetData>
    <row r="1">
      <c r="A1" s="1" t="s">
        <v>0</v>
      </c>
      <c r="B1" s="1">
        <v>1.5</v>
      </c>
      <c r="C1" s="2"/>
      <c r="D1" s="2"/>
      <c r="E1" s="2"/>
      <c r="F1" s="3" t="s">
        <v>1</v>
      </c>
      <c r="G1" s="4"/>
      <c r="H1" s="2"/>
      <c r="I1" s="2"/>
      <c r="J1" s="2"/>
      <c r="K1" s="2"/>
      <c r="L1" s="2"/>
      <c r="M1" s="2"/>
      <c r="N1" s="2"/>
      <c r="O1" s="2"/>
      <c r="P1" s="2"/>
      <c r="Q1" s="2"/>
      <c r="R1" s="2"/>
    </row>
    <row r="2">
      <c r="A2" s="1" t="s">
        <v>2</v>
      </c>
      <c r="B2" s="2">
        <f>orbital_period_h*60*60</f>
        <v>5400</v>
      </c>
      <c r="C2" s="2"/>
      <c r="D2" s="1" t="s">
        <v>3</v>
      </c>
      <c r="E2" s="2"/>
      <c r="F2" s="5" t="s">
        <v>4</v>
      </c>
      <c r="G2" s="6"/>
      <c r="H2" s="2"/>
      <c r="I2" s="2"/>
      <c r="J2" s="2"/>
      <c r="K2" s="2"/>
      <c r="L2" s="2"/>
      <c r="M2" s="2"/>
      <c r="N2" s="2"/>
      <c r="O2" s="2"/>
      <c r="P2" s="2"/>
      <c r="Q2" s="2"/>
      <c r="R2" s="2"/>
    </row>
    <row r="3">
      <c r="A3" s="2"/>
      <c r="B3" s="2"/>
      <c r="C3" s="2"/>
      <c r="D3" s="2"/>
      <c r="E3" s="2"/>
      <c r="F3" s="5" t="s">
        <v>5</v>
      </c>
      <c r="G3" s="6"/>
      <c r="H3" s="2"/>
      <c r="I3" s="2"/>
      <c r="J3" s="2"/>
      <c r="K3" s="2"/>
      <c r="L3" s="2"/>
      <c r="M3" s="2"/>
      <c r="N3" s="2"/>
      <c r="O3" s="2"/>
      <c r="P3" s="2"/>
      <c r="Q3" s="2"/>
      <c r="R3" s="2"/>
    </row>
    <row r="4">
      <c r="A4" s="1" t="s">
        <v>6</v>
      </c>
      <c r="B4" s="2"/>
      <c r="C4" s="2"/>
      <c r="D4" s="2"/>
      <c r="E4" s="2"/>
      <c r="F4" s="2"/>
      <c r="G4" s="2"/>
      <c r="H4" s="2"/>
      <c r="I4" s="2"/>
      <c r="J4" s="2"/>
      <c r="K4" s="2"/>
      <c r="L4" s="2"/>
      <c r="M4" s="2"/>
      <c r="N4" s="2"/>
      <c r="O4" s="2"/>
      <c r="P4" s="2"/>
      <c r="Q4" s="2"/>
      <c r="R4" s="2"/>
    </row>
    <row r="5">
      <c r="B5" s="7"/>
      <c r="C5" s="7"/>
      <c r="D5" s="7"/>
      <c r="E5" s="7"/>
      <c r="F5" s="7"/>
      <c r="G5" s="7"/>
      <c r="H5" s="7"/>
      <c r="I5" s="7"/>
      <c r="J5" s="7"/>
      <c r="K5" s="7"/>
      <c r="L5" s="7"/>
      <c r="M5" s="7"/>
      <c r="N5" s="7"/>
      <c r="O5" s="7"/>
      <c r="P5" s="7"/>
      <c r="Q5" s="7"/>
      <c r="R5" s="7"/>
    </row>
    <row r="6">
      <c r="A6" s="1" t="s">
        <v>7</v>
      </c>
      <c r="B6" s="8"/>
      <c r="C6" s="7"/>
      <c r="D6" s="7"/>
      <c r="E6" s="7"/>
      <c r="F6" s="7"/>
      <c r="G6" s="7"/>
      <c r="H6" s="7"/>
      <c r="I6" s="7"/>
      <c r="J6" s="7"/>
      <c r="K6" s="7"/>
      <c r="L6" s="7"/>
      <c r="M6" s="7"/>
      <c r="N6" s="7"/>
      <c r="O6" s="7"/>
      <c r="P6" s="7"/>
      <c r="Q6" s="7"/>
      <c r="R6" s="7"/>
    </row>
    <row r="7">
      <c r="A7" s="9" t="s">
        <v>8</v>
      </c>
      <c r="B7" s="9" t="s">
        <v>9</v>
      </c>
      <c r="C7" s="7"/>
      <c r="D7" s="7"/>
      <c r="E7" s="7"/>
      <c r="F7" s="7"/>
      <c r="G7" s="7"/>
      <c r="H7" s="7"/>
      <c r="I7" s="7"/>
      <c r="J7" s="7"/>
      <c r="K7" s="7"/>
      <c r="L7" s="7"/>
      <c r="M7" s="7"/>
      <c r="N7" s="7"/>
      <c r="O7" s="7"/>
      <c r="P7" s="7"/>
      <c r="Q7" s="7"/>
      <c r="R7" s="7"/>
    </row>
    <row r="8">
      <c r="A8" s="10" t="s">
        <v>10</v>
      </c>
      <c r="B8" s="10" t="s">
        <v>11</v>
      </c>
      <c r="C8" s="7"/>
      <c r="D8" s="7"/>
      <c r="E8" s="7"/>
      <c r="F8" s="7"/>
      <c r="G8" s="7"/>
      <c r="H8" s="7"/>
      <c r="I8" s="7"/>
      <c r="J8" s="7"/>
      <c r="K8" s="7"/>
      <c r="L8" s="7"/>
      <c r="M8" s="7"/>
      <c r="N8" s="7"/>
      <c r="O8" s="7"/>
      <c r="P8" s="7"/>
      <c r="Q8" s="7"/>
      <c r="R8" s="7"/>
    </row>
    <row r="9">
      <c r="A9" s="11" t="s">
        <v>12</v>
      </c>
      <c r="B9" s="11" t="s">
        <v>13</v>
      </c>
      <c r="C9" s="7"/>
      <c r="D9" s="7"/>
      <c r="E9" s="7"/>
      <c r="F9" s="7"/>
      <c r="G9" s="7"/>
      <c r="H9" s="7"/>
      <c r="I9" s="7"/>
      <c r="J9" s="7"/>
      <c r="K9" s="7"/>
      <c r="L9" s="7"/>
      <c r="M9" s="7"/>
      <c r="N9" s="7"/>
      <c r="O9" s="7"/>
      <c r="P9" s="7"/>
      <c r="Q9" s="7"/>
      <c r="R9" s="7"/>
    </row>
    <row r="10">
      <c r="A10" s="12"/>
      <c r="B10" s="13"/>
      <c r="C10" s="14"/>
    </row>
    <row r="11">
      <c r="B11" s="7"/>
      <c r="C11" s="7"/>
      <c r="D11" s="7"/>
      <c r="E11" s="7"/>
      <c r="F11" s="7"/>
      <c r="G11" s="7"/>
      <c r="H11" s="7"/>
      <c r="I11" s="7"/>
      <c r="J11" s="7"/>
      <c r="K11" s="7"/>
      <c r="L11" s="7"/>
      <c r="M11" s="7"/>
      <c r="N11" s="7"/>
      <c r="O11" s="7"/>
      <c r="P11" s="7"/>
      <c r="Q11" s="7"/>
      <c r="R11" s="7"/>
    </row>
    <row r="12">
      <c r="B12" s="7"/>
      <c r="C12" s="7"/>
      <c r="D12" s="7"/>
      <c r="E12" s="7"/>
      <c r="F12" s="7"/>
      <c r="G12" s="7"/>
      <c r="H12" s="7"/>
      <c r="I12" s="7"/>
      <c r="J12" s="7"/>
      <c r="K12" s="7"/>
      <c r="L12" s="7"/>
      <c r="M12" s="7"/>
      <c r="N12" s="7"/>
      <c r="O12" s="7"/>
      <c r="P12" s="7"/>
      <c r="Q12" s="7"/>
      <c r="R12" s="7"/>
    </row>
    <row r="13" ht="15.75" customHeight="1">
      <c r="A13" s="15" t="s">
        <v>14</v>
      </c>
      <c r="B13" s="16" t="s">
        <v>15</v>
      </c>
      <c r="C13" s="16" t="s">
        <v>16</v>
      </c>
      <c r="D13" s="17" t="s">
        <v>17</v>
      </c>
      <c r="E13" s="17" t="s">
        <v>18</v>
      </c>
      <c r="F13" s="17" t="s">
        <v>19</v>
      </c>
      <c r="G13" s="17" t="s">
        <v>20</v>
      </c>
      <c r="H13" s="17" t="s">
        <v>21</v>
      </c>
      <c r="I13" s="17" t="s">
        <v>22</v>
      </c>
      <c r="J13" s="17" t="s">
        <v>23</v>
      </c>
      <c r="K13" s="17" t="s">
        <v>24</v>
      </c>
      <c r="L13" s="18"/>
      <c r="N13" s="19"/>
      <c r="P13" s="8"/>
      <c r="Q13" s="8"/>
      <c r="R13" s="8"/>
    </row>
    <row r="14" ht="15.75" customHeight="1">
      <c r="A14" s="20"/>
      <c r="B14" s="21"/>
      <c r="C14" s="21"/>
      <c r="D14" s="17" t="s">
        <v>25</v>
      </c>
      <c r="E14" s="17" t="s">
        <v>26</v>
      </c>
      <c r="F14" s="17" t="s">
        <v>27</v>
      </c>
      <c r="G14" s="17" t="s">
        <v>26</v>
      </c>
      <c r="H14" s="17" t="s">
        <v>26</v>
      </c>
      <c r="I14" s="17" t="s">
        <v>26</v>
      </c>
      <c r="J14" s="17" t="s">
        <v>27</v>
      </c>
      <c r="K14" s="17" t="s">
        <v>27</v>
      </c>
      <c r="L14" s="18"/>
      <c r="M14" s="19"/>
      <c r="N14" s="19"/>
      <c r="O14" s="19"/>
      <c r="P14" s="8"/>
      <c r="Q14" s="8"/>
      <c r="R14" s="8"/>
    </row>
    <row r="15" ht="26.25" customHeight="1">
      <c r="A15" s="22" t="s">
        <v>28</v>
      </c>
      <c r="B15" s="23" t="s">
        <v>29</v>
      </c>
      <c r="C15" s="24" t="s">
        <v>30</v>
      </c>
      <c r="D15" s="25">
        <f>0.2244+0.08</f>
        <v>0.3044</v>
      </c>
      <c r="E15" s="26">
        <v>79.04</v>
      </c>
      <c r="F15" s="26">
        <v>1.67</v>
      </c>
      <c r="G15" s="26">
        <v>1.67</v>
      </c>
      <c r="H15" s="26">
        <v>79.65</v>
      </c>
      <c r="I15" s="26">
        <v>0.0</v>
      </c>
      <c r="J15" s="26">
        <v>4291.0</v>
      </c>
      <c r="K15" s="26">
        <v>4921.0</v>
      </c>
      <c r="L15" s="27"/>
      <c r="M15" s="28"/>
    </row>
    <row r="16" ht="15.75" customHeight="1">
      <c r="B16" s="23" t="s">
        <v>31</v>
      </c>
      <c r="C16" s="29" t="s">
        <v>32</v>
      </c>
      <c r="D16" s="26">
        <v>2.0</v>
      </c>
      <c r="E16" s="26">
        <v>0.962</v>
      </c>
      <c r="F16" s="26">
        <v>0.0</v>
      </c>
      <c r="G16" s="26">
        <v>0.0</v>
      </c>
      <c r="H16" s="26">
        <v>0.426</v>
      </c>
      <c r="I16" s="26">
        <v>0.0</v>
      </c>
      <c r="J16" s="26">
        <v>23.0</v>
      </c>
      <c r="K16" s="26">
        <v>23.0</v>
      </c>
      <c r="L16" s="27"/>
      <c r="M16" s="30"/>
    </row>
    <row r="17" ht="15.75" customHeight="1">
      <c r="A17" s="20"/>
      <c r="B17" s="31" t="s">
        <v>33</v>
      </c>
      <c r="C17" s="32"/>
      <c r="D17" s="33">
        <v>0.0</v>
      </c>
      <c r="E17" s="33">
        <v>0.0</v>
      </c>
      <c r="F17" s="33">
        <v>0.0</v>
      </c>
      <c r="G17" s="33">
        <v>0.0</v>
      </c>
      <c r="H17" s="33">
        <v>0.0</v>
      </c>
      <c r="I17" s="33">
        <v>100.0</v>
      </c>
      <c r="J17" s="33">
        <v>0.0</v>
      </c>
      <c r="K17" s="33">
        <v>0.0</v>
      </c>
      <c r="L17" s="34"/>
      <c r="M17" s="28"/>
    </row>
    <row r="18" ht="15.75" customHeight="1">
      <c r="A18" s="22" t="s">
        <v>23</v>
      </c>
      <c r="B18" s="35" t="s">
        <v>34</v>
      </c>
      <c r="C18" s="29" t="s">
        <v>35</v>
      </c>
      <c r="D18" s="25">
        <v>0.726</v>
      </c>
      <c r="E18" s="25">
        <v>0.0</v>
      </c>
      <c r="F18" s="25">
        <v>0.0</v>
      </c>
      <c r="G18" s="25">
        <v>0.0</v>
      </c>
      <c r="H18" s="25">
        <v>0.0</v>
      </c>
      <c r="I18" s="25">
        <v>0.0</v>
      </c>
      <c r="J18" s="25">
        <v>60.0</v>
      </c>
      <c r="K18" s="26">
        <v>0.0</v>
      </c>
      <c r="L18" s="36"/>
      <c r="M18" s="8"/>
    </row>
    <row r="19" ht="15.75" customHeight="1">
      <c r="A19" s="20"/>
      <c r="B19" s="37" t="s">
        <v>36</v>
      </c>
      <c r="C19" s="29"/>
      <c r="D19" s="38">
        <v>0.0</v>
      </c>
      <c r="E19" s="38">
        <v>100.0</v>
      </c>
      <c r="F19" s="38">
        <v>100.0</v>
      </c>
      <c r="G19" s="38">
        <v>100.0</v>
      </c>
      <c r="H19" s="38">
        <v>100.0</v>
      </c>
      <c r="I19" s="38">
        <v>100.0</v>
      </c>
      <c r="J19" s="33">
        <v>5340.0</v>
      </c>
      <c r="K19" s="33">
        <v>5400.0</v>
      </c>
      <c r="L19" s="36"/>
      <c r="M19" s="8"/>
    </row>
    <row r="20" ht="27.0" customHeight="1">
      <c r="A20" s="22" t="s">
        <v>37</v>
      </c>
      <c r="B20" s="39" t="s">
        <v>38</v>
      </c>
      <c r="C20" s="40" t="s">
        <v>39</v>
      </c>
      <c r="D20" s="41">
        <v>0.6</v>
      </c>
      <c r="E20" s="41">
        <v>0.0</v>
      </c>
      <c r="F20" s="41">
        <v>0.0</v>
      </c>
      <c r="G20" s="41">
        <v>0.0</v>
      </c>
      <c r="H20" s="41">
        <v>0.0</v>
      </c>
      <c r="I20" s="41">
        <v>100.0</v>
      </c>
      <c r="J20" s="41">
        <v>0.0</v>
      </c>
      <c r="K20" s="41">
        <v>0.0</v>
      </c>
      <c r="L20" s="34"/>
      <c r="M20" s="28"/>
    </row>
    <row r="21" ht="15.75" customHeight="1">
      <c r="A21" s="20"/>
      <c r="B21" s="42" t="s">
        <v>40</v>
      </c>
      <c r="C21" s="43" t="s">
        <v>41</v>
      </c>
      <c r="D21" s="44">
        <v>0.63</v>
      </c>
      <c r="E21" s="44">
        <v>100.0</v>
      </c>
      <c r="F21" s="44">
        <v>100.0</v>
      </c>
      <c r="G21" s="44">
        <v>100.0</v>
      </c>
      <c r="H21" s="44">
        <v>100.0</v>
      </c>
      <c r="I21" s="44">
        <v>0.0</v>
      </c>
      <c r="J21" s="44">
        <v>540.0</v>
      </c>
      <c r="K21" s="44">
        <v>540.0</v>
      </c>
      <c r="L21" s="34"/>
      <c r="M21" s="28"/>
      <c r="N21" s="8"/>
      <c r="O21" s="8"/>
      <c r="P21" s="8"/>
      <c r="Q21" s="8"/>
      <c r="R21" s="8"/>
    </row>
    <row r="22" ht="15.75" customHeight="1">
      <c r="A22" s="22" t="s">
        <v>42</v>
      </c>
      <c r="B22" s="31" t="s">
        <v>43</v>
      </c>
      <c r="C22" s="29"/>
      <c r="D22" s="25">
        <v>5.0E-4</v>
      </c>
      <c r="E22" s="26">
        <v>0.0</v>
      </c>
      <c r="F22" s="26">
        <v>0.0</v>
      </c>
      <c r="G22" s="26">
        <v>0.0</v>
      </c>
      <c r="H22" s="26">
        <v>0.0</v>
      </c>
      <c r="I22" s="26">
        <v>100.0</v>
      </c>
      <c r="J22" s="45"/>
      <c r="K22" s="41">
        <v>0.0</v>
      </c>
      <c r="L22" s="46"/>
      <c r="M22" s="47"/>
    </row>
    <row r="23" ht="15.75" customHeight="1">
      <c r="B23" s="31" t="s">
        <v>44</v>
      </c>
      <c r="C23" s="29"/>
      <c r="D23" s="25">
        <v>0.0658</v>
      </c>
      <c r="E23" s="26"/>
      <c r="F23" s="26"/>
      <c r="G23" s="26"/>
      <c r="H23" s="26"/>
      <c r="I23" s="41">
        <v>0.0</v>
      </c>
      <c r="J23" s="26"/>
      <c r="K23" s="26"/>
      <c r="L23" s="46"/>
      <c r="M23" s="47"/>
    </row>
    <row r="24" ht="15.75" customHeight="1">
      <c r="B24" s="31" t="s">
        <v>45</v>
      </c>
      <c r="C24" s="29"/>
      <c r="D24" s="25">
        <v>3.5632</v>
      </c>
      <c r="E24" s="26">
        <v>100.0</v>
      </c>
      <c r="F24" s="26">
        <v>0.0</v>
      </c>
      <c r="G24" s="26">
        <v>0.0</v>
      </c>
      <c r="H24" s="26">
        <v>0.0</v>
      </c>
      <c r="I24" s="41">
        <v>0.0</v>
      </c>
      <c r="J24" s="26"/>
      <c r="K24" s="26"/>
      <c r="L24" s="48"/>
      <c r="M24" s="47"/>
    </row>
    <row r="25" ht="15.75" customHeight="1">
      <c r="B25" s="23" t="s">
        <v>46</v>
      </c>
      <c r="C25" s="29" t="s">
        <v>47</v>
      </c>
      <c r="D25" s="25">
        <f>D24</f>
        <v>3.5632</v>
      </c>
      <c r="E25" s="26">
        <v>0.0</v>
      </c>
      <c r="F25" s="26">
        <v>0.0</v>
      </c>
      <c r="G25" s="26">
        <v>100.0</v>
      </c>
      <c r="H25" s="26">
        <v>540.0</v>
      </c>
      <c r="I25" s="41">
        <v>0.0</v>
      </c>
      <c r="J25" s="26"/>
      <c r="K25" s="26"/>
      <c r="L25" s="48"/>
      <c r="M25" s="47"/>
    </row>
    <row r="26" ht="15.75" customHeight="1">
      <c r="A26" s="20"/>
      <c r="B26" s="23" t="s">
        <v>48</v>
      </c>
      <c r="C26" s="49"/>
      <c r="D26" s="25">
        <v>5.05</v>
      </c>
      <c r="E26" s="25">
        <v>0.0</v>
      </c>
      <c r="F26" s="41">
        <v>15.0</v>
      </c>
      <c r="G26" s="25">
        <v>0.0</v>
      </c>
      <c r="H26" s="25">
        <v>0.0</v>
      </c>
      <c r="I26" s="41">
        <v>0.0</v>
      </c>
      <c r="J26" s="25">
        <v>0.0</v>
      </c>
      <c r="K26" s="25">
        <v>0.0</v>
      </c>
      <c r="L26" s="48"/>
      <c r="M26" s="50"/>
      <c r="N26" s="8"/>
      <c r="O26" s="8"/>
      <c r="P26" s="8"/>
      <c r="Q26" s="8"/>
      <c r="R26" s="8"/>
    </row>
    <row r="27" ht="15.75" hidden="1" customHeight="1">
      <c r="A27" s="22" t="s">
        <v>24</v>
      </c>
      <c r="B27" s="51" t="s">
        <v>49</v>
      </c>
      <c r="C27" s="24" t="s">
        <v>50</v>
      </c>
      <c r="D27" s="52">
        <v>0.2678</v>
      </c>
      <c r="E27" s="52">
        <v>0.0</v>
      </c>
      <c r="F27" s="52">
        <v>0.0</v>
      </c>
      <c r="G27" s="52">
        <v>0.0</v>
      </c>
      <c r="H27" s="52">
        <v>0.0</v>
      </c>
      <c r="I27" s="52">
        <v>0.0</v>
      </c>
      <c r="J27" s="52">
        <v>0.0</v>
      </c>
      <c r="K27" s="52">
        <v>0.0</v>
      </c>
      <c r="L27" s="27"/>
      <c r="M27" s="30"/>
    </row>
    <row r="28" ht="15.75" hidden="1" customHeight="1">
      <c r="A28" s="20"/>
      <c r="B28" s="31" t="s">
        <v>51</v>
      </c>
      <c r="C28" s="29"/>
      <c r="D28" s="33">
        <v>0.0</v>
      </c>
      <c r="E28" s="33">
        <v>0.0</v>
      </c>
      <c r="F28" s="33">
        <v>0.0</v>
      </c>
      <c r="G28" s="33">
        <v>0.0</v>
      </c>
      <c r="H28" s="33">
        <v>0.0</v>
      </c>
      <c r="I28" s="33">
        <v>0.0</v>
      </c>
      <c r="J28" s="33">
        <v>0.0</v>
      </c>
      <c r="K28" s="33">
        <v>5340.0</v>
      </c>
      <c r="L28" s="27"/>
      <c r="M28" s="30"/>
      <c r="N28" s="8"/>
      <c r="O28" s="8"/>
      <c r="P28" s="8"/>
      <c r="Q28" s="8"/>
      <c r="R28" s="8"/>
    </row>
    <row r="29" ht="15.75" customHeight="1">
      <c r="A29" s="53" t="s">
        <v>52</v>
      </c>
      <c r="B29" s="24" t="s">
        <v>53</v>
      </c>
      <c r="C29" s="54" t="s">
        <v>54</v>
      </c>
      <c r="D29" s="52">
        <v>0.075</v>
      </c>
      <c r="E29" s="55">
        <v>100.0</v>
      </c>
      <c r="F29" s="55">
        <v>100.0</v>
      </c>
      <c r="G29" s="55">
        <v>100.0</v>
      </c>
      <c r="H29" s="55">
        <v>100.0</v>
      </c>
      <c r="I29" s="55">
        <v>0.0</v>
      </c>
      <c r="J29" s="55">
        <v>60.0</v>
      </c>
      <c r="K29" s="52">
        <v>300.0</v>
      </c>
      <c r="L29" s="27"/>
      <c r="M29" s="28"/>
    </row>
    <row r="30" ht="15.75" customHeight="1">
      <c r="A30" s="21"/>
      <c r="B30" s="32" t="s">
        <v>55</v>
      </c>
      <c r="C30" s="56" t="s">
        <v>56</v>
      </c>
      <c r="D30" s="57">
        <v>0.043</v>
      </c>
      <c r="E30" s="58">
        <v>0.0</v>
      </c>
      <c r="F30" s="58">
        <v>0.0</v>
      </c>
      <c r="G30" s="58">
        <v>0.0</v>
      </c>
      <c r="H30" s="58">
        <v>0.0</v>
      </c>
      <c r="I30" s="58">
        <v>100.0</v>
      </c>
      <c r="J30" s="58">
        <v>0.0</v>
      </c>
      <c r="K30" s="57">
        <v>0.0</v>
      </c>
      <c r="L30" s="34"/>
      <c r="M30" s="28"/>
    </row>
    <row r="31" ht="15.75" customHeight="1"/>
    <row r="32" ht="15.75" customHeight="1"/>
    <row r="33" ht="15.75" customHeight="1">
      <c r="C33" s="8"/>
    </row>
    <row r="34" ht="15.75" customHeight="1"/>
    <row r="35" ht="15.75" customHeight="1">
      <c r="C35" s="1"/>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A20:A21"/>
    <mergeCell ref="A22:A26"/>
    <mergeCell ref="A27:A28"/>
    <mergeCell ref="A29:A30"/>
    <mergeCell ref="A13:A14"/>
    <mergeCell ref="B13:B14"/>
    <mergeCell ref="C13:C14"/>
    <mergeCell ref="L13:M13"/>
    <mergeCell ref="N13:O13"/>
    <mergeCell ref="A15:A17"/>
    <mergeCell ref="A18:A19"/>
    <mergeCell ref="F1:G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57</v>
      </c>
      <c r="B1" s="4"/>
      <c r="O1" s="59" t="s">
        <v>58</v>
      </c>
      <c r="P1" s="59" t="s">
        <v>59</v>
      </c>
    </row>
    <row r="2">
      <c r="A2" s="60"/>
      <c r="B2" s="61" t="s">
        <v>25</v>
      </c>
      <c r="O2" s="62">
        <f>'Power States'!D15/5</f>
        <v>0.06088</v>
      </c>
      <c r="P2" s="62">
        <f>'Power States'!D15/3.3</f>
        <v>0.09224242424</v>
      </c>
    </row>
    <row r="3">
      <c r="A3" s="5" t="s">
        <v>60</v>
      </c>
      <c r="B3" s="5">
        <v>0.4</v>
      </c>
      <c r="O3" s="62">
        <f>'Power States'!D16/5</f>
        <v>0.4</v>
      </c>
      <c r="P3" s="62">
        <f>'Power States'!D16/3.3</f>
        <v>0.6060606061</v>
      </c>
    </row>
    <row r="4">
      <c r="A4" s="5" t="s">
        <v>61</v>
      </c>
      <c r="B4" s="5">
        <v>0.67</v>
      </c>
      <c r="O4" s="63">
        <f>'Power States'!D17/5</f>
        <v>0</v>
      </c>
      <c r="P4" s="63">
        <f>'Power States'!D17/3.3</f>
        <v>0</v>
      </c>
    </row>
    <row r="5">
      <c r="A5" s="5" t="s">
        <v>62</v>
      </c>
      <c r="B5" s="5">
        <v>0.67</v>
      </c>
      <c r="O5" s="62">
        <f>'Power States'!D18/5</f>
        <v>0.1452</v>
      </c>
      <c r="P5" s="62">
        <f>'Power States'!D18/3.3</f>
        <v>0.22</v>
      </c>
    </row>
    <row r="6">
      <c r="A6" s="1" t="s">
        <v>63</v>
      </c>
      <c r="O6" s="63">
        <f>'Power States'!D19/5</f>
        <v>0</v>
      </c>
      <c r="P6" s="63">
        <f>'Power States'!D19/3.3</f>
        <v>0</v>
      </c>
    </row>
    <row r="7">
      <c r="O7" s="64">
        <f>'Power States'!D20/5</f>
        <v>0.12</v>
      </c>
      <c r="P7" s="64">
        <f>'Power States'!D20/3.3</f>
        <v>0.1818181818</v>
      </c>
    </row>
    <row r="8">
      <c r="O8" s="65">
        <f>'Power States'!D21/5</f>
        <v>0.126</v>
      </c>
      <c r="P8" s="65">
        <f>'Power States'!D21/3.3</f>
        <v>0.1909090909</v>
      </c>
    </row>
    <row r="9">
      <c r="O9" s="62">
        <f>'Power States'!D22/5</f>
        <v>0.0001</v>
      </c>
      <c r="P9" s="62">
        <f>'Power States'!D22/3.3</f>
        <v>0.0001515151515</v>
      </c>
    </row>
    <row r="10">
      <c r="O10" s="62">
        <f>'Power States'!D23/5</f>
        <v>0.01316</v>
      </c>
      <c r="P10" s="62">
        <f>'Power States'!D23/3.3</f>
        <v>0.01993939394</v>
      </c>
    </row>
    <row r="11">
      <c r="O11" s="62">
        <f>'Power States'!D24/5</f>
        <v>0.71264</v>
      </c>
      <c r="P11" s="62">
        <f>'Power States'!D24/3.3</f>
        <v>1.079757576</v>
      </c>
    </row>
    <row r="12">
      <c r="O12" s="62">
        <f>'Power States'!D25/5</f>
        <v>0.71264</v>
      </c>
      <c r="P12" s="62">
        <f>'Power States'!D25/3.3</f>
        <v>1.079757576</v>
      </c>
    </row>
    <row r="13">
      <c r="O13" s="62">
        <f>'Power States'!D26/5</f>
        <v>1.01</v>
      </c>
      <c r="P13" s="62">
        <f>'Power States'!D26/3.3</f>
        <v>1.53030303</v>
      </c>
    </row>
    <row r="14">
      <c r="O14" s="66">
        <f>'Power States'!D27/5</f>
        <v>0.05356</v>
      </c>
      <c r="P14" s="66">
        <f>'Power States'!D27/3.3</f>
        <v>0.08115151515</v>
      </c>
    </row>
    <row r="15">
      <c r="O15" s="63">
        <f>'Power States'!D28/5</f>
        <v>0</v>
      </c>
      <c r="P15" s="63">
        <f>'Power States'!D28/3.3</f>
        <v>0</v>
      </c>
    </row>
    <row r="16">
      <c r="O16" s="67">
        <f>'Power States'!D29/5</f>
        <v>0.015</v>
      </c>
      <c r="P16" s="67">
        <f>'Power States'!D29/3.3</f>
        <v>0.02272727273</v>
      </c>
    </row>
    <row r="17">
      <c r="O17" s="68">
        <f>'Power States'!D30/5</f>
        <v>0.0086</v>
      </c>
      <c r="P17" s="68">
        <f>'Power States'!D30/3.3</f>
        <v>0.01303030303</v>
      </c>
    </row>
  </sheetData>
  <mergeCells count="1">
    <mergeCell ref="A1:B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8.25"/>
    <col customWidth="1" min="2" max="2" width="24.25"/>
    <col customWidth="1" min="3" max="3" width="17.75"/>
    <col customWidth="1" min="4" max="4" width="24.75"/>
    <col customWidth="1" min="5" max="5" width="23.25"/>
    <col customWidth="1" min="6" max="6" width="29.38"/>
    <col customWidth="1" min="7" max="7" width="17.38"/>
    <col customWidth="1" min="8" max="8" width="19.63"/>
    <col customWidth="1" min="9" max="9" width="14.38"/>
    <col customWidth="1" min="10" max="10" width="16.88"/>
    <col customWidth="1" min="11" max="27" width="14.38"/>
  </cols>
  <sheetData>
    <row r="1">
      <c r="A1" s="69" t="s">
        <v>64</v>
      </c>
      <c r="D1" s="16" t="s">
        <v>15</v>
      </c>
      <c r="E1" s="16" t="s">
        <v>65</v>
      </c>
      <c r="F1" s="16" t="s">
        <v>66</v>
      </c>
      <c r="G1" s="16" t="s">
        <v>67</v>
      </c>
      <c r="H1" s="16" t="s">
        <v>68</v>
      </c>
      <c r="I1" s="16" t="s">
        <v>69</v>
      </c>
      <c r="J1" s="16" t="s">
        <v>70</v>
      </c>
    </row>
    <row r="2" ht="15.75" customHeight="1">
      <c r="A2" s="70" t="s">
        <v>71</v>
      </c>
      <c r="B2" s="71" t="s">
        <v>72</v>
      </c>
      <c r="C2" s="72"/>
      <c r="D2" s="21"/>
      <c r="E2" s="21"/>
      <c r="F2" s="21"/>
      <c r="G2" s="21"/>
      <c r="H2" s="21"/>
      <c r="I2" s="21"/>
      <c r="J2" s="21"/>
      <c r="K2" s="19"/>
      <c r="L2" s="19"/>
      <c r="N2" s="19"/>
      <c r="P2" s="19"/>
      <c r="R2" s="19"/>
      <c r="T2" s="19"/>
      <c r="V2" s="19"/>
    </row>
    <row r="3" ht="15.75" customHeight="1">
      <c r="A3" s="73" t="s">
        <v>73</v>
      </c>
      <c r="B3" s="74">
        <v>6.82</v>
      </c>
      <c r="D3" s="23" t="s">
        <v>29</v>
      </c>
      <c r="E3" s="75">
        <v>6.82</v>
      </c>
      <c r="F3" s="75">
        <v>6.82</v>
      </c>
      <c r="G3" s="75">
        <v>6.82</v>
      </c>
      <c r="H3" s="75">
        <v>6.82</v>
      </c>
      <c r="I3" s="75">
        <v>6.82</v>
      </c>
      <c r="J3" s="75">
        <v>6.82</v>
      </c>
    </row>
    <row r="4" ht="15.75" customHeight="1">
      <c r="A4" s="76" t="s">
        <v>74</v>
      </c>
      <c r="B4" s="74">
        <v>6.82</v>
      </c>
      <c r="D4" s="23" t="s">
        <v>31</v>
      </c>
      <c r="E4" s="75">
        <v>6.82</v>
      </c>
      <c r="F4" s="75">
        <v>6.82</v>
      </c>
      <c r="G4" s="75">
        <v>6.82</v>
      </c>
      <c r="H4" s="75">
        <v>6.82</v>
      </c>
      <c r="I4" s="75">
        <v>6.82</v>
      </c>
      <c r="J4" s="75">
        <v>6.82</v>
      </c>
    </row>
    <row r="5" ht="15.75" customHeight="1">
      <c r="A5" s="77" t="s">
        <v>75</v>
      </c>
      <c r="B5" s="78">
        <v>6.82</v>
      </c>
      <c r="C5" s="8"/>
      <c r="D5" s="31" t="s">
        <v>33</v>
      </c>
      <c r="E5" s="75">
        <v>6.82</v>
      </c>
      <c r="F5" s="75">
        <v>6.82</v>
      </c>
      <c r="G5" s="75">
        <v>6.82</v>
      </c>
      <c r="H5" s="75">
        <v>6.82</v>
      </c>
      <c r="I5" s="75">
        <v>6.82</v>
      </c>
      <c r="J5" s="75">
        <v>6.82</v>
      </c>
      <c r="K5" s="8"/>
      <c r="L5" s="8"/>
      <c r="M5" s="8"/>
      <c r="N5" s="8"/>
      <c r="O5" s="8"/>
      <c r="P5" s="8"/>
      <c r="Q5" s="8"/>
      <c r="R5" s="8"/>
      <c r="S5" s="8"/>
      <c r="T5" s="8"/>
      <c r="U5" s="8"/>
      <c r="V5" s="8"/>
      <c r="W5" s="8"/>
    </row>
    <row r="6" ht="15.75" customHeight="1">
      <c r="A6" s="73" t="s">
        <v>76</v>
      </c>
      <c r="B6" s="74">
        <v>2.24</v>
      </c>
      <c r="D6" s="35" t="s">
        <v>34</v>
      </c>
      <c r="E6" s="75">
        <v>6.82</v>
      </c>
      <c r="F6" s="75">
        <v>6.82</v>
      </c>
      <c r="G6" s="75">
        <v>6.82</v>
      </c>
      <c r="H6" s="75">
        <v>6.82</v>
      </c>
      <c r="I6" s="75">
        <v>6.82</v>
      </c>
      <c r="J6" s="75">
        <v>6.82</v>
      </c>
    </row>
    <row r="7" ht="15.75" customHeight="1">
      <c r="A7" s="76" t="s">
        <v>74</v>
      </c>
      <c r="B7" s="74">
        <v>2.24</v>
      </c>
      <c r="D7" s="37" t="s">
        <v>36</v>
      </c>
      <c r="E7" s="75">
        <v>6.82</v>
      </c>
      <c r="F7" s="75">
        <v>6.82</v>
      </c>
      <c r="G7" s="75">
        <v>6.82</v>
      </c>
      <c r="H7" s="75">
        <v>6.82</v>
      </c>
      <c r="I7" s="75">
        <v>6.82</v>
      </c>
      <c r="J7" s="75">
        <v>6.82</v>
      </c>
    </row>
    <row r="8" ht="15.75" customHeight="1">
      <c r="A8" s="77" t="s">
        <v>75</v>
      </c>
      <c r="B8" s="78">
        <v>2.24</v>
      </c>
      <c r="D8" s="39" t="s">
        <v>38</v>
      </c>
      <c r="E8" s="75">
        <v>6.82</v>
      </c>
      <c r="F8" s="75">
        <v>6.82</v>
      </c>
      <c r="G8" s="75">
        <v>6.82</v>
      </c>
      <c r="H8" s="75">
        <v>6.82</v>
      </c>
      <c r="I8" s="75">
        <v>6.82</v>
      </c>
      <c r="J8" s="75">
        <v>6.82</v>
      </c>
    </row>
    <row r="9" ht="15.75" customHeight="1">
      <c r="D9" s="42" t="s">
        <v>40</v>
      </c>
      <c r="E9" s="75">
        <v>6.82</v>
      </c>
      <c r="F9" s="75">
        <v>6.82</v>
      </c>
      <c r="G9" s="75">
        <v>6.82</v>
      </c>
      <c r="H9" s="75">
        <v>6.82</v>
      </c>
      <c r="I9" s="75">
        <v>6.82</v>
      </c>
      <c r="J9" s="75">
        <v>6.82</v>
      </c>
    </row>
    <row r="10" ht="15.75" customHeight="1">
      <c r="D10" s="31" t="s">
        <v>43</v>
      </c>
      <c r="E10" s="75">
        <v>6.82</v>
      </c>
      <c r="F10" s="75">
        <v>6.82</v>
      </c>
      <c r="G10" s="75">
        <v>6.82</v>
      </c>
      <c r="H10" s="75">
        <v>6.82</v>
      </c>
      <c r="I10" s="75">
        <v>6.82</v>
      </c>
      <c r="J10" s="75">
        <v>6.82</v>
      </c>
    </row>
    <row r="11" ht="15.75" customHeight="1">
      <c r="D11" s="31" t="s">
        <v>44</v>
      </c>
      <c r="E11" s="75">
        <v>6.82</v>
      </c>
      <c r="F11" s="75">
        <v>6.82</v>
      </c>
      <c r="G11" s="75">
        <v>6.82</v>
      </c>
      <c r="H11" s="75">
        <v>6.82</v>
      </c>
      <c r="I11" s="75">
        <v>6.82</v>
      </c>
      <c r="J11" s="75">
        <v>6.82</v>
      </c>
    </row>
    <row r="12" ht="15.75" customHeight="1">
      <c r="D12" s="31" t="s">
        <v>45</v>
      </c>
      <c r="E12" s="75">
        <v>6.82</v>
      </c>
      <c r="F12" s="75">
        <v>6.82</v>
      </c>
      <c r="G12" s="75">
        <v>6.82</v>
      </c>
      <c r="H12" s="75">
        <v>6.82</v>
      </c>
      <c r="I12" s="75">
        <v>6.82</v>
      </c>
      <c r="J12" s="75">
        <v>6.82</v>
      </c>
    </row>
    <row r="13" ht="24.0" customHeight="1">
      <c r="A13" s="9" t="s">
        <v>8</v>
      </c>
      <c r="B13" s="9" t="s">
        <v>9</v>
      </c>
      <c r="D13" s="23" t="s">
        <v>46</v>
      </c>
      <c r="E13" s="75">
        <v>6.82</v>
      </c>
      <c r="F13" s="75">
        <v>6.82</v>
      </c>
      <c r="G13" s="75">
        <v>6.82</v>
      </c>
      <c r="H13" s="75">
        <v>6.82</v>
      </c>
      <c r="I13" s="75">
        <v>6.82</v>
      </c>
      <c r="J13" s="75">
        <v>6.82</v>
      </c>
    </row>
    <row r="14" ht="30.0" customHeight="1">
      <c r="A14" s="10" t="s">
        <v>10</v>
      </c>
      <c r="B14" s="9" t="s">
        <v>11</v>
      </c>
      <c r="D14" s="23" t="s">
        <v>48</v>
      </c>
      <c r="E14" s="75">
        <v>6.82</v>
      </c>
      <c r="F14" s="75">
        <v>6.82</v>
      </c>
      <c r="G14" s="75">
        <v>6.82</v>
      </c>
      <c r="H14" s="75">
        <v>6.82</v>
      </c>
      <c r="I14" s="75">
        <v>6.82</v>
      </c>
      <c r="J14" s="75">
        <v>6.82</v>
      </c>
    </row>
    <row r="15" ht="29.25" customHeight="1">
      <c r="A15" s="11" t="s">
        <v>12</v>
      </c>
      <c r="B15" s="79" t="s">
        <v>77</v>
      </c>
      <c r="D15" s="51" t="s">
        <v>49</v>
      </c>
      <c r="E15" s="75">
        <v>6.82</v>
      </c>
      <c r="F15" s="75">
        <v>6.82</v>
      </c>
      <c r="G15" s="75">
        <v>6.82</v>
      </c>
      <c r="H15" s="75">
        <v>6.82</v>
      </c>
      <c r="I15" s="75">
        <v>6.82</v>
      </c>
      <c r="J15" s="75">
        <v>6.82</v>
      </c>
    </row>
    <row r="16" ht="15.75" customHeight="1">
      <c r="D16" s="31" t="s">
        <v>51</v>
      </c>
      <c r="E16" s="75">
        <v>6.82</v>
      </c>
      <c r="F16" s="75">
        <v>6.82</v>
      </c>
      <c r="G16" s="75">
        <v>6.82</v>
      </c>
      <c r="H16" s="75">
        <v>6.82</v>
      </c>
      <c r="I16" s="75">
        <v>6.82</v>
      </c>
      <c r="J16" s="75">
        <v>6.82</v>
      </c>
    </row>
    <row r="17" ht="15.75" customHeight="1">
      <c r="D17" s="24" t="s">
        <v>53</v>
      </c>
      <c r="E17" s="75">
        <v>6.82</v>
      </c>
      <c r="F17" s="75">
        <v>6.82</v>
      </c>
      <c r="G17" s="75">
        <v>6.82</v>
      </c>
      <c r="H17" s="75">
        <v>6.82</v>
      </c>
      <c r="I17" s="75">
        <v>6.82</v>
      </c>
      <c r="J17" s="75">
        <v>6.82</v>
      </c>
    </row>
    <row r="18" ht="15.75" customHeight="1">
      <c r="D18" s="32" t="s">
        <v>55</v>
      </c>
      <c r="E18" s="75">
        <v>6.82</v>
      </c>
      <c r="F18" s="75">
        <v>6.82</v>
      </c>
      <c r="G18" s="75">
        <v>6.82</v>
      </c>
      <c r="H18" s="75">
        <v>6.82</v>
      </c>
      <c r="I18" s="75">
        <v>6.82</v>
      </c>
      <c r="J18" s="75">
        <v>6.82</v>
      </c>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J1:J2"/>
    <mergeCell ref="L2:M2"/>
    <mergeCell ref="N2:O2"/>
    <mergeCell ref="P2:Q2"/>
    <mergeCell ref="R2:S2"/>
    <mergeCell ref="T2:U2"/>
    <mergeCell ref="V2:W2"/>
    <mergeCell ref="A1:B1"/>
    <mergeCell ref="D1:D2"/>
    <mergeCell ref="E1:E2"/>
    <mergeCell ref="F1:F2"/>
    <mergeCell ref="G1:G2"/>
    <mergeCell ref="H1:H2"/>
    <mergeCell ref="I1:I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0">
        <v>1.786</v>
      </c>
      <c r="C1" s="80">
        <v>0.029</v>
      </c>
    </row>
    <row r="2">
      <c r="A2" s="80">
        <v>0.002</v>
      </c>
      <c r="C2" s="80">
        <v>0.0</v>
      </c>
    </row>
    <row r="3">
      <c r="A3" s="80">
        <v>0.63</v>
      </c>
      <c r="C3" s="80">
        <v>0.6</v>
      </c>
    </row>
    <row r="4">
      <c r="A4" s="80">
        <v>4.26</v>
      </c>
      <c r="C4" s="80">
        <v>0.067</v>
      </c>
    </row>
    <row r="5">
      <c r="A5" s="80">
        <v>0.075</v>
      </c>
      <c r="C5" s="80">
        <v>0.043</v>
      </c>
    </row>
    <row r="6">
      <c r="A6" s="81">
        <f>SUM(A1:A5)</f>
        <v>6.753</v>
      </c>
      <c r="C6" s="81">
        <f>SUM(C1:C5)</f>
        <v>0.739</v>
      </c>
    </row>
    <row r="7">
      <c r="A7" s="81">
        <f>A6*0.1</f>
        <v>0.6753</v>
      </c>
      <c r="C7" s="81">
        <f>C6*0.1</f>
        <v>0.0739</v>
      </c>
    </row>
    <row r="8">
      <c r="A8" s="81">
        <f>SUM(A6:A7)</f>
        <v>7.4283</v>
      </c>
      <c r="C8" s="81">
        <f>SUM(C6:C7)</f>
        <v>0.8129</v>
      </c>
    </row>
  </sheetData>
  <drawing r:id="rId1"/>
</worksheet>
</file>