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OneDrive\Ambiente de Trabalho\"/>
    </mc:Choice>
  </mc:AlternateContent>
  <xr:revisionPtr revIDLastSave="0" documentId="13_ncr:1_{AE378BA1-01EF-4668-A6EE-FADB7BF5D7F6}" xr6:coauthVersionLast="45" xr6:coauthVersionMax="45" xr10:uidLastSave="{00000000-0000-0000-0000-000000000000}"/>
  <bookViews>
    <workbookView xWindow="-98" yWindow="-98" windowWidth="28996" windowHeight="15796" xr2:uid="{E1DBD203-CA59-4041-BFB9-F1E628988212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E12" i="1"/>
  <c r="AE14" i="1" s="1"/>
  <c r="AE16" i="1" s="1"/>
  <c r="AE18" i="1" s="1"/>
  <c r="AE20" i="1" s="1"/>
  <c r="AE22" i="1" s="1"/>
  <c r="AE24" i="1" s="1"/>
  <c r="AE26" i="1" s="1"/>
  <c r="AE28" i="1" s="1"/>
  <c r="AE30" i="1" s="1"/>
  <c r="AE32" i="1" s="1"/>
  <c r="AF7" i="1"/>
  <c r="AF6" i="1"/>
  <c r="AH6" i="1" s="1"/>
  <c r="AE8" i="1"/>
  <c r="AF9" i="1" l="1"/>
  <c r="AK9" i="1" s="1"/>
  <c r="AK6" i="1"/>
  <c r="AN6" i="1" s="1"/>
  <c r="AF8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S6" i="1"/>
  <c r="AH9" i="1" l="1"/>
  <c r="AN9" i="1"/>
  <c r="AH7" i="1"/>
  <c r="AN7" i="1" s="1"/>
  <c r="AF10" i="1"/>
  <c r="AK8" i="1"/>
  <c r="AH8" i="1"/>
  <c r="U6" i="1"/>
  <c r="X6" i="1"/>
  <c r="X17" i="1"/>
  <c r="R23" i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S22" i="1"/>
  <c r="U22" i="1" s="1"/>
  <c r="S19" i="1"/>
  <c r="U19" i="1" s="1"/>
  <c r="S15" i="1"/>
  <c r="U15" i="1" s="1"/>
  <c r="S17" i="1"/>
  <c r="U17" i="1" s="1"/>
  <c r="S9" i="1"/>
  <c r="U9" i="1" s="1"/>
  <c r="S14" i="1"/>
  <c r="U14" i="1" s="1"/>
  <c r="S11" i="1"/>
  <c r="U11" i="1" s="1"/>
  <c r="S10" i="1"/>
  <c r="U10" i="1" s="1"/>
  <c r="S8" i="1"/>
  <c r="U8" i="1" s="1"/>
  <c r="S13" i="1"/>
  <c r="U13" i="1" s="1"/>
  <c r="S21" i="1"/>
  <c r="U21" i="1" s="1"/>
  <c r="S7" i="1"/>
  <c r="U7" i="1" s="1"/>
  <c r="S20" i="1"/>
  <c r="U20" i="1" s="1"/>
  <c r="S12" i="1"/>
  <c r="U12" i="1" s="1"/>
  <c r="J24" i="1"/>
  <c r="J22" i="1"/>
  <c r="J18" i="1"/>
  <c r="J20" i="1" s="1"/>
  <c r="D16" i="1"/>
  <c r="D18" i="1" s="1"/>
  <c r="AN8" i="1" l="1"/>
  <c r="AF11" i="1"/>
  <c r="AK10" i="1"/>
  <c r="AH10" i="1"/>
  <c r="AN10" i="1" s="1"/>
  <c r="X10" i="1"/>
  <c r="AA10" i="1" s="1"/>
  <c r="X22" i="1"/>
  <c r="AA22" i="1" s="1"/>
  <c r="X8" i="1"/>
  <c r="AA8" i="1" s="1"/>
  <c r="X21" i="1"/>
  <c r="AA21" i="1" s="1"/>
  <c r="AA17" i="1"/>
  <c r="X20" i="1"/>
  <c r="AA20" i="1" s="1"/>
  <c r="X14" i="1"/>
  <c r="AA14" i="1" s="1"/>
  <c r="X12" i="1"/>
  <c r="AA12" i="1" s="1"/>
  <c r="X19" i="1"/>
  <c r="AA19" i="1" s="1"/>
  <c r="X15" i="1"/>
  <c r="AA15" i="1" s="1"/>
  <c r="X7" i="1"/>
  <c r="AA7" i="1" s="1"/>
  <c r="X13" i="1"/>
  <c r="X11" i="1"/>
  <c r="AA11" i="1" s="1"/>
  <c r="AA13" i="1"/>
  <c r="X9" i="1"/>
  <c r="AA9" i="1" s="1"/>
  <c r="AA6" i="1"/>
  <c r="S28" i="1"/>
  <c r="S40" i="1"/>
  <c r="R41" i="1"/>
  <c r="S34" i="1"/>
  <c r="S36" i="1"/>
  <c r="S39" i="1"/>
  <c r="S27" i="1"/>
  <c r="S32" i="1"/>
  <c r="S33" i="1"/>
  <c r="S35" i="1"/>
  <c r="S25" i="1"/>
  <c r="S26" i="1"/>
  <c r="S31" i="1"/>
  <c r="S37" i="1"/>
  <c r="S24" i="1"/>
  <c r="S23" i="1"/>
  <c r="S29" i="1"/>
  <c r="S38" i="1"/>
  <c r="S30" i="1"/>
  <c r="S16" i="1"/>
  <c r="S18" i="1"/>
  <c r="D20" i="1"/>
  <c r="D22" i="1" s="1"/>
  <c r="AF12" i="1" l="1"/>
  <c r="AK11" i="1"/>
  <c r="AH11" i="1"/>
  <c r="U29" i="1"/>
  <c r="X29" i="1"/>
  <c r="U32" i="1"/>
  <c r="X32" i="1"/>
  <c r="U24" i="1"/>
  <c r="X24" i="1"/>
  <c r="U37" i="1"/>
  <c r="X37" i="1"/>
  <c r="U39" i="1"/>
  <c r="X39" i="1"/>
  <c r="U33" i="1"/>
  <c r="X33" i="1"/>
  <c r="U18" i="1"/>
  <c r="X18" i="1"/>
  <c r="U36" i="1"/>
  <c r="X36" i="1"/>
  <c r="U26" i="1"/>
  <c r="X26" i="1"/>
  <c r="U30" i="1"/>
  <c r="X30" i="1"/>
  <c r="U28" i="1"/>
  <c r="X28" i="1"/>
  <c r="U23" i="1"/>
  <c r="X23" i="1"/>
  <c r="U27" i="1"/>
  <c r="X27" i="1"/>
  <c r="U31" i="1"/>
  <c r="X31" i="1"/>
  <c r="U16" i="1"/>
  <c r="X16" i="1"/>
  <c r="U34" i="1"/>
  <c r="X34" i="1"/>
  <c r="U25" i="1"/>
  <c r="X25" i="1"/>
  <c r="U38" i="1"/>
  <c r="X38" i="1"/>
  <c r="U35" i="1"/>
  <c r="X35" i="1"/>
  <c r="U40" i="1"/>
  <c r="X40" i="1"/>
  <c r="R42" i="1"/>
  <c r="S41" i="1"/>
  <c r="AN11" i="1" l="1"/>
  <c r="AF13" i="1"/>
  <c r="AK12" i="1"/>
  <c r="AH12" i="1"/>
  <c r="AA34" i="1"/>
  <c r="AA36" i="1"/>
  <c r="AA40" i="1"/>
  <c r="AA23" i="1"/>
  <c r="AA38" i="1"/>
  <c r="AA33" i="1"/>
  <c r="AA37" i="1"/>
  <c r="AA31" i="1"/>
  <c r="AA30" i="1"/>
  <c r="AA32" i="1"/>
  <c r="U41" i="1"/>
  <c r="X41" i="1"/>
  <c r="AA25" i="1"/>
  <c r="AA39" i="1"/>
  <c r="AA29" i="1"/>
  <c r="AA27" i="1"/>
  <c r="AA35" i="1"/>
  <c r="AA28" i="1"/>
  <c r="AA24" i="1"/>
  <c r="AA26" i="1"/>
  <c r="AA16" i="1"/>
  <c r="AA18" i="1"/>
  <c r="R43" i="1"/>
  <c r="S42" i="1"/>
  <c r="AN12" i="1" l="1"/>
  <c r="AK13" i="1"/>
  <c r="AH13" i="1"/>
  <c r="AF14" i="1"/>
  <c r="AA41" i="1"/>
  <c r="U42" i="1"/>
  <c r="X42" i="1"/>
  <c r="R44" i="1"/>
  <c r="S43" i="1"/>
  <c r="AN13" i="1" l="1"/>
  <c r="AH14" i="1"/>
  <c r="AK14" i="1"/>
  <c r="AF15" i="1"/>
  <c r="AA42" i="1"/>
  <c r="U43" i="1"/>
  <c r="X43" i="1"/>
  <c r="R45" i="1"/>
  <c r="S44" i="1"/>
  <c r="AK15" i="1" l="1"/>
  <c r="AH15" i="1"/>
  <c r="AF16" i="1"/>
  <c r="AN14" i="1"/>
  <c r="U44" i="1"/>
  <c r="X44" i="1"/>
  <c r="AA43" i="1"/>
  <c r="R46" i="1"/>
  <c r="S45" i="1"/>
  <c r="AN15" i="1" l="1"/>
  <c r="AF17" i="1"/>
  <c r="AK16" i="1"/>
  <c r="AH16" i="1"/>
  <c r="AA44" i="1"/>
  <c r="U45" i="1"/>
  <c r="X45" i="1"/>
  <c r="R47" i="1"/>
  <c r="S46" i="1"/>
  <c r="AN16" i="1" l="1"/>
  <c r="AF18" i="1"/>
  <c r="AK17" i="1"/>
  <c r="AH17" i="1"/>
  <c r="U46" i="1"/>
  <c r="X46" i="1"/>
  <c r="AA45" i="1"/>
  <c r="R48" i="1"/>
  <c r="S47" i="1"/>
  <c r="AN17" i="1" l="1"/>
  <c r="AK18" i="1"/>
  <c r="AH18" i="1"/>
  <c r="AF19" i="1"/>
  <c r="U47" i="1"/>
  <c r="X47" i="1"/>
  <c r="AA46" i="1"/>
  <c r="R49" i="1"/>
  <c r="S48" i="1"/>
  <c r="AN18" i="1" l="1"/>
  <c r="AH19" i="1"/>
  <c r="AK19" i="1"/>
  <c r="AF20" i="1"/>
  <c r="AA47" i="1"/>
  <c r="U48" i="1"/>
  <c r="X48" i="1"/>
  <c r="R50" i="1"/>
  <c r="S49" i="1"/>
  <c r="AK20" i="1" l="1"/>
  <c r="AH20" i="1"/>
  <c r="AF21" i="1"/>
  <c r="AN19" i="1"/>
  <c r="U49" i="1"/>
  <c r="X49" i="1"/>
  <c r="AA48" i="1"/>
  <c r="R51" i="1"/>
  <c r="S50" i="1"/>
  <c r="AN20" i="1" l="1"/>
  <c r="AH21" i="1"/>
  <c r="AK21" i="1"/>
  <c r="AF22" i="1"/>
  <c r="U50" i="1"/>
  <c r="X50" i="1"/>
  <c r="AA49" i="1"/>
  <c r="R52" i="1"/>
  <c r="S51" i="1"/>
  <c r="AH22" i="1" l="1"/>
  <c r="AK22" i="1"/>
  <c r="AF23" i="1"/>
  <c r="AN21" i="1"/>
  <c r="U51" i="1"/>
  <c r="X51" i="1"/>
  <c r="AA50" i="1"/>
  <c r="R53" i="1"/>
  <c r="S52" i="1"/>
  <c r="AF24" i="1" l="1"/>
  <c r="AK23" i="1"/>
  <c r="AH23" i="1"/>
  <c r="AN22" i="1"/>
  <c r="U52" i="1"/>
  <c r="X52" i="1"/>
  <c r="AA51" i="1"/>
  <c r="R54" i="1"/>
  <c r="S53" i="1"/>
  <c r="AF25" i="1" l="1"/>
  <c r="AN23" i="1"/>
  <c r="AK24" i="1"/>
  <c r="AH24" i="1"/>
  <c r="U53" i="1"/>
  <c r="X53" i="1"/>
  <c r="AA52" i="1"/>
  <c r="R55" i="1"/>
  <c r="S54" i="1"/>
  <c r="AN24" i="1" l="1"/>
  <c r="AF26" i="1"/>
  <c r="AK25" i="1"/>
  <c r="AH25" i="1"/>
  <c r="U54" i="1"/>
  <c r="X54" i="1"/>
  <c r="AA53" i="1"/>
  <c r="R56" i="1"/>
  <c r="S55" i="1"/>
  <c r="AN25" i="1" l="1"/>
  <c r="AF27" i="1"/>
  <c r="AK26" i="1"/>
  <c r="AH26" i="1"/>
  <c r="U55" i="1"/>
  <c r="X55" i="1"/>
  <c r="AA54" i="1"/>
  <c r="R57" i="1"/>
  <c r="S56" i="1"/>
  <c r="AN26" i="1" l="1"/>
  <c r="AF28" i="1"/>
  <c r="AH27" i="1"/>
  <c r="AK27" i="1"/>
  <c r="U56" i="1"/>
  <c r="X56" i="1"/>
  <c r="AA55" i="1"/>
  <c r="R58" i="1"/>
  <c r="S57" i="1"/>
  <c r="AK28" i="1" l="1"/>
  <c r="AH28" i="1"/>
  <c r="AN27" i="1"/>
  <c r="AF29" i="1"/>
  <c r="U57" i="1"/>
  <c r="X57" i="1"/>
  <c r="AA56" i="1"/>
  <c r="R59" i="1"/>
  <c r="S58" i="1"/>
  <c r="AH29" i="1" l="1"/>
  <c r="AK29" i="1"/>
  <c r="AF30" i="1"/>
  <c r="AN28" i="1"/>
  <c r="U58" i="1"/>
  <c r="X58" i="1"/>
  <c r="AA57" i="1"/>
  <c r="R60" i="1"/>
  <c r="S59" i="1"/>
  <c r="AN29" i="1" l="1"/>
  <c r="AH30" i="1"/>
  <c r="AK30" i="1"/>
  <c r="AF31" i="1"/>
  <c r="AA58" i="1"/>
  <c r="U59" i="1"/>
  <c r="X59" i="1"/>
  <c r="R61" i="1"/>
  <c r="S60" i="1"/>
  <c r="AK31" i="1" l="1"/>
  <c r="AH31" i="1"/>
  <c r="AF32" i="1"/>
  <c r="AN30" i="1"/>
  <c r="U60" i="1"/>
  <c r="X60" i="1"/>
  <c r="AA59" i="1"/>
  <c r="R62" i="1"/>
  <c r="S61" i="1"/>
  <c r="AN31" i="1" l="1"/>
  <c r="AK32" i="1"/>
  <c r="AH32" i="1"/>
  <c r="AF33" i="1"/>
  <c r="AE34" i="1"/>
  <c r="U61" i="1"/>
  <c r="X61" i="1"/>
  <c r="AA60" i="1"/>
  <c r="R63" i="1"/>
  <c r="S62" i="1"/>
  <c r="AF34" i="1" l="1"/>
  <c r="AK33" i="1"/>
  <c r="AH33" i="1"/>
  <c r="AN32" i="1"/>
  <c r="U62" i="1"/>
  <c r="X62" i="1"/>
  <c r="AA61" i="1"/>
  <c r="R64" i="1"/>
  <c r="S63" i="1"/>
  <c r="AN33" i="1" l="1"/>
  <c r="AF35" i="1"/>
  <c r="AE36" i="1"/>
  <c r="AK34" i="1"/>
  <c r="AH34" i="1"/>
  <c r="U63" i="1"/>
  <c r="X63" i="1"/>
  <c r="AA62" i="1"/>
  <c r="S64" i="1"/>
  <c r="R65" i="1"/>
  <c r="AN34" i="1" l="1"/>
  <c r="AF36" i="1"/>
  <c r="AK35" i="1"/>
  <c r="AH35" i="1"/>
  <c r="U64" i="1"/>
  <c r="X64" i="1"/>
  <c r="AA63" i="1"/>
  <c r="S65" i="1"/>
  <c r="R66" i="1"/>
  <c r="AN35" i="1" l="1"/>
  <c r="AE38" i="1"/>
  <c r="AF37" i="1"/>
  <c r="AK36" i="1"/>
  <c r="AH36" i="1"/>
  <c r="U65" i="1"/>
  <c r="X65" i="1"/>
  <c r="AA64" i="1"/>
  <c r="S66" i="1"/>
  <c r="R67" i="1"/>
  <c r="AN36" i="1" l="1"/>
  <c r="AH37" i="1"/>
  <c r="AK37" i="1"/>
  <c r="AF38" i="1"/>
  <c r="U66" i="1"/>
  <c r="X66" i="1"/>
  <c r="AA65" i="1"/>
  <c r="R68" i="1"/>
  <c r="S67" i="1"/>
  <c r="AN37" i="1" l="1"/>
  <c r="AH38" i="1"/>
  <c r="AK38" i="1"/>
  <c r="AE40" i="1"/>
  <c r="AF39" i="1"/>
  <c r="U67" i="1"/>
  <c r="X67" i="1"/>
  <c r="AA66" i="1"/>
  <c r="R69" i="1"/>
  <c r="S68" i="1"/>
  <c r="AN38" i="1" l="1"/>
  <c r="AF40" i="1"/>
  <c r="AK39" i="1"/>
  <c r="AH39" i="1"/>
  <c r="U68" i="1"/>
  <c r="X68" i="1"/>
  <c r="AA67" i="1"/>
  <c r="R70" i="1"/>
  <c r="S69" i="1"/>
  <c r="AN39" i="1" l="1"/>
  <c r="AK40" i="1"/>
  <c r="AH40" i="1"/>
  <c r="AF41" i="1"/>
  <c r="AE42" i="1"/>
  <c r="U69" i="1"/>
  <c r="X69" i="1"/>
  <c r="AA68" i="1"/>
  <c r="S70" i="1"/>
  <c r="R71" i="1"/>
  <c r="AN40" i="1" l="1"/>
  <c r="AF42" i="1"/>
  <c r="AK41" i="1"/>
  <c r="AH41" i="1"/>
  <c r="U70" i="1"/>
  <c r="X70" i="1"/>
  <c r="AA69" i="1"/>
  <c r="R72" i="1"/>
  <c r="S71" i="1"/>
  <c r="AN41" i="1" l="1"/>
  <c r="AK42" i="1"/>
  <c r="AH42" i="1"/>
  <c r="AF43" i="1"/>
  <c r="AE44" i="1"/>
  <c r="U71" i="1"/>
  <c r="X71" i="1"/>
  <c r="AA70" i="1"/>
  <c r="R73" i="1"/>
  <c r="S72" i="1"/>
  <c r="AN42" i="1" l="1"/>
  <c r="AF44" i="1"/>
  <c r="AK43" i="1"/>
  <c r="AH43" i="1"/>
  <c r="U72" i="1"/>
  <c r="X72" i="1"/>
  <c r="AA71" i="1"/>
  <c r="S73" i="1"/>
  <c r="R74" i="1"/>
  <c r="AN43" i="1" l="1"/>
  <c r="AE46" i="1"/>
  <c r="AF45" i="1"/>
  <c r="AK44" i="1"/>
  <c r="AH44" i="1"/>
  <c r="U73" i="1"/>
  <c r="X73" i="1"/>
  <c r="AA72" i="1"/>
  <c r="S74" i="1"/>
  <c r="R75" i="1"/>
  <c r="AN44" i="1" l="1"/>
  <c r="AH45" i="1"/>
  <c r="AK45" i="1"/>
  <c r="AF46" i="1"/>
  <c r="U74" i="1"/>
  <c r="X74" i="1"/>
  <c r="AA73" i="1"/>
  <c r="R76" i="1"/>
  <c r="S75" i="1"/>
  <c r="AH46" i="1" l="1"/>
  <c r="AK46" i="1"/>
  <c r="AE48" i="1"/>
  <c r="AF47" i="1"/>
  <c r="AN45" i="1"/>
  <c r="U75" i="1"/>
  <c r="X75" i="1"/>
  <c r="AA74" i="1"/>
  <c r="R77" i="1"/>
  <c r="S76" i="1"/>
  <c r="AN46" i="1" l="1"/>
  <c r="AK47" i="1"/>
  <c r="AH47" i="1"/>
  <c r="AF48" i="1"/>
  <c r="U76" i="1"/>
  <c r="X76" i="1"/>
  <c r="AA75" i="1"/>
  <c r="R78" i="1"/>
  <c r="S77" i="1"/>
  <c r="AK48" i="1" l="1"/>
  <c r="AH48" i="1"/>
  <c r="AF49" i="1"/>
  <c r="AE50" i="1"/>
  <c r="AN47" i="1"/>
  <c r="U77" i="1"/>
  <c r="X77" i="1"/>
  <c r="AA76" i="1"/>
  <c r="R79" i="1"/>
  <c r="S78" i="1"/>
  <c r="AF50" i="1" l="1"/>
  <c r="AK49" i="1"/>
  <c r="AH49" i="1"/>
  <c r="AN48" i="1"/>
  <c r="AA77" i="1"/>
  <c r="U78" i="1"/>
  <c r="X78" i="1"/>
  <c r="R80" i="1"/>
  <c r="S79" i="1"/>
  <c r="AN49" i="1" l="1"/>
  <c r="AF51" i="1"/>
  <c r="AE52" i="1"/>
  <c r="AK50" i="1"/>
  <c r="AH50" i="1"/>
  <c r="U79" i="1"/>
  <c r="X79" i="1"/>
  <c r="AA78" i="1"/>
  <c r="R81" i="1"/>
  <c r="S80" i="1"/>
  <c r="AN50" i="1" l="1"/>
  <c r="AF52" i="1"/>
  <c r="AK51" i="1"/>
  <c r="AH51" i="1"/>
  <c r="U80" i="1"/>
  <c r="X80" i="1"/>
  <c r="AA79" i="1"/>
  <c r="R82" i="1"/>
  <c r="S81" i="1"/>
  <c r="AN51" i="1" l="1"/>
  <c r="AE54" i="1"/>
  <c r="AF53" i="1"/>
  <c r="AK52" i="1"/>
  <c r="AH52" i="1"/>
  <c r="U81" i="1"/>
  <c r="X81" i="1"/>
  <c r="AA80" i="1"/>
  <c r="R83" i="1"/>
  <c r="S82" i="1"/>
  <c r="AN52" i="1" l="1"/>
  <c r="AH53" i="1"/>
  <c r="AK53" i="1"/>
  <c r="AF54" i="1"/>
  <c r="U82" i="1"/>
  <c r="X82" i="1"/>
  <c r="AA81" i="1"/>
  <c r="S83" i="1"/>
  <c r="R84" i="1"/>
  <c r="AN53" i="1" l="1"/>
  <c r="AH54" i="1"/>
  <c r="AK54" i="1"/>
  <c r="AE56" i="1"/>
  <c r="AF55" i="1"/>
  <c r="U83" i="1"/>
  <c r="X83" i="1"/>
  <c r="AA82" i="1"/>
  <c r="S84" i="1"/>
  <c r="R85" i="1"/>
  <c r="AK55" i="1" l="1"/>
  <c r="AH55" i="1"/>
  <c r="AF56" i="1"/>
  <c r="AN54" i="1"/>
  <c r="U84" i="1"/>
  <c r="X84" i="1"/>
  <c r="AA83" i="1"/>
  <c r="S85" i="1"/>
  <c r="R86" i="1"/>
  <c r="AN55" i="1" l="1"/>
  <c r="AK56" i="1"/>
  <c r="AH56" i="1"/>
  <c r="AF57" i="1"/>
  <c r="AE58" i="1"/>
  <c r="U85" i="1"/>
  <c r="X85" i="1"/>
  <c r="AA84" i="1"/>
  <c r="S86" i="1"/>
  <c r="R87" i="1"/>
  <c r="AN56" i="1" l="1"/>
  <c r="AF58" i="1"/>
  <c r="AK57" i="1"/>
  <c r="AH57" i="1"/>
  <c r="U86" i="1"/>
  <c r="X86" i="1"/>
  <c r="AA85" i="1"/>
  <c r="S87" i="1"/>
  <c r="R88" i="1"/>
  <c r="AN57" i="1" l="1"/>
  <c r="AK58" i="1"/>
  <c r="AH58" i="1"/>
  <c r="AF59" i="1"/>
  <c r="AE60" i="1"/>
  <c r="U87" i="1"/>
  <c r="X87" i="1"/>
  <c r="AA86" i="1"/>
  <c r="R89" i="1"/>
  <c r="S88" i="1"/>
  <c r="AN58" i="1" l="1"/>
  <c r="AK59" i="1"/>
  <c r="AH59" i="1"/>
  <c r="AF60" i="1"/>
  <c r="U88" i="1"/>
  <c r="X88" i="1"/>
  <c r="AA87" i="1"/>
  <c r="S89" i="1"/>
  <c r="R90" i="1"/>
  <c r="AN59" i="1" l="1"/>
  <c r="AE62" i="1"/>
  <c r="AF61" i="1"/>
  <c r="AK60" i="1"/>
  <c r="AH60" i="1"/>
  <c r="U89" i="1"/>
  <c r="X89" i="1"/>
  <c r="AA88" i="1"/>
  <c r="S90" i="1"/>
  <c r="R91" i="1"/>
  <c r="AN60" i="1" l="1"/>
  <c r="AH61" i="1"/>
  <c r="AK61" i="1"/>
  <c r="AF62" i="1"/>
  <c r="U90" i="1"/>
  <c r="X90" i="1"/>
  <c r="AA89" i="1"/>
  <c r="S91" i="1"/>
  <c r="R92" i="1"/>
  <c r="AE64" i="1" l="1"/>
  <c r="AF63" i="1"/>
  <c r="AH62" i="1"/>
  <c r="AK62" i="1"/>
  <c r="AN61" i="1"/>
  <c r="U91" i="1"/>
  <c r="X91" i="1"/>
  <c r="AA90" i="1"/>
  <c r="R93" i="1"/>
  <c r="S92" i="1"/>
  <c r="AN62" i="1" l="1"/>
  <c r="AK63" i="1"/>
  <c r="AH63" i="1"/>
  <c r="AF64" i="1"/>
  <c r="U92" i="1"/>
  <c r="X92" i="1"/>
  <c r="AA91" i="1"/>
  <c r="S93" i="1"/>
  <c r="R94" i="1"/>
  <c r="AN63" i="1" l="1"/>
  <c r="AK64" i="1"/>
  <c r="AH64" i="1"/>
  <c r="AF65" i="1"/>
  <c r="AE66" i="1"/>
  <c r="U93" i="1"/>
  <c r="X93" i="1"/>
  <c r="AA92" i="1"/>
  <c r="S94" i="1"/>
  <c r="R95" i="1"/>
  <c r="AN64" i="1" l="1"/>
  <c r="AK65" i="1"/>
  <c r="AH65" i="1"/>
  <c r="AF66" i="1"/>
  <c r="U94" i="1"/>
  <c r="X94" i="1"/>
  <c r="AA93" i="1"/>
  <c r="R96" i="1"/>
  <c r="S95" i="1"/>
  <c r="AN65" i="1" l="1"/>
  <c r="AK66" i="1"/>
  <c r="AH66" i="1"/>
  <c r="AF67" i="1"/>
  <c r="AE68" i="1"/>
  <c r="U95" i="1"/>
  <c r="X95" i="1"/>
  <c r="AA94" i="1"/>
  <c r="R97" i="1"/>
  <c r="S96" i="1"/>
  <c r="AN66" i="1" l="1"/>
  <c r="AF68" i="1"/>
  <c r="AK67" i="1"/>
  <c r="AH67" i="1"/>
  <c r="U96" i="1"/>
  <c r="X96" i="1"/>
  <c r="AA95" i="1"/>
  <c r="R98" i="1"/>
  <c r="S97" i="1"/>
  <c r="AN67" i="1" l="1"/>
  <c r="AE70" i="1"/>
  <c r="AF69" i="1"/>
  <c r="AK68" i="1"/>
  <c r="AH68" i="1"/>
  <c r="U97" i="1"/>
  <c r="X97" i="1"/>
  <c r="AA96" i="1"/>
  <c r="S98" i="1"/>
  <c r="R99" i="1"/>
  <c r="AN68" i="1" l="1"/>
  <c r="AH69" i="1"/>
  <c r="AK69" i="1"/>
  <c r="AF70" i="1"/>
  <c r="U98" i="1"/>
  <c r="X98" i="1"/>
  <c r="AA97" i="1"/>
  <c r="R100" i="1"/>
  <c r="S99" i="1"/>
  <c r="AH70" i="1" l="1"/>
  <c r="AK70" i="1"/>
  <c r="AE72" i="1"/>
  <c r="AF71" i="1"/>
  <c r="AN69" i="1"/>
  <c r="U99" i="1"/>
  <c r="X99" i="1"/>
  <c r="AA98" i="1"/>
  <c r="S100" i="1"/>
  <c r="R101" i="1"/>
  <c r="AK71" i="1" l="1"/>
  <c r="AH71" i="1"/>
  <c r="AF72" i="1"/>
  <c r="AN70" i="1"/>
  <c r="U100" i="1"/>
  <c r="X100" i="1"/>
  <c r="AA99" i="1"/>
  <c r="R102" i="1"/>
  <c r="S101" i="1"/>
  <c r="AN71" i="1" l="1"/>
  <c r="AF73" i="1"/>
  <c r="AE74" i="1"/>
  <c r="AK72" i="1"/>
  <c r="AH72" i="1"/>
  <c r="U101" i="1"/>
  <c r="X101" i="1"/>
  <c r="AA100" i="1"/>
  <c r="R103" i="1"/>
  <c r="S102" i="1"/>
  <c r="AN72" i="1" l="1"/>
  <c r="AF74" i="1"/>
  <c r="AK73" i="1"/>
  <c r="AH73" i="1"/>
  <c r="U102" i="1"/>
  <c r="X102" i="1"/>
  <c r="AA101" i="1"/>
  <c r="R104" i="1"/>
  <c r="S103" i="1"/>
  <c r="AN73" i="1" l="1"/>
  <c r="AK74" i="1"/>
  <c r="AH74" i="1"/>
  <c r="AF75" i="1"/>
  <c r="AE76" i="1"/>
  <c r="U103" i="1"/>
  <c r="X103" i="1"/>
  <c r="AA102" i="1"/>
  <c r="R105" i="1"/>
  <c r="S104" i="1"/>
  <c r="AK75" i="1" l="1"/>
  <c r="AH75" i="1"/>
  <c r="AF76" i="1"/>
  <c r="AN74" i="1"/>
  <c r="U104" i="1"/>
  <c r="X104" i="1"/>
  <c r="AA103" i="1"/>
  <c r="R106" i="1"/>
  <c r="S105" i="1"/>
  <c r="AE78" i="1" l="1"/>
  <c r="AF77" i="1"/>
  <c r="AK76" i="1"/>
  <c r="AH76" i="1"/>
  <c r="AN75" i="1"/>
  <c r="U105" i="1"/>
  <c r="X105" i="1"/>
  <c r="AA104" i="1"/>
  <c r="R107" i="1"/>
  <c r="S106" i="1"/>
  <c r="AN76" i="1" l="1"/>
  <c r="AH77" i="1"/>
  <c r="AK77" i="1"/>
  <c r="AF78" i="1"/>
  <c r="AA105" i="1"/>
  <c r="U106" i="1"/>
  <c r="X106" i="1"/>
  <c r="R108" i="1"/>
  <c r="S107" i="1"/>
  <c r="AN77" i="1" l="1"/>
  <c r="AE80" i="1"/>
  <c r="AF79" i="1"/>
  <c r="AH78" i="1"/>
  <c r="AK78" i="1"/>
  <c r="U107" i="1"/>
  <c r="X107" i="1"/>
  <c r="AA106" i="1"/>
  <c r="R109" i="1"/>
  <c r="S108" i="1"/>
  <c r="AN78" i="1" l="1"/>
  <c r="AK79" i="1"/>
  <c r="AH79" i="1"/>
  <c r="AF80" i="1"/>
  <c r="AA107" i="1"/>
  <c r="U108" i="1"/>
  <c r="X108" i="1"/>
  <c r="R110" i="1"/>
  <c r="S109" i="1"/>
  <c r="AN79" i="1" l="1"/>
  <c r="AK80" i="1"/>
  <c r="AH80" i="1"/>
  <c r="AF81" i="1"/>
  <c r="U109" i="1"/>
  <c r="X109" i="1"/>
  <c r="AA108" i="1"/>
  <c r="R111" i="1"/>
  <c r="S110" i="1"/>
  <c r="AN80" i="1" l="1"/>
  <c r="AK81" i="1"/>
  <c r="AH81" i="1"/>
  <c r="AF82" i="1"/>
  <c r="AA109" i="1"/>
  <c r="U110" i="1"/>
  <c r="X110" i="1"/>
  <c r="R112" i="1"/>
  <c r="S111" i="1"/>
  <c r="AN81" i="1" l="1"/>
  <c r="AK82" i="1"/>
  <c r="AH82" i="1"/>
  <c r="AF83" i="1"/>
  <c r="AE84" i="1"/>
  <c r="U111" i="1"/>
  <c r="X111" i="1"/>
  <c r="AA110" i="1"/>
  <c r="R113" i="1"/>
  <c r="S112" i="1"/>
  <c r="AH83" i="1" l="1"/>
  <c r="AK83" i="1"/>
  <c r="AF84" i="1"/>
  <c r="AN82" i="1"/>
  <c r="U112" i="1"/>
  <c r="X112" i="1"/>
  <c r="AA111" i="1"/>
  <c r="R114" i="1"/>
  <c r="S113" i="1"/>
  <c r="AN83" i="1" l="1"/>
  <c r="AE86" i="1"/>
  <c r="AF85" i="1"/>
  <c r="AK84" i="1"/>
  <c r="AH84" i="1"/>
  <c r="AA112" i="1"/>
  <c r="U113" i="1"/>
  <c r="X113" i="1"/>
  <c r="R115" i="1"/>
  <c r="S114" i="1"/>
  <c r="AN84" i="1" l="1"/>
  <c r="AH85" i="1"/>
  <c r="AK85" i="1"/>
  <c r="AF86" i="1"/>
  <c r="U114" i="1"/>
  <c r="X114" i="1"/>
  <c r="AA113" i="1"/>
  <c r="R116" i="1"/>
  <c r="S116" i="1" s="1"/>
  <c r="S115" i="1"/>
  <c r="AN85" i="1" l="1"/>
  <c r="AH86" i="1"/>
  <c r="AK86" i="1"/>
  <c r="AE88" i="1"/>
  <c r="AF87" i="1"/>
  <c r="U115" i="1"/>
  <c r="X115" i="1"/>
  <c r="U116" i="1"/>
  <c r="X116" i="1"/>
  <c r="AA114" i="1"/>
  <c r="AN86" i="1" l="1"/>
  <c r="AK87" i="1"/>
  <c r="AH87" i="1"/>
  <c r="AF88" i="1"/>
  <c r="AA116" i="1"/>
  <c r="AA115" i="1"/>
  <c r="AK88" i="1" l="1"/>
  <c r="AH88" i="1"/>
  <c r="AN87" i="1"/>
  <c r="AF89" i="1"/>
  <c r="AE90" i="1"/>
  <c r="AN88" i="1" l="1"/>
  <c r="AF90" i="1"/>
  <c r="AK89" i="1"/>
  <c r="AH89" i="1"/>
  <c r="AN89" i="1" l="1"/>
  <c r="AF91" i="1"/>
  <c r="AE92" i="1"/>
  <c r="AK90" i="1"/>
  <c r="AH90" i="1"/>
  <c r="AN90" i="1" l="1"/>
  <c r="AF92" i="1"/>
  <c r="AK91" i="1"/>
  <c r="AH91" i="1"/>
  <c r="AN91" i="1" l="1"/>
  <c r="AE94" i="1"/>
  <c r="AF93" i="1"/>
  <c r="AK92" i="1"/>
  <c r="AH92" i="1"/>
  <c r="AN92" i="1" l="1"/>
  <c r="AH93" i="1"/>
  <c r="AK93" i="1"/>
  <c r="AF94" i="1"/>
  <c r="AH94" i="1" l="1"/>
  <c r="AK94" i="1"/>
  <c r="AE96" i="1"/>
  <c r="AF95" i="1"/>
  <c r="AN93" i="1"/>
  <c r="AF96" i="1" l="1"/>
  <c r="AK95" i="1"/>
  <c r="AH95" i="1"/>
  <c r="AN94" i="1"/>
  <c r="AN95" i="1" l="1"/>
  <c r="AK96" i="1"/>
  <c r="AH96" i="1"/>
  <c r="AF97" i="1"/>
  <c r="AE98" i="1"/>
  <c r="AF98" i="1" l="1"/>
  <c r="AK97" i="1"/>
  <c r="AH97" i="1"/>
  <c r="AN96" i="1"/>
  <c r="AN97" i="1" l="1"/>
  <c r="AK98" i="1"/>
  <c r="AH98" i="1"/>
  <c r="AF99" i="1"/>
  <c r="AE100" i="1"/>
  <c r="AN98" i="1" l="1"/>
  <c r="AF100" i="1"/>
  <c r="AK99" i="1"/>
  <c r="AH99" i="1"/>
  <c r="AN99" i="1" l="1"/>
  <c r="AE102" i="1"/>
  <c r="AF101" i="1"/>
  <c r="AK100" i="1"/>
  <c r="AH100" i="1"/>
  <c r="AN100" i="1" l="1"/>
  <c r="AH101" i="1"/>
  <c r="AK101" i="1"/>
  <c r="AF102" i="1"/>
  <c r="AN101" i="1" l="1"/>
  <c r="AE104" i="1"/>
  <c r="AF103" i="1"/>
  <c r="AH102" i="1"/>
  <c r="AK102" i="1"/>
  <c r="AN102" i="1" l="1"/>
  <c r="AK103" i="1"/>
  <c r="AH103" i="1"/>
  <c r="AF104" i="1"/>
  <c r="AN103" i="1" l="1"/>
  <c r="AF105" i="1"/>
  <c r="AE106" i="1"/>
  <c r="AK104" i="1"/>
  <c r="AH104" i="1"/>
  <c r="AN104" i="1" l="1"/>
  <c r="AK105" i="1"/>
  <c r="AH105" i="1"/>
  <c r="AF106" i="1"/>
  <c r="AN105" i="1" l="1"/>
  <c r="AF107" i="1"/>
  <c r="AE108" i="1"/>
  <c r="AK106" i="1"/>
  <c r="AH106" i="1"/>
  <c r="AN106" i="1" l="1"/>
  <c r="AF108" i="1"/>
  <c r="AK107" i="1"/>
  <c r="AH107" i="1"/>
  <c r="AN107" i="1" l="1"/>
  <c r="AE110" i="1"/>
  <c r="AF109" i="1"/>
  <c r="AK108" i="1"/>
  <c r="AH108" i="1"/>
  <c r="AN108" i="1" l="1"/>
  <c r="AH109" i="1"/>
  <c r="AK109" i="1"/>
  <c r="AF110" i="1"/>
  <c r="AN109" i="1" l="1"/>
  <c r="AE112" i="1"/>
  <c r="AF111" i="1"/>
  <c r="AH110" i="1"/>
  <c r="AK110" i="1"/>
  <c r="AN110" i="1" l="1"/>
  <c r="AK111" i="1"/>
  <c r="AH111" i="1"/>
  <c r="AF112" i="1"/>
  <c r="AN111" i="1" l="1"/>
  <c r="AK112" i="1"/>
  <c r="AH112" i="1"/>
  <c r="AF113" i="1"/>
  <c r="AE114" i="1"/>
  <c r="AN112" i="1" l="1"/>
  <c r="AF114" i="1"/>
  <c r="AK113" i="1"/>
  <c r="AH113" i="1"/>
  <c r="AN113" i="1" l="1"/>
  <c r="AF115" i="1"/>
  <c r="AE116" i="1"/>
  <c r="AF116" i="1" s="1"/>
  <c r="AK114" i="1"/>
  <c r="AH114" i="1"/>
  <c r="AN114" i="1" l="1"/>
  <c r="AK116" i="1"/>
  <c r="AH116" i="1"/>
  <c r="AK115" i="1"/>
  <c r="AH115" i="1"/>
  <c r="AN116" i="1" l="1"/>
  <c r="AN115" i="1"/>
</calcChain>
</file>

<file path=xl/sharedStrings.xml><?xml version="1.0" encoding="utf-8"?>
<sst xmlns="http://schemas.openxmlformats.org/spreadsheetml/2006/main" count="45" uniqueCount="24">
  <si>
    <t>Dados:</t>
  </si>
  <si>
    <t>Bet Inicial</t>
  </si>
  <si>
    <t>-&gt;</t>
  </si>
  <si>
    <t>Pagamento caso Vitória (Multiplicador) - M</t>
  </si>
  <si>
    <t>Incremento Repetitivo - IR</t>
  </si>
  <si>
    <t>Nº Jogadas - N</t>
  </si>
  <si>
    <t>Nº Jogadas - N2</t>
  </si>
  <si>
    <t>Calculadora:</t>
  </si>
  <si>
    <t>Bet Jogada N</t>
  </si>
  <si>
    <t>Total Gasto com N Jogadas</t>
  </si>
  <si>
    <t>Valor Vitória N</t>
  </si>
  <si>
    <t>Lucro se Vitória Jogada N</t>
  </si>
  <si>
    <t>P (Vitória por Jogada)</t>
  </si>
  <si>
    <t>P (Perder N Jogadas Seguidas)</t>
  </si>
  <si>
    <t>P (Perder N-1 E Ganhar Jogada N)</t>
  </si>
  <si>
    <t>P (Ganhar N Jogadas Seguidas)</t>
  </si>
  <si>
    <t>P (Derrota por Jogada)</t>
  </si>
  <si>
    <t>Gráficos:</t>
  </si>
  <si>
    <t>Bet</t>
  </si>
  <si>
    <t>Nº Jogada</t>
  </si>
  <si>
    <r>
      <rPr>
        <b/>
        <sz val="14"/>
        <color theme="1"/>
        <rFont val="Calibri"/>
        <family val="2"/>
        <scheme val="minor"/>
      </rPr>
      <t>Simulador Estratégia Para Roleta</t>
    </r>
    <r>
      <rPr>
        <sz val="11"/>
        <color theme="1"/>
        <rFont val="Calibri"/>
        <family val="2"/>
        <scheme val="minor"/>
      </rPr>
      <t xml:space="preserve"> </t>
    </r>
  </si>
  <si>
    <t>TBD</t>
  </si>
  <si>
    <t>Calculado</t>
  </si>
  <si>
    <t>Código de Cores: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</si>
</sst>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3" borderId="1" xfId="0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2" fontId="0" fillId="3" borderId="4" xfId="0" applyNumberFormat="1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20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21" xfId="0" applyFill="1" applyBorder="1"/>
    <xf numFmtId="0" fontId="0" fillId="3" borderId="16" xfId="0" applyFill="1" applyBorder="1"/>
    <xf numFmtId="0" fontId="0" fillId="3" borderId="18" xfId="0" applyFill="1" applyBorder="1"/>
    <xf numFmtId="0" fontId="0" fillId="2" borderId="22" xfId="0" applyFill="1" applyBorder="1"/>
    <xf numFmtId="0" fontId="0" fillId="2" borderId="23" xfId="0" applyFill="1" applyBorder="1"/>
    <xf numFmtId="165" fontId="0" fillId="0" borderId="0" xfId="0" applyNumberFormat="1"/>
    <xf numFmtId="165" fontId="0" fillId="3" borderId="9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0" fontId="0" fillId="4" borderId="13" xfId="0" applyFill="1" applyBorder="1"/>
    <xf numFmtId="2" fontId="0" fillId="4" borderId="10" xfId="0" applyNumberFormat="1" applyFill="1" applyBorder="1" applyAlignment="1">
      <alignment horizontal="center"/>
    </xf>
    <xf numFmtId="0" fontId="0" fillId="4" borderId="15" xfId="0" applyFill="1" applyBorder="1"/>
    <xf numFmtId="0" fontId="0" fillId="4" borderId="22" xfId="0" applyFill="1" applyBorder="1"/>
    <xf numFmtId="165" fontId="0" fillId="4" borderId="10" xfId="0" applyNumberFormat="1" applyFill="1" applyBorder="1" applyAlignment="1">
      <alignment horizontal="center"/>
    </xf>
    <xf numFmtId="0" fontId="0" fillId="4" borderId="23" xfId="0" applyFill="1" applyBorder="1"/>
    <xf numFmtId="0" fontId="0" fillId="4" borderId="6" xfId="0" applyFill="1" applyBorder="1" applyAlignment="1">
      <alignment horizontal="center"/>
    </xf>
    <xf numFmtId="0" fontId="0" fillId="4" borderId="17" xfId="0" applyFill="1" applyBorder="1"/>
    <xf numFmtId="0" fontId="0" fillId="4" borderId="19" xfId="0" applyFill="1" applyBorder="1"/>
    <xf numFmtId="2" fontId="0" fillId="4" borderId="0" xfId="0" applyNumberFormat="1" applyFill="1" applyAlignment="1">
      <alignment horizontal="center"/>
    </xf>
    <xf numFmtId="0" fontId="0" fillId="4" borderId="29" xfId="0" applyFill="1" applyBorder="1"/>
    <xf numFmtId="0" fontId="0" fillId="4" borderId="30" xfId="0" applyFill="1" applyBorder="1"/>
    <xf numFmtId="0" fontId="0" fillId="2" borderId="24" xfId="0" applyFill="1" applyBorder="1"/>
    <xf numFmtId="0" fontId="0" fillId="2" borderId="26" xfId="0" applyFill="1" applyBorder="1"/>
    <xf numFmtId="0" fontId="0" fillId="4" borderId="27" xfId="0" applyFill="1" applyBorder="1"/>
    <xf numFmtId="0" fontId="0" fillId="4" borderId="28" xfId="0" applyFill="1" applyBorder="1"/>
    <xf numFmtId="165" fontId="0" fillId="2" borderId="25" xfId="0" applyNumberFormat="1" applyFill="1" applyBorder="1" applyAlignment="1">
      <alignment horizontal="center"/>
    </xf>
    <xf numFmtId="0" fontId="0" fillId="2" borderId="29" xfId="0" applyFill="1" applyBorder="1"/>
    <xf numFmtId="2" fontId="0" fillId="5" borderId="2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2" xfId="0" applyFill="1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C3CDB-911F-49B8-A4DC-80C44B58E99B}">
  <dimension ref="A2:AO134"/>
  <sheetViews>
    <sheetView tabSelected="1" zoomScaleNormal="100" workbookViewId="0">
      <selection activeCell="AK7" sqref="AK7"/>
    </sheetView>
  </sheetViews>
  <sheetFormatPr defaultRowHeight="14.25" x14ac:dyDescent="0.45"/>
  <cols>
    <col min="12" max="12" width="9.19921875" bestFit="1" customWidth="1"/>
    <col min="20" max="20" width="9.06640625" style="3"/>
    <col min="22" max="22" width="9.06640625" style="3"/>
    <col min="25" max="25" width="9.06640625" style="2"/>
    <col min="27" max="27" width="9.06640625" style="28"/>
  </cols>
  <sheetData>
    <row r="2" spans="1:41" ht="18" x14ac:dyDescent="0.55000000000000004">
      <c r="B2" t="s">
        <v>20</v>
      </c>
    </row>
    <row r="4" spans="1:41" ht="14.65" thickBot="1" x14ac:dyDescent="0.5">
      <c r="K4" s="58" t="s">
        <v>23</v>
      </c>
      <c r="L4" s="58"/>
      <c r="S4" s="3"/>
      <c r="T4"/>
      <c r="U4" s="3"/>
      <c r="V4"/>
      <c r="X4" s="2"/>
      <c r="Y4"/>
    </row>
    <row r="5" spans="1:41" ht="14.65" thickBot="1" x14ac:dyDescent="0.5">
      <c r="A5" s="59" t="s">
        <v>0</v>
      </c>
      <c r="C5" s="1" t="s">
        <v>2</v>
      </c>
      <c r="D5" s="51">
        <v>0.1</v>
      </c>
      <c r="E5" t="s">
        <v>1</v>
      </c>
      <c r="K5" s="57" t="s">
        <v>21</v>
      </c>
      <c r="R5" s="7" t="s">
        <v>19</v>
      </c>
      <c r="S5" s="8" t="s">
        <v>18</v>
      </c>
      <c r="T5" s="9"/>
      <c r="U5" s="10" t="s">
        <v>10</v>
      </c>
      <c r="V5" s="11"/>
      <c r="W5" s="9"/>
      <c r="X5" s="12" t="s">
        <v>9</v>
      </c>
      <c r="Y5" s="23"/>
      <c r="Z5" s="24"/>
      <c r="AA5" s="29" t="s">
        <v>11</v>
      </c>
      <c r="AB5" s="25"/>
      <c r="AE5" s="7" t="s">
        <v>19</v>
      </c>
      <c r="AF5" s="8" t="s">
        <v>18</v>
      </c>
      <c r="AG5" s="9"/>
      <c r="AH5" s="10" t="s">
        <v>10</v>
      </c>
      <c r="AI5" s="11"/>
      <c r="AJ5" s="9"/>
      <c r="AK5" s="12" t="s">
        <v>9</v>
      </c>
      <c r="AL5" s="23"/>
      <c r="AM5" s="24"/>
      <c r="AN5" s="29" t="s">
        <v>11</v>
      </c>
      <c r="AO5" s="25"/>
    </row>
    <row r="6" spans="1:41" x14ac:dyDescent="0.45">
      <c r="C6" s="1" t="s">
        <v>2</v>
      </c>
      <c r="D6" s="51">
        <v>0.01</v>
      </c>
      <c r="E6" t="s">
        <v>4</v>
      </c>
      <c r="K6" s="56" t="s">
        <v>22</v>
      </c>
      <c r="R6" s="39">
        <v>1</v>
      </c>
      <c r="S6" s="34">
        <f>D5</f>
        <v>0.1</v>
      </c>
      <c r="T6" s="40"/>
      <c r="U6" s="34">
        <f t="shared" ref="U6:U37" si="0">S6*$D$9</f>
        <v>3.6</v>
      </c>
      <c r="V6" s="41"/>
      <c r="W6" s="40"/>
      <c r="X6" s="42">
        <f>S6</f>
        <v>0.1</v>
      </c>
      <c r="Y6" s="41"/>
      <c r="Z6" s="43"/>
      <c r="AA6" s="37">
        <f>U6-X6</f>
        <v>3.5</v>
      </c>
      <c r="AB6" s="44"/>
      <c r="AE6" s="39">
        <v>1</v>
      </c>
      <c r="AF6" s="34">
        <f>0.1</f>
        <v>0.1</v>
      </c>
      <c r="AG6" s="40"/>
      <c r="AH6" s="34">
        <f t="shared" ref="AH6:AH69" si="1">AF6*$D$9</f>
        <v>3.6</v>
      </c>
      <c r="AI6" s="41"/>
      <c r="AJ6" s="40"/>
      <c r="AK6" s="42">
        <f>AF6</f>
        <v>0.1</v>
      </c>
      <c r="AL6" s="41"/>
      <c r="AM6" s="43"/>
      <c r="AN6" s="37">
        <f>AH6-AK6</f>
        <v>3.5</v>
      </c>
      <c r="AO6" s="44"/>
    </row>
    <row r="7" spans="1:41" x14ac:dyDescent="0.45">
      <c r="C7" s="1" t="s">
        <v>2</v>
      </c>
      <c r="D7" s="52">
        <v>37</v>
      </c>
      <c r="E7" t="s">
        <v>5</v>
      </c>
      <c r="R7" s="31">
        <f>R6+1</f>
        <v>2</v>
      </c>
      <c r="S7" s="32">
        <f t="shared" ref="S7:S38" si="2">$S$6+(R7-1)*$D$6</f>
        <v>0.11</v>
      </c>
      <c r="T7" s="33"/>
      <c r="U7" s="34">
        <f t="shared" si="0"/>
        <v>3.96</v>
      </c>
      <c r="V7" s="35"/>
      <c r="W7" s="33"/>
      <c r="X7" s="32">
        <f t="shared" ref="X7:X38" si="3">($S$6+S7)*R7*0.5</f>
        <v>0.21000000000000002</v>
      </c>
      <c r="Y7" s="35"/>
      <c r="Z7" s="36"/>
      <c r="AA7" s="37">
        <f t="shared" ref="AA7:AA70" si="4">U7-X7</f>
        <v>3.75</v>
      </c>
      <c r="AB7" s="38"/>
      <c r="AE7" s="31">
        <v>1</v>
      </c>
      <c r="AF7" s="32">
        <f>$S$6+(AE7-1)*$D$6</f>
        <v>0.1</v>
      </c>
      <c r="AG7" s="33"/>
      <c r="AH7" s="34">
        <f t="shared" si="1"/>
        <v>3.6</v>
      </c>
      <c r="AI7" s="35"/>
      <c r="AJ7" s="33"/>
      <c r="AK7" s="32">
        <f>($S$6+AF7)*AE7*0.5</f>
        <v>0.1</v>
      </c>
      <c r="AL7" s="35"/>
      <c r="AM7" s="36"/>
      <c r="AN7" s="37">
        <f t="shared" ref="AN7:AN70" si="5">AH7-AK7</f>
        <v>3.5</v>
      </c>
      <c r="AO7" s="38"/>
    </row>
    <row r="8" spans="1:41" x14ac:dyDescent="0.45">
      <c r="C8" s="1" t="s">
        <v>2</v>
      </c>
      <c r="D8" s="52">
        <v>85</v>
      </c>
      <c r="E8" t="s">
        <v>6</v>
      </c>
      <c r="R8" s="31">
        <f t="shared" ref="R8:R71" si="6">R7+1</f>
        <v>3</v>
      </c>
      <c r="S8" s="32">
        <f t="shared" si="2"/>
        <v>0.12000000000000001</v>
      </c>
      <c r="T8" s="33"/>
      <c r="U8" s="34">
        <f t="shared" si="0"/>
        <v>4.32</v>
      </c>
      <c r="V8" s="35"/>
      <c r="W8" s="33"/>
      <c r="X8" s="32">
        <f t="shared" si="3"/>
        <v>0.33000000000000007</v>
      </c>
      <c r="Y8" s="35"/>
      <c r="Z8" s="33"/>
      <c r="AA8" s="37">
        <f t="shared" si="4"/>
        <v>3.99</v>
      </c>
      <c r="AB8" s="35"/>
      <c r="AE8" s="31">
        <f t="shared" ref="AE8:AE71" si="7">AE7+1</f>
        <v>2</v>
      </c>
      <c r="AF8" s="32">
        <f t="shared" ref="AF7:AF70" si="8">$S$6+(AE8-1)*$D$6</f>
        <v>0.11</v>
      </c>
      <c r="AG8" s="33"/>
      <c r="AH8" s="34">
        <f t="shared" si="1"/>
        <v>3.96</v>
      </c>
      <c r="AI8" s="35"/>
      <c r="AJ8" s="33"/>
      <c r="AK8" s="32">
        <f t="shared" ref="AK7:AK70" si="9">($S$6+AF8)*AE8*0.5</f>
        <v>0.21000000000000002</v>
      </c>
      <c r="AL8" s="35"/>
      <c r="AM8" s="33"/>
      <c r="AN8" s="37">
        <f t="shared" si="5"/>
        <v>3.75</v>
      </c>
      <c r="AO8" s="35"/>
    </row>
    <row r="9" spans="1:41" x14ac:dyDescent="0.45">
      <c r="C9" s="1" t="s">
        <v>2</v>
      </c>
      <c r="D9" s="52">
        <v>36</v>
      </c>
      <c r="E9" t="s">
        <v>3</v>
      </c>
      <c r="R9" s="31">
        <f t="shared" si="6"/>
        <v>4</v>
      </c>
      <c r="S9" s="32">
        <f t="shared" si="2"/>
        <v>0.13</v>
      </c>
      <c r="T9" s="33"/>
      <c r="U9" s="34">
        <f t="shared" si="0"/>
        <v>4.68</v>
      </c>
      <c r="V9" s="35"/>
      <c r="W9" s="33"/>
      <c r="X9" s="32">
        <f t="shared" si="3"/>
        <v>0.46</v>
      </c>
      <c r="Y9" s="35"/>
      <c r="Z9" s="36"/>
      <c r="AA9" s="37">
        <f t="shared" si="4"/>
        <v>4.22</v>
      </c>
      <c r="AB9" s="38"/>
      <c r="AE9" s="31">
        <v>2</v>
      </c>
      <c r="AF9" s="32">
        <f t="shared" si="8"/>
        <v>0.11</v>
      </c>
      <c r="AG9" s="33"/>
      <c r="AH9" s="34">
        <f t="shared" si="1"/>
        <v>3.96</v>
      </c>
      <c r="AI9" s="35"/>
      <c r="AJ9" s="33"/>
      <c r="AK9" s="32">
        <f t="shared" si="9"/>
        <v>0.21000000000000002</v>
      </c>
      <c r="AL9" s="35"/>
      <c r="AM9" s="36"/>
      <c r="AN9" s="37">
        <f t="shared" si="5"/>
        <v>3.75</v>
      </c>
      <c r="AO9" s="38"/>
    </row>
    <row r="10" spans="1:41" x14ac:dyDescent="0.45">
      <c r="D10" s="3"/>
      <c r="R10" s="31">
        <f t="shared" si="6"/>
        <v>5</v>
      </c>
      <c r="S10" s="32">
        <f t="shared" si="2"/>
        <v>0.14000000000000001</v>
      </c>
      <c r="T10" s="33"/>
      <c r="U10" s="34">
        <f t="shared" si="0"/>
        <v>5.0400000000000009</v>
      </c>
      <c r="V10" s="35"/>
      <c r="W10" s="33"/>
      <c r="X10" s="32">
        <f t="shared" si="3"/>
        <v>0.60000000000000009</v>
      </c>
      <c r="Y10" s="35"/>
      <c r="Z10" s="33"/>
      <c r="AA10" s="37">
        <f t="shared" si="4"/>
        <v>4.4400000000000013</v>
      </c>
      <c r="AB10" s="35"/>
      <c r="AE10" s="31">
        <v>3</v>
      </c>
      <c r="AF10" s="32">
        <f t="shared" si="8"/>
        <v>0.12000000000000001</v>
      </c>
      <c r="AG10" s="33"/>
      <c r="AH10" s="34">
        <f t="shared" si="1"/>
        <v>4.32</v>
      </c>
      <c r="AI10" s="35"/>
      <c r="AJ10" s="33"/>
      <c r="AK10" s="32">
        <f t="shared" si="9"/>
        <v>0.33000000000000007</v>
      </c>
      <c r="AL10" s="35"/>
      <c r="AM10" s="33"/>
      <c r="AN10" s="37">
        <f t="shared" si="5"/>
        <v>3.99</v>
      </c>
      <c r="AO10" s="35"/>
    </row>
    <row r="11" spans="1:41" x14ac:dyDescent="0.45">
      <c r="D11" s="3"/>
      <c r="R11" s="31">
        <f t="shared" si="6"/>
        <v>6</v>
      </c>
      <c r="S11" s="32">
        <f t="shared" si="2"/>
        <v>0.15000000000000002</v>
      </c>
      <c r="T11" s="33"/>
      <c r="U11" s="34">
        <f t="shared" si="0"/>
        <v>5.4</v>
      </c>
      <c r="V11" s="35"/>
      <c r="W11" s="33"/>
      <c r="X11" s="32">
        <f t="shared" si="3"/>
        <v>0.75</v>
      </c>
      <c r="Y11" s="35"/>
      <c r="Z11" s="36"/>
      <c r="AA11" s="37">
        <f t="shared" si="4"/>
        <v>4.6500000000000004</v>
      </c>
      <c r="AB11" s="38"/>
      <c r="AE11" s="31">
        <v>3</v>
      </c>
      <c r="AF11" s="32">
        <f t="shared" si="8"/>
        <v>0.12000000000000001</v>
      </c>
      <c r="AG11" s="33"/>
      <c r="AH11" s="34">
        <f t="shared" si="1"/>
        <v>4.32</v>
      </c>
      <c r="AI11" s="35"/>
      <c r="AJ11" s="33"/>
      <c r="AK11" s="32">
        <f t="shared" si="9"/>
        <v>0.33000000000000007</v>
      </c>
      <c r="AL11" s="35"/>
      <c r="AM11" s="36"/>
      <c r="AN11" s="37">
        <f t="shared" si="5"/>
        <v>3.99</v>
      </c>
      <c r="AO11" s="38"/>
    </row>
    <row r="12" spans="1:41" x14ac:dyDescent="0.45">
      <c r="D12" s="3"/>
      <c r="R12" s="31">
        <f t="shared" si="6"/>
        <v>7</v>
      </c>
      <c r="S12" s="32">
        <f t="shared" si="2"/>
        <v>0.16</v>
      </c>
      <c r="T12" s="33"/>
      <c r="U12" s="34">
        <f t="shared" si="0"/>
        <v>5.76</v>
      </c>
      <c r="V12" s="35"/>
      <c r="W12" s="33"/>
      <c r="X12" s="32">
        <f t="shared" si="3"/>
        <v>0.91</v>
      </c>
      <c r="Y12" s="35"/>
      <c r="Z12" s="33"/>
      <c r="AA12" s="37">
        <f t="shared" si="4"/>
        <v>4.8499999999999996</v>
      </c>
      <c r="AB12" s="35"/>
      <c r="AE12" s="31">
        <f t="shared" si="7"/>
        <v>4</v>
      </c>
      <c r="AF12" s="32">
        <f t="shared" si="8"/>
        <v>0.13</v>
      </c>
      <c r="AG12" s="33"/>
      <c r="AH12" s="34">
        <f t="shared" si="1"/>
        <v>4.68</v>
      </c>
      <c r="AI12" s="35"/>
      <c r="AJ12" s="33"/>
      <c r="AK12" s="32">
        <f t="shared" si="9"/>
        <v>0.46</v>
      </c>
      <c r="AL12" s="35"/>
      <c r="AM12" s="33"/>
      <c r="AN12" s="37">
        <f t="shared" si="5"/>
        <v>4.22</v>
      </c>
      <c r="AO12" s="35"/>
    </row>
    <row r="13" spans="1:41" x14ac:dyDescent="0.45">
      <c r="D13" s="3"/>
      <c r="P13" s="6"/>
      <c r="R13" s="31">
        <f t="shared" si="6"/>
        <v>8</v>
      </c>
      <c r="S13" s="32">
        <f t="shared" si="2"/>
        <v>0.17</v>
      </c>
      <c r="T13" s="33"/>
      <c r="U13" s="34">
        <f t="shared" si="0"/>
        <v>6.12</v>
      </c>
      <c r="V13" s="35"/>
      <c r="W13" s="33"/>
      <c r="X13" s="32">
        <f t="shared" si="3"/>
        <v>1.08</v>
      </c>
      <c r="Y13" s="35"/>
      <c r="Z13" s="36"/>
      <c r="AA13" s="37">
        <f t="shared" si="4"/>
        <v>5.04</v>
      </c>
      <c r="AB13" s="38"/>
      <c r="AE13" s="31">
        <v>4</v>
      </c>
      <c r="AF13" s="32">
        <f t="shared" si="8"/>
        <v>0.13</v>
      </c>
      <c r="AG13" s="33"/>
      <c r="AH13" s="34">
        <f t="shared" si="1"/>
        <v>4.68</v>
      </c>
      <c r="AI13" s="35"/>
      <c r="AJ13" s="33"/>
      <c r="AK13" s="32">
        <f t="shared" si="9"/>
        <v>0.46</v>
      </c>
      <c r="AL13" s="35"/>
      <c r="AM13" s="36"/>
      <c r="AN13" s="37">
        <f t="shared" si="5"/>
        <v>4.22</v>
      </c>
      <c r="AO13" s="38"/>
    </row>
    <row r="14" spans="1:41" x14ac:dyDescent="0.45">
      <c r="D14" s="3"/>
      <c r="R14" s="31">
        <f t="shared" si="6"/>
        <v>9</v>
      </c>
      <c r="S14" s="32">
        <f t="shared" si="2"/>
        <v>0.18</v>
      </c>
      <c r="T14" s="33"/>
      <c r="U14" s="34">
        <f t="shared" si="0"/>
        <v>6.4799999999999995</v>
      </c>
      <c r="V14" s="35"/>
      <c r="W14" s="33"/>
      <c r="X14" s="32">
        <f t="shared" si="3"/>
        <v>1.2600000000000002</v>
      </c>
      <c r="Y14" s="35"/>
      <c r="Z14" s="33"/>
      <c r="AA14" s="37">
        <f t="shared" si="4"/>
        <v>5.2199999999999989</v>
      </c>
      <c r="AB14" s="35"/>
      <c r="AE14" s="31">
        <f t="shared" si="7"/>
        <v>5</v>
      </c>
      <c r="AF14" s="32">
        <f t="shared" si="8"/>
        <v>0.14000000000000001</v>
      </c>
      <c r="AG14" s="33"/>
      <c r="AH14" s="34">
        <f t="shared" si="1"/>
        <v>5.0400000000000009</v>
      </c>
      <c r="AI14" s="35"/>
      <c r="AJ14" s="33"/>
      <c r="AK14" s="32">
        <f t="shared" si="9"/>
        <v>0.60000000000000009</v>
      </c>
      <c r="AL14" s="35"/>
      <c r="AM14" s="33"/>
      <c r="AN14" s="37">
        <f t="shared" si="5"/>
        <v>4.4400000000000013</v>
      </c>
      <c r="AO14" s="35"/>
    </row>
    <row r="15" spans="1:41" x14ac:dyDescent="0.45">
      <c r="D15" s="3"/>
      <c r="R15" s="31">
        <f t="shared" si="6"/>
        <v>10</v>
      </c>
      <c r="S15" s="32">
        <f t="shared" si="2"/>
        <v>0.19</v>
      </c>
      <c r="T15" s="33"/>
      <c r="U15" s="34">
        <f t="shared" si="0"/>
        <v>6.84</v>
      </c>
      <c r="V15" s="35"/>
      <c r="W15" s="33"/>
      <c r="X15" s="32">
        <f t="shared" si="3"/>
        <v>1.4500000000000002</v>
      </c>
      <c r="Y15" s="35"/>
      <c r="Z15" s="33"/>
      <c r="AA15" s="37">
        <f t="shared" si="4"/>
        <v>5.39</v>
      </c>
      <c r="AB15" s="35"/>
      <c r="AE15" s="31">
        <v>5</v>
      </c>
      <c r="AF15" s="32">
        <f t="shared" si="8"/>
        <v>0.14000000000000001</v>
      </c>
      <c r="AG15" s="33"/>
      <c r="AH15" s="34">
        <f t="shared" si="1"/>
        <v>5.0400000000000009</v>
      </c>
      <c r="AI15" s="35"/>
      <c r="AJ15" s="33"/>
      <c r="AK15" s="32">
        <f t="shared" si="9"/>
        <v>0.60000000000000009</v>
      </c>
      <c r="AL15" s="35"/>
      <c r="AM15" s="33"/>
      <c r="AN15" s="37">
        <f t="shared" si="5"/>
        <v>4.4400000000000013</v>
      </c>
      <c r="AO15" s="35"/>
    </row>
    <row r="16" spans="1:41" x14ac:dyDescent="0.45">
      <c r="A16" s="59" t="s">
        <v>7</v>
      </c>
      <c r="B16" s="58"/>
      <c r="C16" s="1" t="s">
        <v>2</v>
      </c>
      <c r="D16" s="53">
        <f>D5+(D7-1)*D6</f>
        <v>0.45999999999999996</v>
      </c>
      <c r="E16" t="s">
        <v>8</v>
      </c>
      <c r="I16" s="1" t="s">
        <v>2</v>
      </c>
      <c r="J16" s="55">
        <v>2.7027027027027029E-2</v>
      </c>
      <c r="K16" t="s">
        <v>12</v>
      </c>
      <c r="R16" s="31">
        <f t="shared" si="6"/>
        <v>11</v>
      </c>
      <c r="S16" s="32">
        <f t="shared" si="2"/>
        <v>0.2</v>
      </c>
      <c r="T16" s="33"/>
      <c r="U16" s="34">
        <f t="shared" si="0"/>
        <v>7.2</v>
      </c>
      <c r="V16" s="35"/>
      <c r="W16" s="33"/>
      <c r="X16" s="32">
        <f t="shared" si="3"/>
        <v>1.6500000000000004</v>
      </c>
      <c r="Y16" s="35"/>
      <c r="Z16" s="33"/>
      <c r="AA16" s="37">
        <f t="shared" si="4"/>
        <v>5.55</v>
      </c>
      <c r="AB16" s="48"/>
      <c r="AE16" s="31">
        <f t="shared" si="7"/>
        <v>6</v>
      </c>
      <c r="AF16" s="32">
        <f t="shared" si="8"/>
        <v>0.15000000000000002</v>
      </c>
      <c r="AG16" s="33"/>
      <c r="AH16" s="34">
        <f t="shared" si="1"/>
        <v>5.4</v>
      </c>
      <c r="AI16" s="35"/>
      <c r="AJ16" s="33"/>
      <c r="AK16" s="32">
        <f t="shared" si="9"/>
        <v>0.75</v>
      </c>
      <c r="AL16" s="35"/>
      <c r="AM16" s="33"/>
      <c r="AN16" s="37">
        <f t="shared" si="5"/>
        <v>4.6500000000000004</v>
      </c>
      <c r="AO16" s="48"/>
    </row>
    <row r="17" spans="1:41" x14ac:dyDescent="0.45">
      <c r="D17" s="3"/>
      <c r="J17" s="4"/>
      <c r="R17" s="31">
        <f t="shared" si="6"/>
        <v>12</v>
      </c>
      <c r="S17" s="32">
        <f t="shared" si="2"/>
        <v>0.21000000000000002</v>
      </c>
      <c r="T17" s="33"/>
      <c r="U17" s="34">
        <f t="shared" si="0"/>
        <v>7.5600000000000005</v>
      </c>
      <c r="V17" s="35"/>
      <c r="W17" s="33"/>
      <c r="X17" s="32">
        <f t="shared" si="3"/>
        <v>1.8600000000000003</v>
      </c>
      <c r="Y17" s="35"/>
      <c r="Z17" s="47"/>
      <c r="AA17" s="37">
        <f t="shared" si="4"/>
        <v>5.7</v>
      </c>
      <c r="AB17" s="35"/>
      <c r="AE17" s="31">
        <v>6</v>
      </c>
      <c r="AF17" s="32">
        <f t="shared" si="8"/>
        <v>0.15000000000000002</v>
      </c>
      <c r="AG17" s="33"/>
      <c r="AH17" s="34">
        <f t="shared" si="1"/>
        <v>5.4</v>
      </c>
      <c r="AI17" s="35"/>
      <c r="AJ17" s="33"/>
      <c r="AK17" s="32">
        <f t="shared" si="9"/>
        <v>0.75</v>
      </c>
      <c r="AL17" s="35"/>
      <c r="AM17" s="47"/>
      <c r="AN17" s="37">
        <f t="shared" si="5"/>
        <v>4.6500000000000004</v>
      </c>
      <c r="AO17" s="35"/>
    </row>
    <row r="18" spans="1:41" x14ac:dyDescent="0.45">
      <c r="C18" s="1" t="s">
        <v>2</v>
      </c>
      <c r="D18" s="53">
        <f>(D5+D16)*D7*0.5</f>
        <v>10.36</v>
      </c>
      <c r="E18" t="s">
        <v>9</v>
      </c>
      <c r="I18" s="1" t="s">
        <v>2</v>
      </c>
      <c r="J18" s="54">
        <f>1-J16</f>
        <v>0.97297297297297303</v>
      </c>
      <c r="K18" t="s">
        <v>16</v>
      </c>
      <c r="R18" s="31">
        <f t="shared" si="6"/>
        <v>13</v>
      </c>
      <c r="S18" s="32">
        <f t="shared" si="2"/>
        <v>0.22</v>
      </c>
      <c r="T18" s="33"/>
      <c r="U18" s="34">
        <f t="shared" si="0"/>
        <v>7.92</v>
      </c>
      <c r="V18" s="35"/>
      <c r="W18" s="33"/>
      <c r="X18" s="32">
        <f t="shared" si="3"/>
        <v>2.08</v>
      </c>
      <c r="Y18" s="35"/>
      <c r="Z18" s="33"/>
      <c r="AA18" s="37">
        <f t="shared" si="4"/>
        <v>5.84</v>
      </c>
      <c r="AB18" s="38"/>
      <c r="AE18" s="31">
        <f t="shared" si="7"/>
        <v>7</v>
      </c>
      <c r="AF18" s="32">
        <f t="shared" si="8"/>
        <v>0.16</v>
      </c>
      <c r="AG18" s="33"/>
      <c r="AH18" s="34">
        <f t="shared" si="1"/>
        <v>5.76</v>
      </c>
      <c r="AI18" s="35"/>
      <c r="AJ18" s="33"/>
      <c r="AK18" s="32">
        <f t="shared" si="9"/>
        <v>0.91</v>
      </c>
      <c r="AL18" s="35"/>
      <c r="AM18" s="33"/>
      <c r="AN18" s="37">
        <f t="shared" si="5"/>
        <v>4.8499999999999996</v>
      </c>
      <c r="AO18" s="38"/>
    </row>
    <row r="19" spans="1:41" x14ac:dyDescent="0.45">
      <c r="D19" s="3"/>
      <c r="J19" s="4"/>
      <c r="R19" s="31">
        <f t="shared" si="6"/>
        <v>14</v>
      </c>
      <c r="S19" s="32">
        <f t="shared" si="2"/>
        <v>0.23</v>
      </c>
      <c r="T19" s="33"/>
      <c r="U19" s="34">
        <f t="shared" si="0"/>
        <v>8.2800000000000011</v>
      </c>
      <c r="V19" s="35"/>
      <c r="W19" s="33"/>
      <c r="X19" s="32">
        <f t="shared" si="3"/>
        <v>2.31</v>
      </c>
      <c r="Y19" s="35"/>
      <c r="Z19" s="33"/>
      <c r="AA19" s="37">
        <f t="shared" si="4"/>
        <v>5.9700000000000006</v>
      </c>
      <c r="AB19" s="35"/>
      <c r="AE19" s="31">
        <v>7</v>
      </c>
      <c r="AF19" s="32">
        <f t="shared" si="8"/>
        <v>0.16</v>
      </c>
      <c r="AG19" s="33"/>
      <c r="AH19" s="34">
        <f t="shared" si="1"/>
        <v>5.76</v>
      </c>
      <c r="AI19" s="35"/>
      <c r="AJ19" s="33"/>
      <c r="AK19" s="32">
        <f t="shared" si="9"/>
        <v>0.91</v>
      </c>
      <c r="AL19" s="35"/>
      <c r="AM19" s="33"/>
      <c r="AN19" s="37">
        <f t="shared" si="5"/>
        <v>4.8499999999999996</v>
      </c>
      <c r="AO19" s="35"/>
    </row>
    <row r="20" spans="1:41" x14ac:dyDescent="0.45">
      <c r="C20" s="1" t="s">
        <v>2</v>
      </c>
      <c r="D20" s="53">
        <f>D16*D9</f>
        <v>16.559999999999999</v>
      </c>
      <c r="E20" t="s">
        <v>10</v>
      </c>
      <c r="I20" s="1" t="s">
        <v>2</v>
      </c>
      <c r="J20" s="54">
        <f>J18^D7</f>
        <v>0.36285134555833637</v>
      </c>
      <c r="K20" t="s">
        <v>13</v>
      </c>
      <c r="R20" s="31">
        <f t="shared" si="6"/>
        <v>15</v>
      </c>
      <c r="S20" s="32">
        <f t="shared" si="2"/>
        <v>0.24000000000000002</v>
      </c>
      <c r="T20" s="33"/>
      <c r="U20" s="34">
        <f t="shared" si="0"/>
        <v>8.64</v>
      </c>
      <c r="V20" s="35"/>
      <c r="W20" s="33"/>
      <c r="X20" s="32">
        <f t="shared" si="3"/>
        <v>2.5500000000000003</v>
      </c>
      <c r="Y20" s="35"/>
      <c r="Z20" s="47"/>
      <c r="AA20" s="37">
        <f t="shared" si="4"/>
        <v>6.09</v>
      </c>
      <c r="AB20" s="38"/>
      <c r="AE20" s="31">
        <f t="shared" si="7"/>
        <v>8</v>
      </c>
      <c r="AF20" s="32">
        <f t="shared" si="8"/>
        <v>0.17</v>
      </c>
      <c r="AG20" s="33"/>
      <c r="AH20" s="34">
        <f t="shared" si="1"/>
        <v>6.12</v>
      </c>
      <c r="AI20" s="35"/>
      <c r="AJ20" s="33"/>
      <c r="AK20" s="32">
        <f t="shared" si="9"/>
        <v>1.08</v>
      </c>
      <c r="AL20" s="35"/>
      <c r="AM20" s="47"/>
      <c r="AN20" s="37">
        <f t="shared" si="5"/>
        <v>5.04</v>
      </c>
      <c r="AO20" s="38"/>
    </row>
    <row r="21" spans="1:41" x14ac:dyDescent="0.45">
      <c r="D21" s="3"/>
      <c r="J21" s="4"/>
      <c r="R21" s="31">
        <f t="shared" si="6"/>
        <v>16</v>
      </c>
      <c r="S21" s="32">
        <f t="shared" si="2"/>
        <v>0.25</v>
      </c>
      <c r="T21" s="33"/>
      <c r="U21" s="34">
        <f t="shared" si="0"/>
        <v>9</v>
      </c>
      <c r="V21" s="35"/>
      <c r="W21" s="33"/>
      <c r="X21" s="32">
        <f t="shared" si="3"/>
        <v>2.8</v>
      </c>
      <c r="Y21" s="35"/>
      <c r="Z21" s="33"/>
      <c r="AA21" s="37">
        <f t="shared" si="4"/>
        <v>6.2</v>
      </c>
      <c r="AB21" s="35"/>
      <c r="AE21" s="31">
        <v>8</v>
      </c>
      <c r="AF21" s="32">
        <f t="shared" si="8"/>
        <v>0.17</v>
      </c>
      <c r="AG21" s="33"/>
      <c r="AH21" s="34">
        <f t="shared" si="1"/>
        <v>6.12</v>
      </c>
      <c r="AI21" s="35"/>
      <c r="AJ21" s="33"/>
      <c r="AK21" s="32">
        <f t="shared" si="9"/>
        <v>1.08</v>
      </c>
      <c r="AL21" s="35"/>
      <c r="AM21" s="33"/>
      <c r="AN21" s="37">
        <f t="shared" si="5"/>
        <v>5.04</v>
      </c>
      <c r="AO21" s="35"/>
    </row>
    <row r="22" spans="1:41" x14ac:dyDescent="0.45">
      <c r="C22" s="1" t="s">
        <v>2</v>
      </c>
      <c r="D22" s="53">
        <f>D20-D18</f>
        <v>6.1999999999999993</v>
      </c>
      <c r="E22" t="s">
        <v>11</v>
      </c>
      <c r="I22" s="1" t="s">
        <v>2</v>
      </c>
      <c r="J22" s="54">
        <f>J16^D7</f>
        <v>9.4740617167818568E-59</v>
      </c>
      <c r="K22" t="s">
        <v>15</v>
      </c>
      <c r="R22" s="31">
        <f t="shared" si="6"/>
        <v>17</v>
      </c>
      <c r="S22" s="32">
        <f t="shared" si="2"/>
        <v>0.26</v>
      </c>
      <c r="T22" s="33"/>
      <c r="U22" s="34">
        <f t="shared" si="0"/>
        <v>9.36</v>
      </c>
      <c r="V22" s="35"/>
      <c r="W22" s="33"/>
      <c r="X22" s="32">
        <f t="shared" si="3"/>
        <v>3.06</v>
      </c>
      <c r="Y22" s="35"/>
      <c r="Z22" s="33"/>
      <c r="AA22" s="37">
        <f t="shared" si="4"/>
        <v>6.2999999999999989</v>
      </c>
      <c r="AB22" s="38"/>
      <c r="AE22" s="31">
        <f t="shared" si="7"/>
        <v>9</v>
      </c>
      <c r="AF22" s="32">
        <f t="shared" si="8"/>
        <v>0.18</v>
      </c>
      <c r="AG22" s="33"/>
      <c r="AH22" s="34">
        <f t="shared" si="1"/>
        <v>6.4799999999999995</v>
      </c>
      <c r="AI22" s="35"/>
      <c r="AJ22" s="33"/>
      <c r="AK22" s="32">
        <f t="shared" si="9"/>
        <v>1.2600000000000002</v>
      </c>
      <c r="AL22" s="35"/>
      <c r="AM22" s="33"/>
      <c r="AN22" s="37">
        <f t="shared" si="5"/>
        <v>5.2199999999999989</v>
      </c>
      <c r="AO22" s="38"/>
    </row>
    <row r="23" spans="1:41" x14ac:dyDescent="0.45">
      <c r="D23" s="2"/>
      <c r="J23" s="4"/>
      <c r="R23" s="31">
        <f t="shared" si="6"/>
        <v>18</v>
      </c>
      <c r="S23" s="32">
        <f t="shared" si="2"/>
        <v>0.27</v>
      </c>
      <c r="T23" s="33"/>
      <c r="U23" s="34">
        <f t="shared" si="0"/>
        <v>9.7200000000000006</v>
      </c>
      <c r="V23" s="35"/>
      <c r="W23" s="33"/>
      <c r="X23" s="32">
        <f t="shared" si="3"/>
        <v>3.33</v>
      </c>
      <c r="Y23" s="35"/>
      <c r="Z23" s="36"/>
      <c r="AA23" s="37">
        <f t="shared" si="4"/>
        <v>6.3900000000000006</v>
      </c>
      <c r="AB23" s="35"/>
      <c r="AE23" s="31">
        <v>9</v>
      </c>
      <c r="AF23" s="32">
        <f t="shared" si="8"/>
        <v>0.18</v>
      </c>
      <c r="AG23" s="33"/>
      <c r="AH23" s="34">
        <f t="shared" si="1"/>
        <v>6.4799999999999995</v>
      </c>
      <c r="AI23" s="35"/>
      <c r="AJ23" s="33"/>
      <c r="AK23" s="32">
        <f t="shared" si="9"/>
        <v>1.2600000000000002</v>
      </c>
      <c r="AL23" s="35"/>
      <c r="AM23" s="36"/>
      <c r="AN23" s="37">
        <f t="shared" si="5"/>
        <v>5.2199999999999989</v>
      </c>
      <c r="AO23" s="35"/>
    </row>
    <row r="24" spans="1:41" x14ac:dyDescent="0.45">
      <c r="D24" s="2"/>
      <c r="I24" s="1" t="s">
        <v>2</v>
      </c>
      <c r="J24" s="54">
        <f>J18^(D7-1)*J16</f>
        <v>1.0079204043287122E-2</v>
      </c>
      <c r="K24" t="s">
        <v>14</v>
      </c>
      <c r="R24" s="31">
        <f t="shared" si="6"/>
        <v>19</v>
      </c>
      <c r="S24" s="32">
        <f t="shared" si="2"/>
        <v>0.28000000000000003</v>
      </c>
      <c r="T24" s="33"/>
      <c r="U24" s="34">
        <f t="shared" si="0"/>
        <v>10.080000000000002</v>
      </c>
      <c r="V24" s="35"/>
      <c r="W24" s="33"/>
      <c r="X24" s="32">
        <f t="shared" si="3"/>
        <v>3.61</v>
      </c>
      <c r="Y24" s="35"/>
      <c r="Z24" s="33"/>
      <c r="AA24" s="37">
        <f t="shared" si="4"/>
        <v>6.4700000000000024</v>
      </c>
      <c r="AB24" s="38"/>
      <c r="AE24" s="31">
        <f t="shared" si="7"/>
        <v>10</v>
      </c>
      <c r="AF24" s="32">
        <f t="shared" si="8"/>
        <v>0.19</v>
      </c>
      <c r="AG24" s="33"/>
      <c r="AH24" s="34">
        <f t="shared" si="1"/>
        <v>6.84</v>
      </c>
      <c r="AI24" s="35"/>
      <c r="AJ24" s="33"/>
      <c r="AK24" s="32">
        <f t="shared" si="9"/>
        <v>1.4500000000000002</v>
      </c>
      <c r="AL24" s="35"/>
      <c r="AM24" s="33"/>
      <c r="AN24" s="37">
        <f t="shared" si="5"/>
        <v>5.39</v>
      </c>
      <c r="AO24" s="38"/>
    </row>
    <row r="25" spans="1:41" x14ac:dyDescent="0.45">
      <c r="D25" s="2"/>
      <c r="R25" s="31">
        <f t="shared" si="6"/>
        <v>20</v>
      </c>
      <c r="S25" s="32">
        <f t="shared" si="2"/>
        <v>0.29000000000000004</v>
      </c>
      <c r="T25" s="33"/>
      <c r="U25" s="34">
        <f t="shared" si="0"/>
        <v>10.440000000000001</v>
      </c>
      <c r="V25" s="35"/>
      <c r="W25" s="33"/>
      <c r="X25" s="32">
        <f t="shared" si="3"/>
        <v>3.9000000000000004</v>
      </c>
      <c r="Y25" s="35"/>
      <c r="Z25" s="47"/>
      <c r="AA25" s="37">
        <f t="shared" si="4"/>
        <v>6.5400000000000009</v>
      </c>
      <c r="AB25" s="35"/>
      <c r="AE25" s="31">
        <v>10</v>
      </c>
      <c r="AF25" s="32">
        <f t="shared" si="8"/>
        <v>0.19</v>
      </c>
      <c r="AG25" s="33"/>
      <c r="AH25" s="34">
        <f t="shared" si="1"/>
        <v>6.84</v>
      </c>
      <c r="AI25" s="35"/>
      <c r="AJ25" s="33"/>
      <c r="AK25" s="32">
        <f t="shared" si="9"/>
        <v>1.4500000000000002</v>
      </c>
      <c r="AL25" s="35"/>
      <c r="AM25" s="47"/>
      <c r="AN25" s="37">
        <f t="shared" si="5"/>
        <v>5.39</v>
      </c>
      <c r="AO25" s="35"/>
    </row>
    <row r="26" spans="1:41" x14ac:dyDescent="0.45">
      <c r="D26" s="2"/>
      <c r="R26" s="31">
        <f t="shared" si="6"/>
        <v>21</v>
      </c>
      <c r="S26" s="32">
        <f t="shared" si="2"/>
        <v>0.30000000000000004</v>
      </c>
      <c r="T26" s="33"/>
      <c r="U26" s="34">
        <f t="shared" si="0"/>
        <v>10.8</v>
      </c>
      <c r="V26" s="35"/>
      <c r="W26" s="33"/>
      <c r="X26" s="32">
        <f t="shared" si="3"/>
        <v>4.2</v>
      </c>
      <c r="Y26" s="35"/>
      <c r="Z26" s="33"/>
      <c r="AA26" s="37">
        <f t="shared" si="4"/>
        <v>6.6000000000000005</v>
      </c>
      <c r="AB26" s="38"/>
      <c r="AE26" s="31">
        <f t="shared" si="7"/>
        <v>11</v>
      </c>
      <c r="AF26" s="32">
        <f t="shared" si="8"/>
        <v>0.2</v>
      </c>
      <c r="AG26" s="33"/>
      <c r="AH26" s="34">
        <f t="shared" si="1"/>
        <v>7.2</v>
      </c>
      <c r="AI26" s="35"/>
      <c r="AJ26" s="33"/>
      <c r="AK26" s="32">
        <f t="shared" si="9"/>
        <v>1.6500000000000004</v>
      </c>
      <c r="AL26" s="35"/>
      <c r="AM26" s="33"/>
      <c r="AN26" s="37">
        <f t="shared" si="5"/>
        <v>5.55</v>
      </c>
      <c r="AO26" s="38"/>
    </row>
    <row r="27" spans="1:41" x14ac:dyDescent="0.45">
      <c r="D27" s="2"/>
      <c r="R27" s="31">
        <f t="shared" si="6"/>
        <v>22</v>
      </c>
      <c r="S27" s="32">
        <f t="shared" si="2"/>
        <v>0.31</v>
      </c>
      <c r="T27" s="33"/>
      <c r="U27" s="34">
        <f t="shared" si="0"/>
        <v>11.16</v>
      </c>
      <c r="V27" s="35"/>
      <c r="W27" s="33"/>
      <c r="X27" s="32">
        <f t="shared" si="3"/>
        <v>4.5100000000000007</v>
      </c>
      <c r="Y27" s="35"/>
      <c r="Z27" s="47"/>
      <c r="AA27" s="37">
        <f t="shared" si="4"/>
        <v>6.6499999999999995</v>
      </c>
      <c r="AB27" s="35"/>
      <c r="AE27" s="31">
        <v>11</v>
      </c>
      <c r="AF27" s="32">
        <f t="shared" si="8"/>
        <v>0.2</v>
      </c>
      <c r="AG27" s="33"/>
      <c r="AH27" s="34">
        <f t="shared" si="1"/>
        <v>7.2</v>
      </c>
      <c r="AI27" s="35"/>
      <c r="AJ27" s="33"/>
      <c r="AK27" s="32">
        <f t="shared" si="9"/>
        <v>1.6500000000000004</v>
      </c>
      <c r="AL27" s="35"/>
      <c r="AM27" s="47"/>
      <c r="AN27" s="37">
        <f t="shared" si="5"/>
        <v>5.55</v>
      </c>
      <c r="AO27" s="35"/>
    </row>
    <row r="28" spans="1:41" x14ac:dyDescent="0.45">
      <c r="D28" s="2"/>
      <c r="R28" s="31">
        <f t="shared" si="6"/>
        <v>23</v>
      </c>
      <c r="S28" s="32">
        <f t="shared" si="2"/>
        <v>0.32</v>
      </c>
      <c r="T28" s="33"/>
      <c r="U28" s="34">
        <f t="shared" si="0"/>
        <v>11.52</v>
      </c>
      <c r="V28" s="35"/>
      <c r="W28" s="33"/>
      <c r="X28" s="32">
        <f t="shared" si="3"/>
        <v>4.83</v>
      </c>
      <c r="Y28" s="35"/>
      <c r="Z28" s="33"/>
      <c r="AA28" s="37">
        <f t="shared" si="4"/>
        <v>6.6899999999999995</v>
      </c>
      <c r="AB28" s="38"/>
      <c r="AE28" s="31">
        <f t="shared" si="7"/>
        <v>12</v>
      </c>
      <c r="AF28" s="32">
        <f t="shared" si="8"/>
        <v>0.21000000000000002</v>
      </c>
      <c r="AG28" s="33"/>
      <c r="AH28" s="34">
        <f t="shared" si="1"/>
        <v>7.5600000000000005</v>
      </c>
      <c r="AI28" s="35"/>
      <c r="AJ28" s="33"/>
      <c r="AK28" s="32">
        <f t="shared" si="9"/>
        <v>1.8600000000000003</v>
      </c>
      <c r="AL28" s="35"/>
      <c r="AM28" s="33"/>
      <c r="AN28" s="37">
        <f t="shared" si="5"/>
        <v>5.7</v>
      </c>
      <c r="AO28" s="38"/>
    </row>
    <row r="29" spans="1:41" x14ac:dyDescent="0.45">
      <c r="D29" s="2"/>
      <c r="R29" s="31">
        <f t="shared" si="6"/>
        <v>24</v>
      </c>
      <c r="S29" s="32">
        <f t="shared" si="2"/>
        <v>0.33</v>
      </c>
      <c r="T29" s="33"/>
      <c r="U29" s="34">
        <f t="shared" si="0"/>
        <v>11.88</v>
      </c>
      <c r="V29" s="35"/>
      <c r="W29" s="33"/>
      <c r="X29" s="32">
        <f t="shared" si="3"/>
        <v>5.16</v>
      </c>
      <c r="Y29" s="35"/>
      <c r="Z29" s="33"/>
      <c r="AA29" s="37">
        <f t="shared" si="4"/>
        <v>6.7200000000000006</v>
      </c>
      <c r="AB29" s="35"/>
      <c r="AE29" s="31">
        <v>12</v>
      </c>
      <c r="AF29" s="32">
        <f t="shared" si="8"/>
        <v>0.21000000000000002</v>
      </c>
      <c r="AG29" s="33"/>
      <c r="AH29" s="34">
        <f t="shared" si="1"/>
        <v>7.5600000000000005</v>
      </c>
      <c r="AI29" s="35"/>
      <c r="AJ29" s="33"/>
      <c r="AK29" s="32">
        <f t="shared" si="9"/>
        <v>1.8600000000000003</v>
      </c>
      <c r="AL29" s="35"/>
      <c r="AM29" s="33"/>
      <c r="AN29" s="37">
        <f t="shared" si="5"/>
        <v>5.7</v>
      </c>
      <c r="AO29" s="35"/>
    </row>
    <row r="30" spans="1:41" x14ac:dyDescent="0.45">
      <c r="D30" s="2"/>
      <c r="R30" s="31">
        <f t="shared" si="6"/>
        <v>25</v>
      </c>
      <c r="S30" s="32">
        <f t="shared" si="2"/>
        <v>0.33999999999999997</v>
      </c>
      <c r="T30" s="33"/>
      <c r="U30" s="34">
        <f t="shared" si="0"/>
        <v>12.239999999999998</v>
      </c>
      <c r="V30" s="35"/>
      <c r="W30" s="33"/>
      <c r="X30" s="32">
        <f t="shared" si="3"/>
        <v>5.4999999999999991</v>
      </c>
      <c r="Y30" s="35"/>
      <c r="Z30" s="36"/>
      <c r="AA30" s="37">
        <f t="shared" si="4"/>
        <v>6.7399999999999993</v>
      </c>
      <c r="AB30" s="38"/>
      <c r="AE30" s="31">
        <f t="shared" si="7"/>
        <v>13</v>
      </c>
      <c r="AF30" s="32">
        <f t="shared" si="8"/>
        <v>0.22</v>
      </c>
      <c r="AG30" s="33"/>
      <c r="AH30" s="34">
        <f t="shared" si="1"/>
        <v>7.92</v>
      </c>
      <c r="AI30" s="35"/>
      <c r="AJ30" s="33"/>
      <c r="AK30" s="32">
        <f t="shared" si="9"/>
        <v>2.08</v>
      </c>
      <c r="AL30" s="35"/>
      <c r="AM30" s="36"/>
      <c r="AN30" s="37">
        <f t="shared" si="5"/>
        <v>5.84</v>
      </c>
      <c r="AO30" s="38"/>
    </row>
    <row r="31" spans="1:41" x14ac:dyDescent="0.45">
      <c r="A31" s="59" t="s">
        <v>17</v>
      </c>
      <c r="D31" s="2"/>
      <c r="R31" s="31">
        <f t="shared" si="6"/>
        <v>26</v>
      </c>
      <c r="S31" s="32">
        <f t="shared" si="2"/>
        <v>0.35</v>
      </c>
      <c r="T31" s="33"/>
      <c r="U31" s="34">
        <f t="shared" si="0"/>
        <v>12.6</v>
      </c>
      <c r="V31" s="35"/>
      <c r="W31" s="33"/>
      <c r="X31" s="32">
        <f t="shared" si="3"/>
        <v>5.85</v>
      </c>
      <c r="Y31" s="35"/>
      <c r="Z31" s="33"/>
      <c r="AA31" s="37">
        <f t="shared" si="4"/>
        <v>6.75</v>
      </c>
      <c r="AB31" s="35"/>
      <c r="AE31" s="31">
        <v>13</v>
      </c>
      <c r="AF31" s="32">
        <f t="shared" si="8"/>
        <v>0.22</v>
      </c>
      <c r="AG31" s="33"/>
      <c r="AH31" s="34">
        <f t="shared" si="1"/>
        <v>7.92</v>
      </c>
      <c r="AI31" s="35"/>
      <c r="AJ31" s="33"/>
      <c r="AK31" s="32">
        <f t="shared" si="9"/>
        <v>2.08</v>
      </c>
      <c r="AL31" s="35"/>
      <c r="AM31" s="33"/>
      <c r="AN31" s="37">
        <f t="shared" si="5"/>
        <v>5.84</v>
      </c>
      <c r="AO31" s="35"/>
    </row>
    <row r="32" spans="1:41" x14ac:dyDescent="0.45">
      <c r="D32" s="2"/>
      <c r="R32" s="31">
        <f t="shared" si="6"/>
        <v>27</v>
      </c>
      <c r="S32" s="32">
        <f t="shared" si="2"/>
        <v>0.36</v>
      </c>
      <c r="T32" s="33"/>
      <c r="U32" s="34">
        <f t="shared" si="0"/>
        <v>12.959999999999999</v>
      </c>
      <c r="V32" s="35"/>
      <c r="W32" s="33"/>
      <c r="X32" s="32">
        <f t="shared" si="3"/>
        <v>6.2099999999999991</v>
      </c>
      <c r="Y32" s="35"/>
      <c r="Z32" s="33"/>
      <c r="AA32" s="37">
        <f t="shared" si="4"/>
        <v>6.75</v>
      </c>
      <c r="AB32" s="48"/>
      <c r="AE32" s="31">
        <f t="shared" si="7"/>
        <v>14</v>
      </c>
      <c r="AF32" s="32">
        <f t="shared" si="8"/>
        <v>0.23</v>
      </c>
      <c r="AG32" s="33"/>
      <c r="AH32" s="34">
        <f t="shared" si="1"/>
        <v>8.2800000000000011</v>
      </c>
      <c r="AI32" s="35"/>
      <c r="AJ32" s="33"/>
      <c r="AK32" s="32">
        <f t="shared" si="9"/>
        <v>2.31</v>
      </c>
      <c r="AL32" s="35"/>
      <c r="AM32" s="33"/>
      <c r="AN32" s="37">
        <f t="shared" si="5"/>
        <v>5.9700000000000006</v>
      </c>
      <c r="AO32" s="48"/>
    </row>
    <row r="33" spans="4:41" x14ac:dyDescent="0.45">
      <c r="D33" s="2"/>
      <c r="R33" s="31">
        <f t="shared" si="6"/>
        <v>28</v>
      </c>
      <c r="S33" s="32">
        <f t="shared" si="2"/>
        <v>0.37</v>
      </c>
      <c r="T33" s="33"/>
      <c r="U33" s="34">
        <f t="shared" si="0"/>
        <v>13.32</v>
      </c>
      <c r="V33" s="35"/>
      <c r="W33" s="33"/>
      <c r="X33" s="32">
        <f t="shared" si="3"/>
        <v>6.58</v>
      </c>
      <c r="Y33" s="35"/>
      <c r="Z33" s="36"/>
      <c r="AA33" s="37">
        <f t="shared" si="4"/>
        <v>6.74</v>
      </c>
      <c r="AB33" s="35"/>
      <c r="AE33" s="31">
        <v>14</v>
      </c>
      <c r="AF33" s="32">
        <f t="shared" si="8"/>
        <v>0.23</v>
      </c>
      <c r="AG33" s="33"/>
      <c r="AH33" s="34">
        <f t="shared" si="1"/>
        <v>8.2800000000000011</v>
      </c>
      <c r="AI33" s="35"/>
      <c r="AJ33" s="33"/>
      <c r="AK33" s="32">
        <f t="shared" si="9"/>
        <v>2.31</v>
      </c>
      <c r="AL33" s="35"/>
      <c r="AM33" s="36"/>
      <c r="AN33" s="37">
        <f t="shared" si="5"/>
        <v>5.9700000000000006</v>
      </c>
      <c r="AO33" s="35"/>
    </row>
    <row r="34" spans="4:41" x14ac:dyDescent="0.45">
      <c r="R34" s="31">
        <f t="shared" si="6"/>
        <v>29</v>
      </c>
      <c r="S34" s="32">
        <f t="shared" si="2"/>
        <v>0.38</v>
      </c>
      <c r="T34" s="33"/>
      <c r="U34" s="34">
        <f t="shared" si="0"/>
        <v>13.68</v>
      </c>
      <c r="V34" s="35"/>
      <c r="W34" s="33"/>
      <c r="X34" s="32">
        <f t="shared" si="3"/>
        <v>6.96</v>
      </c>
      <c r="Y34" s="35"/>
      <c r="Z34" s="33"/>
      <c r="AA34" s="37">
        <f t="shared" si="4"/>
        <v>6.72</v>
      </c>
      <c r="AB34" s="44"/>
      <c r="AE34" s="31">
        <f t="shared" si="7"/>
        <v>15</v>
      </c>
      <c r="AF34" s="32">
        <f t="shared" si="8"/>
        <v>0.24000000000000002</v>
      </c>
      <c r="AG34" s="33"/>
      <c r="AH34" s="34">
        <f t="shared" si="1"/>
        <v>8.64</v>
      </c>
      <c r="AI34" s="35"/>
      <c r="AJ34" s="33"/>
      <c r="AK34" s="32">
        <f t="shared" si="9"/>
        <v>2.5500000000000003</v>
      </c>
      <c r="AL34" s="35"/>
      <c r="AM34" s="33"/>
      <c r="AN34" s="37">
        <f t="shared" si="5"/>
        <v>6.09</v>
      </c>
      <c r="AO34" s="44"/>
    </row>
    <row r="35" spans="4:41" x14ac:dyDescent="0.45">
      <c r="R35" s="31">
        <f t="shared" si="6"/>
        <v>30</v>
      </c>
      <c r="S35" s="32">
        <f t="shared" si="2"/>
        <v>0.39</v>
      </c>
      <c r="T35" s="33"/>
      <c r="U35" s="34">
        <f t="shared" si="0"/>
        <v>14.040000000000001</v>
      </c>
      <c r="V35" s="35"/>
      <c r="W35" s="33"/>
      <c r="X35" s="32">
        <f t="shared" si="3"/>
        <v>7.35</v>
      </c>
      <c r="Y35" s="35"/>
      <c r="Z35" s="36"/>
      <c r="AA35" s="37">
        <f t="shared" si="4"/>
        <v>6.6900000000000013</v>
      </c>
      <c r="AB35" s="35"/>
      <c r="AE35" s="31">
        <v>15</v>
      </c>
      <c r="AF35" s="32">
        <f t="shared" si="8"/>
        <v>0.24000000000000002</v>
      </c>
      <c r="AG35" s="33"/>
      <c r="AH35" s="34">
        <f t="shared" si="1"/>
        <v>8.64</v>
      </c>
      <c r="AI35" s="35"/>
      <c r="AJ35" s="33"/>
      <c r="AK35" s="32">
        <f t="shared" si="9"/>
        <v>2.5500000000000003</v>
      </c>
      <c r="AL35" s="35"/>
      <c r="AM35" s="36"/>
      <c r="AN35" s="37">
        <f t="shared" si="5"/>
        <v>6.09</v>
      </c>
      <c r="AO35" s="35"/>
    </row>
    <row r="36" spans="4:41" x14ac:dyDescent="0.45">
      <c r="R36" s="31">
        <f t="shared" si="6"/>
        <v>31</v>
      </c>
      <c r="S36" s="32">
        <f t="shared" si="2"/>
        <v>0.4</v>
      </c>
      <c r="T36" s="33"/>
      <c r="U36" s="34">
        <f t="shared" si="0"/>
        <v>14.4</v>
      </c>
      <c r="V36" s="35"/>
      <c r="W36" s="33"/>
      <c r="X36" s="32">
        <f t="shared" si="3"/>
        <v>7.75</v>
      </c>
      <c r="Y36" s="35"/>
      <c r="Z36" s="33"/>
      <c r="AA36" s="37">
        <f t="shared" si="4"/>
        <v>6.65</v>
      </c>
      <c r="AB36" s="38"/>
      <c r="AE36" s="31">
        <f t="shared" si="7"/>
        <v>16</v>
      </c>
      <c r="AF36" s="32">
        <f t="shared" si="8"/>
        <v>0.25</v>
      </c>
      <c r="AG36" s="33"/>
      <c r="AH36" s="34">
        <f t="shared" si="1"/>
        <v>9</v>
      </c>
      <c r="AI36" s="35"/>
      <c r="AJ36" s="33"/>
      <c r="AK36" s="32">
        <f t="shared" si="9"/>
        <v>2.8</v>
      </c>
      <c r="AL36" s="35"/>
      <c r="AM36" s="33"/>
      <c r="AN36" s="37">
        <f t="shared" si="5"/>
        <v>6.2</v>
      </c>
      <c r="AO36" s="38"/>
    </row>
    <row r="37" spans="4:41" x14ac:dyDescent="0.45">
      <c r="R37" s="31">
        <f t="shared" si="6"/>
        <v>32</v>
      </c>
      <c r="S37" s="32">
        <f t="shared" si="2"/>
        <v>0.41000000000000003</v>
      </c>
      <c r="T37" s="33"/>
      <c r="U37" s="34">
        <f t="shared" si="0"/>
        <v>14.760000000000002</v>
      </c>
      <c r="V37" s="35"/>
      <c r="W37" s="33"/>
      <c r="X37" s="32">
        <f t="shared" si="3"/>
        <v>8.16</v>
      </c>
      <c r="Y37" s="35"/>
      <c r="Z37" s="33"/>
      <c r="AA37" s="37">
        <f t="shared" si="4"/>
        <v>6.6000000000000014</v>
      </c>
      <c r="AB37" s="35"/>
      <c r="AE37" s="31">
        <v>16</v>
      </c>
      <c r="AF37" s="32">
        <f t="shared" si="8"/>
        <v>0.25</v>
      </c>
      <c r="AG37" s="33"/>
      <c r="AH37" s="34">
        <f t="shared" si="1"/>
        <v>9</v>
      </c>
      <c r="AI37" s="35"/>
      <c r="AJ37" s="33"/>
      <c r="AK37" s="32">
        <f t="shared" si="9"/>
        <v>2.8</v>
      </c>
      <c r="AL37" s="35"/>
      <c r="AM37" s="33"/>
      <c r="AN37" s="37">
        <f t="shared" si="5"/>
        <v>6.2</v>
      </c>
      <c r="AO37" s="35"/>
    </row>
    <row r="38" spans="4:41" x14ac:dyDescent="0.45">
      <c r="R38" s="31">
        <f t="shared" si="6"/>
        <v>33</v>
      </c>
      <c r="S38" s="32">
        <f t="shared" si="2"/>
        <v>0.42000000000000004</v>
      </c>
      <c r="T38" s="33"/>
      <c r="U38" s="34">
        <f t="shared" ref="U38:U69" si="10">S38*$D$9</f>
        <v>15.120000000000001</v>
      </c>
      <c r="V38" s="35"/>
      <c r="W38" s="33"/>
      <c r="X38" s="32">
        <f t="shared" si="3"/>
        <v>8.58</v>
      </c>
      <c r="Y38" s="35"/>
      <c r="Z38" s="36"/>
      <c r="AA38" s="37">
        <f t="shared" si="4"/>
        <v>6.5400000000000009</v>
      </c>
      <c r="AB38" s="38"/>
      <c r="AE38" s="31">
        <f t="shared" si="7"/>
        <v>17</v>
      </c>
      <c r="AF38" s="32">
        <f t="shared" si="8"/>
        <v>0.26</v>
      </c>
      <c r="AG38" s="33"/>
      <c r="AH38" s="34">
        <f t="shared" si="1"/>
        <v>9.36</v>
      </c>
      <c r="AI38" s="35"/>
      <c r="AJ38" s="33"/>
      <c r="AK38" s="32">
        <f t="shared" si="9"/>
        <v>3.06</v>
      </c>
      <c r="AL38" s="35"/>
      <c r="AM38" s="36"/>
      <c r="AN38" s="37">
        <f t="shared" si="5"/>
        <v>6.2999999999999989</v>
      </c>
      <c r="AO38" s="38"/>
    </row>
    <row r="39" spans="4:41" x14ac:dyDescent="0.45">
      <c r="R39" s="31">
        <f t="shared" si="6"/>
        <v>34</v>
      </c>
      <c r="S39" s="32">
        <f t="shared" ref="S39:S70" si="11">$S$6+(R39-1)*$D$6</f>
        <v>0.43000000000000005</v>
      </c>
      <c r="T39" s="33"/>
      <c r="U39" s="34">
        <f t="shared" si="10"/>
        <v>15.480000000000002</v>
      </c>
      <c r="V39" s="35"/>
      <c r="W39" s="33"/>
      <c r="X39" s="32">
        <f t="shared" ref="X39:X70" si="12">($S$6+S39)*R39*0.5</f>
        <v>9.01</v>
      </c>
      <c r="Y39" s="35"/>
      <c r="Z39" s="33"/>
      <c r="AA39" s="37">
        <f t="shared" si="4"/>
        <v>6.4700000000000024</v>
      </c>
      <c r="AB39" s="35"/>
      <c r="AE39" s="31">
        <v>17</v>
      </c>
      <c r="AF39" s="32">
        <f t="shared" si="8"/>
        <v>0.26</v>
      </c>
      <c r="AG39" s="33"/>
      <c r="AH39" s="34">
        <f t="shared" si="1"/>
        <v>9.36</v>
      </c>
      <c r="AI39" s="35"/>
      <c r="AJ39" s="33"/>
      <c r="AK39" s="32">
        <f t="shared" si="9"/>
        <v>3.06</v>
      </c>
      <c r="AL39" s="35"/>
      <c r="AM39" s="33"/>
      <c r="AN39" s="37">
        <f t="shared" si="5"/>
        <v>6.2999999999999989</v>
      </c>
      <c r="AO39" s="35"/>
    </row>
    <row r="40" spans="4:41" x14ac:dyDescent="0.45">
      <c r="R40" s="31">
        <f t="shared" si="6"/>
        <v>35</v>
      </c>
      <c r="S40" s="32">
        <f t="shared" si="11"/>
        <v>0.44000000000000006</v>
      </c>
      <c r="T40" s="33"/>
      <c r="U40" s="34">
        <f t="shared" si="10"/>
        <v>15.840000000000002</v>
      </c>
      <c r="V40" s="35"/>
      <c r="W40" s="33"/>
      <c r="X40" s="32">
        <f t="shared" si="12"/>
        <v>9.4500000000000011</v>
      </c>
      <c r="Y40" s="35"/>
      <c r="Z40" s="33"/>
      <c r="AA40" s="37">
        <f t="shared" si="4"/>
        <v>6.3900000000000006</v>
      </c>
      <c r="AB40" s="35"/>
      <c r="AE40" s="31">
        <f t="shared" si="7"/>
        <v>18</v>
      </c>
      <c r="AF40" s="32">
        <f t="shared" si="8"/>
        <v>0.27</v>
      </c>
      <c r="AG40" s="33"/>
      <c r="AH40" s="34">
        <f t="shared" si="1"/>
        <v>9.7200000000000006</v>
      </c>
      <c r="AI40" s="35"/>
      <c r="AJ40" s="33"/>
      <c r="AK40" s="32">
        <f t="shared" si="9"/>
        <v>3.33</v>
      </c>
      <c r="AL40" s="35"/>
      <c r="AM40" s="33"/>
      <c r="AN40" s="37">
        <f t="shared" si="5"/>
        <v>6.3900000000000006</v>
      </c>
      <c r="AO40" s="35"/>
    </row>
    <row r="41" spans="4:41" x14ac:dyDescent="0.45">
      <c r="R41" s="31">
        <f t="shared" si="6"/>
        <v>36</v>
      </c>
      <c r="S41" s="32">
        <f t="shared" si="11"/>
        <v>0.45000000000000007</v>
      </c>
      <c r="T41" s="33"/>
      <c r="U41" s="34">
        <f t="shared" si="10"/>
        <v>16.200000000000003</v>
      </c>
      <c r="V41" s="35"/>
      <c r="W41" s="33"/>
      <c r="X41" s="32">
        <f t="shared" si="12"/>
        <v>9.9</v>
      </c>
      <c r="Y41" s="35"/>
      <c r="Z41" s="33"/>
      <c r="AA41" s="37">
        <f t="shared" si="4"/>
        <v>6.3000000000000025</v>
      </c>
      <c r="AB41" s="35"/>
      <c r="AE41" s="31">
        <v>18</v>
      </c>
      <c r="AF41" s="32">
        <f t="shared" si="8"/>
        <v>0.27</v>
      </c>
      <c r="AG41" s="33"/>
      <c r="AH41" s="34">
        <f t="shared" si="1"/>
        <v>9.7200000000000006</v>
      </c>
      <c r="AI41" s="35"/>
      <c r="AJ41" s="33"/>
      <c r="AK41" s="32">
        <f t="shared" si="9"/>
        <v>3.33</v>
      </c>
      <c r="AL41" s="35"/>
      <c r="AM41" s="33"/>
      <c r="AN41" s="37">
        <f t="shared" si="5"/>
        <v>6.3900000000000006</v>
      </c>
      <c r="AO41" s="35"/>
    </row>
    <row r="42" spans="4:41" x14ac:dyDescent="0.45">
      <c r="R42" s="17">
        <f t="shared" si="6"/>
        <v>37</v>
      </c>
      <c r="S42" s="19">
        <f t="shared" si="11"/>
        <v>0.45999999999999996</v>
      </c>
      <c r="T42" s="13"/>
      <c r="U42" s="19">
        <f t="shared" si="10"/>
        <v>16.559999999999999</v>
      </c>
      <c r="V42" s="15"/>
      <c r="W42" s="13"/>
      <c r="X42" s="19">
        <f t="shared" si="12"/>
        <v>10.36</v>
      </c>
      <c r="Y42" s="15"/>
      <c r="Z42" s="26"/>
      <c r="AA42" s="30">
        <f t="shared" si="4"/>
        <v>6.1999999999999993</v>
      </c>
      <c r="AB42" s="27"/>
      <c r="AE42" s="17">
        <f t="shared" si="7"/>
        <v>19</v>
      </c>
      <c r="AF42" s="19">
        <f t="shared" si="8"/>
        <v>0.28000000000000003</v>
      </c>
      <c r="AG42" s="13"/>
      <c r="AH42" s="19">
        <f t="shared" si="1"/>
        <v>10.080000000000002</v>
      </c>
      <c r="AI42" s="15"/>
      <c r="AJ42" s="13"/>
      <c r="AK42" s="19">
        <f t="shared" si="9"/>
        <v>3.61</v>
      </c>
      <c r="AL42" s="15"/>
      <c r="AM42" s="26"/>
      <c r="AN42" s="30">
        <f t="shared" si="5"/>
        <v>6.4700000000000024</v>
      </c>
      <c r="AO42" s="27"/>
    </row>
    <row r="43" spans="4:41" x14ac:dyDescent="0.45">
      <c r="R43" s="31">
        <f t="shared" si="6"/>
        <v>38</v>
      </c>
      <c r="S43" s="32">
        <f t="shared" si="11"/>
        <v>0.47</v>
      </c>
      <c r="T43" s="33"/>
      <c r="U43" s="34">
        <f t="shared" si="10"/>
        <v>16.919999999999998</v>
      </c>
      <c r="V43" s="35"/>
      <c r="W43" s="33"/>
      <c r="X43" s="32">
        <f t="shared" si="12"/>
        <v>10.829999999999998</v>
      </c>
      <c r="Y43" s="35"/>
      <c r="Z43" s="33"/>
      <c r="AA43" s="37">
        <f t="shared" si="4"/>
        <v>6.09</v>
      </c>
      <c r="AB43" s="35"/>
      <c r="AE43" s="31">
        <v>19</v>
      </c>
      <c r="AF43" s="32">
        <f t="shared" si="8"/>
        <v>0.28000000000000003</v>
      </c>
      <c r="AG43" s="33"/>
      <c r="AH43" s="34">
        <f t="shared" si="1"/>
        <v>10.080000000000002</v>
      </c>
      <c r="AI43" s="35"/>
      <c r="AJ43" s="33"/>
      <c r="AK43" s="32">
        <f t="shared" si="9"/>
        <v>3.61</v>
      </c>
      <c r="AL43" s="35"/>
      <c r="AM43" s="33"/>
      <c r="AN43" s="37">
        <f t="shared" si="5"/>
        <v>6.4700000000000024</v>
      </c>
      <c r="AO43" s="35"/>
    </row>
    <row r="44" spans="4:41" x14ac:dyDescent="0.45">
      <c r="R44" s="31">
        <f t="shared" si="6"/>
        <v>39</v>
      </c>
      <c r="S44" s="32">
        <f t="shared" si="11"/>
        <v>0.48</v>
      </c>
      <c r="T44" s="33"/>
      <c r="U44" s="34">
        <f t="shared" si="10"/>
        <v>17.28</v>
      </c>
      <c r="V44" s="35"/>
      <c r="W44" s="33"/>
      <c r="X44" s="32">
        <f t="shared" si="12"/>
        <v>11.309999999999999</v>
      </c>
      <c r="Y44" s="35"/>
      <c r="Z44" s="36"/>
      <c r="AA44" s="37">
        <f t="shared" si="4"/>
        <v>5.9700000000000024</v>
      </c>
      <c r="AB44" s="38"/>
      <c r="AE44" s="31">
        <f t="shared" si="7"/>
        <v>20</v>
      </c>
      <c r="AF44" s="32">
        <f t="shared" si="8"/>
        <v>0.29000000000000004</v>
      </c>
      <c r="AG44" s="33"/>
      <c r="AH44" s="34">
        <f t="shared" si="1"/>
        <v>10.440000000000001</v>
      </c>
      <c r="AI44" s="35"/>
      <c r="AJ44" s="33"/>
      <c r="AK44" s="32">
        <f t="shared" si="9"/>
        <v>3.9000000000000004</v>
      </c>
      <c r="AL44" s="35"/>
      <c r="AM44" s="36"/>
      <c r="AN44" s="37">
        <f t="shared" si="5"/>
        <v>6.5400000000000009</v>
      </c>
      <c r="AO44" s="38"/>
    </row>
    <row r="45" spans="4:41" x14ac:dyDescent="0.45">
      <c r="R45" s="31">
        <f t="shared" si="6"/>
        <v>40</v>
      </c>
      <c r="S45" s="32">
        <f t="shared" si="11"/>
        <v>0.49</v>
      </c>
      <c r="T45" s="33"/>
      <c r="U45" s="34">
        <f t="shared" si="10"/>
        <v>17.64</v>
      </c>
      <c r="V45" s="35"/>
      <c r="W45" s="33"/>
      <c r="X45" s="32">
        <f t="shared" si="12"/>
        <v>11.799999999999999</v>
      </c>
      <c r="Y45" s="35"/>
      <c r="Z45" s="33"/>
      <c r="AA45" s="37">
        <f t="shared" si="4"/>
        <v>5.8400000000000016</v>
      </c>
      <c r="AB45" s="35"/>
      <c r="AE45" s="31">
        <v>20</v>
      </c>
      <c r="AF45" s="32">
        <f t="shared" si="8"/>
        <v>0.29000000000000004</v>
      </c>
      <c r="AG45" s="33"/>
      <c r="AH45" s="34">
        <f t="shared" si="1"/>
        <v>10.440000000000001</v>
      </c>
      <c r="AI45" s="35"/>
      <c r="AJ45" s="33"/>
      <c r="AK45" s="32">
        <f t="shared" si="9"/>
        <v>3.9000000000000004</v>
      </c>
      <c r="AL45" s="35"/>
      <c r="AM45" s="33"/>
      <c r="AN45" s="37">
        <f t="shared" si="5"/>
        <v>6.5400000000000009</v>
      </c>
      <c r="AO45" s="35"/>
    </row>
    <row r="46" spans="4:41" x14ac:dyDescent="0.45">
      <c r="R46" s="31">
        <f t="shared" si="6"/>
        <v>41</v>
      </c>
      <c r="S46" s="32">
        <f t="shared" si="11"/>
        <v>0.5</v>
      </c>
      <c r="T46" s="33"/>
      <c r="U46" s="34">
        <f t="shared" si="10"/>
        <v>18</v>
      </c>
      <c r="V46" s="35"/>
      <c r="W46" s="33"/>
      <c r="X46" s="32">
        <f t="shared" si="12"/>
        <v>12.299999999999999</v>
      </c>
      <c r="Y46" s="35"/>
      <c r="Z46" s="36"/>
      <c r="AA46" s="37">
        <f t="shared" si="4"/>
        <v>5.7000000000000011</v>
      </c>
      <c r="AB46" s="38"/>
      <c r="AE46" s="31">
        <f t="shared" si="7"/>
        <v>21</v>
      </c>
      <c r="AF46" s="32">
        <f t="shared" si="8"/>
        <v>0.30000000000000004</v>
      </c>
      <c r="AG46" s="33"/>
      <c r="AH46" s="34">
        <f t="shared" si="1"/>
        <v>10.8</v>
      </c>
      <c r="AI46" s="35"/>
      <c r="AJ46" s="33"/>
      <c r="AK46" s="32">
        <f t="shared" si="9"/>
        <v>4.2</v>
      </c>
      <c r="AL46" s="35"/>
      <c r="AM46" s="36"/>
      <c r="AN46" s="37">
        <f t="shared" si="5"/>
        <v>6.6000000000000005</v>
      </c>
      <c r="AO46" s="38"/>
    </row>
    <row r="47" spans="4:41" x14ac:dyDescent="0.45">
      <c r="R47" s="31">
        <f t="shared" si="6"/>
        <v>42</v>
      </c>
      <c r="S47" s="32">
        <f t="shared" si="11"/>
        <v>0.51</v>
      </c>
      <c r="T47" s="33"/>
      <c r="U47" s="34">
        <f t="shared" si="10"/>
        <v>18.36</v>
      </c>
      <c r="V47" s="35"/>
      <c r="W47" s="33"/>
      <c r="X47" s="32">
        <f t="shared" si="12"/>
        <v>12.81</v>
      </c>
      <c r="Y47" s="35"/>
      <c r="Z47" s="33"/>
      <c r="AA47" s="37">
        <f t="shared" si="4"/>
        <v>5.5499999999999989</v>
      </c>
      <c r="AB47" s="35"/>
      <c r="AE47" s="31">
        <v>21</v>
      </c>
      <c r="AF47" s="32">
        <f t="shared" si="8"/>
        <v>0.30000000000000004</v>
      </c>
      <c r="AG47" s="33"/>
      <c r="AH47" s="34">
        <f t="shared" si="1"/>
        <v>10.8</v>
      </c>
      <c r="AI47" s="35"/>
      <c r="AJ47" s="33"/>
      <c r="AK47" s="32">
        <f t="shared" si="9"/>
        <v>4.2</v>
      </c>
      <c r="AL47" s="35"/>
      <c r="AM47" s="33"/>
      <c r="AN47" s="37">
        <f t="shared" si="5"/>
        <v>6.6000000000000005</v>
      </c>
      <c r="AO47" s="35"/>
    </row>
    <row r="48" spans="4:41" x14ac:dyDescent="0.45">
      <c r="R48" s="31">
        <f t="shared" si="6"/>
        <v>43</v>
      </c>
      <c r="S48" s="32">
        <f t="shared" si="11"/>
        <v>0.52</v>
      </c>
      <c r="T48" s="33"/>
      <c r="U48" s="34">
        <f t="shared" si="10"/>
        <v>18.72</v>
      </c>
      <c r="V48" s="35"/>
      <c r="W48" s="33"/>
      <c r="X48" s="32">
        <f t="shared" si="12"/>
        <v>13.33</v>
      </c>
      <c r="Y48" s="35"/>
      <c r="Z48" s="36"/>
      <c r="AA48" s="37">
        <f t="shared" si="4"/>
        <v>5.3899999999999988</v>
      </c>
      <c r="AB48" s="38"/>
      <c r="AE48" s="31">
        <f t="shared" si="7"/>
        <v>22</v>
      </c>
      <c r="AF48" s="32">
        <f t="shared" si="8"/>
        <v>0.31</v>
      </c>
      <c r="AG48" s="33"/>
      <c r="AH48" s="34">
        <f t="shared" si="1"/>
        <v>11.16</v>
      </c>
      <c r="AI48" s="35"/>
      <c r="AJ48" s="33"/>
      <c r="AK48" s="32">
        <f t="shared" si="9"/>
        <v>4.5100000000000007</v>
      </c>
      <c r="AL48" s="35"/>
      <c r="AM48" s="36"/>
      <c r="AN48" s="37">
        <f t="shared" si="5"/>
        <v>6.6499999999999995</v>
      </c>
      <c r="AO48" s="38"/>
    </row>
    <row r="49" spans="18:41" x14ac:dyDescent="0.45">
      <c r="R49" s="31">
        <f t="shared" si="6"/>
        <v>44</v>
      </c>
      <c r="S49" s="32">
        <f t="shared" si="11"/>
        <v>0.53</v>
      </c>
      <c r="T49" s="33"/>
      <c r="U49" s="34">
        <f t="shared" si="10"/>
        <v>19.080000000000002</v>
      </c>
      <c r="V49" s="35"/>
      <c r="W49" s="33"/>
      <c r="X49" s="32">
        <f t="shared" si="12"/>
        <v>13.86</v>
      </c>
      <c r="Y49" s="35"/>
      <c r="Z49" s="33"/>
      <c r="AA49" s="37">
        <f t="shared" si="4"/>
        <v>5.2200000000000024</v>
      </c>
      <c r="AB49" s="35"/>
      <c r="AE49" s="31">
        <v>22</v>
      </c>
      <c r="AF49" s="32">
        <f t="shared" si="8"/>
        <v>0.31</v>
      </c>
      <c r="AG49" s="33"/>
      <c r="AH49" s="34">
        <f t="shared" si="1"/>
        <v>11.16</v>
      </c>
      <c r="AI49" s="35"/>
      <c r="AJ49" s="33"/>
      <c r="AK49" s="32">
        <f t="shared" si="9"/>
        <v>4.5100000000000007</v>
      </c>
      <c r="AL49" s="35"/>
      <c r="AM49" s="33"/>
      <c r="AN49" s="37">
        <f t="shared" si="5"/>
        <v>6.6499999999999995</v>
      </c>
      <c r="AO49" s="35"/>
    </row>
    <row r="50" spans="18:41" x14ac:dyDescent="0.45">
      <c r="R50" s="31">
        <f t="shared" si="6"/>
        <v>45</v>
      </c>
      <c r="S50" s="32">
        <f t="shared" si="11"/>
        <v>0.54</v>
      </c>
      <c r="T50" s="33"/>
      <c r="U50" s="34">
        <f t="shared" si="10"/>
        <v>19.440000000000001</v>
      </c>
      <c r="V50" s="35"/>
      <c r="W50" s="33"/>
      <c r="X50" s="32">
        <f t="shared" si="12"/>
        <v>14.4</v>
      </c>
      <c r="Y50" s="35"/>
      <c r="Z50" s="33"/>
      <c r="AA50" s="37">
        <f t="shared" si="4"/>
        <v>5.0400000000000009</v>
      </c>
      <c r="AB50" s="38"/>
      <c r="AE50" s="31">
        <f t="shared" si="7"/>
        <v>23</v>
      </c>
      <c r="AF50" s="32">
        <f t="shared" si="8"/>
        <v>0.32</v>
      </c>
      <c r="AG50" s="33"/>
      <c r="AH50" s="34">
        <f t="shared" si="1"/>
        <v>11.52</v>
      </c>
      <c r="AI50" s="35"/>
      <c r="AJ50" s="33"/>
      <c r="AK50" s="32">
        <f t="shared" si="9"/>
        <v>4.83</v>
      </c>
      <c r="AL50" s="35"/>
      <c r="AM50" s="33"/>
      <c r="AN50" s="37">
        <f t="shared" si="5"/>
        <v>6.6899999999999995</v>
      </c>
      <c r="AO50" s="38"/>
    </row>
    <row r="51" spans="18:41" x14ac:dyDescent="0.45">
      <c r="R51" s="31">
        <f t="shared" si="6"/>
        <v>46</v>
      </c>
      <c r="S51" s="32">
        <f t="shared" si="11"/>
        <v>0.55000000000000004</v>
      </c>
      <c r="T51" s="33"/>
      <c r="U51" s="34">
        <f t="shared" si="10"/>
        <v>19.8</v>
      </c>
      <c r="V51" s="35"/>
      <c r="W51" s="33"/>
      <c r="X51" s="32">
        <f t="shared" si="12"/>
        <v>14.950000000000001</v>
      </c>
      <c r="Y51" s="35"/>
      <c r="Z51" s="33"/>
      <c r="AA51" s="37">
        <f t="shared" si="4"/>
        <v>4.8499999999999996</v>
      </c>
      <c r="AB51" s="35"/>
      <c r="AE51" s="31">
        <v>23</v>
      </c>
      <c r="AF51" s="32">
        <f t="shared" si="8"/>
        <v>0.32</v>
      </c>
      <c r="AG51" s="33"/>
      <c r="AH51" s="34">
        <f t="shared" si="1"/>
        <v>11.52</v>
      </c>
      <c r="AI51" s="35"/>
      <c r="AJ51" s="33"/>
      <c r="AK51" s="32">
        <f t="shared" si="9"/>
        <v>4.83</v>
      </c>
      <c r="AL51" s="35"/>
      <c r="AM51" s="33"/>
      <c r="AN51" s="37">
        <f t="shared" si="5"/>
        <v>6.6899999999999995</v>
      </c>
      <c r="AO51" s="35"/>
    </row>
    <row r="52" spans="18:41" x14ac:dyDescent="0.45">
      <c r="R52" s="31">
        <f t="shared" si="6"/>
        <v>47</v>
      </c>
      <c r="S52" s="32">
        <f t="shared" si="11"/>
        <v>0.56000000000000005</v>
      </c>
      <c r="T52" s="33"/>
      <c r="U52" s="34">
        <f t="shared" si="10"/>
        <v>20.160000000000004</v>
      </c>
      <c r="V52" s="35"/>
      <c r="W52" s="33"/>
      <c r="X52" s="32">
        <f t="shared" si="12"/>
        <v>15.510000000000002</v>
      </c>
      <c r="Y52" s="35"/>
      <c r="Z52" s="33"/>
      <c r="AA52" s="37">
        <f t="shared" si="4"/>
        <v>4.6500000000000021</v>
      </c>
      <c r="AB52" s="35"/>
      <c r="AE52" s="31">
        <f t="shared" si="7"/>
        <v>24</v>
      </c>
      <c r="AF52" s="32">
        <f t="shared" si="8"/>
        <v>0.33</v>
      </c>
      <c r="AG52" s="33"/>
      <c r="AH52" s="34">
        <f t="shared" si="1"/>
        <v>11.88</v>
      </c>
      <c r="AI52" s="35"/>
      <c r="AJ52" s="33"/>
      <c r="AK52" s="32">
        <f t="shared" si="9"/>
        <v>5.16</v>
      </c>
      <c r="AL52" s="35"/>
      <c r="AM52" s="33"/>
      <c r="AN52" s="37">
        <f t="shared" si="5"/>
        <v>6.7200000000000006</v>
      </c>
      <c r="AO52" s="35"/>
    </row>
    <row r="53" spans="18:41" x14ac:dyDescent="0.45">
      <c r="R53" s="31">
        <f t="shared" si="6"/>
        <v>48</v>
      </c>
      <c r="S53" s="32">
        <f t="shared" si="11"/>
        <v>0.57000000000000006</v>
      </c>
      <c r="T53" s="33"/>
      <c r="U53" s="34">
        <f t="shared" si="10"/>
        <v>20.520000000000003</v>
      </c>
      <c r="V53" s="35"/>
      <c r="W53" s="33"/>
      <c r="X53" s="32">
        <f t="shared" si="12"/>
        <v>16.080000000000002</v>
      </c>
      <c r="Y53" s="35"/>
      <c r="Z53" s="33"/>
      <c r="AA53" s="37">
        <f t="shared" si="4"/>
        <v>4.4400000000000013</v>
      </c>
      <c r="AB53" s="35"/>
      <c r="AE53" s="31">
        <v>24</v>
      </c>
      <c r="AF53" s="32">
        <f t="shared" si="8"/>
        <v>0.33</v>
      </c>
      <c r="AG53" s="33"/>
      <c r="AH53" s="34">
        <f t="shared" si="1"/>
        <v>11.88</v>
      </c>
      <c r="AI53" s="35"/>
      <c r="AJ53" s="33"/>
      <c r="AK53" s="32">
        <f t="shared" si="9"/>
        <v>5.16</v>
      </c>
      <c r="AL53" s="35"/>
      <c r="AM53" s="33"/>
      <c r="AN53" s="37">
        <f t="shared" si="5"/>
        <v>6.7200000000000006</v>
      </c>
      <c r="AO53" s="35"/>
    </row>
    <row r="54" spans="18:41" x14ac:dyDescent="0.45">
      <c r="R54" s="31">
        <f t="shared" si="6"/>
        <v>49</v>
      </c>
      <c r="S54" s="32">
        <f t="shared" si="11"/>
        <v>0.57999999999999996</v>
      </c>
      <c r="T54" s="33"/>
      <c r="U54" s="34">
        <f t="shared" si="10"/>
        <v>20.88</v>
      </c>
      <c r="V54" s="35"/>
      <c r="W54" s="33"/>
      <c r="X54" s="32">
        <f t="shared" si="12"/>
        <v>16.66</v>
      </c>
      <c r="Y54" s="35"/>
      <c r="Z54" s="33"/>
      <c r="AA54" s="37">
        <f t="shared" si="4"/>
        <v>4.2199999999999989</v>
      </c>
      <c r="AB54" s="35"/>
      <c r="AE54" s="31">
        <f t="shared" si="7"/>
        <v>25</v>
      </c>
      <c r="AF54" s="32">
        <f t="shared" si="8"/>
        <v>0.33999999999999997</v>
      </c>
      <c r="AG54" s="33"/>
      <c r="AH54" s="34">
        <f t="shared" si="1"/>
        <v>12.239999999999998</v>
      </c>
      <c r="AI54" s="35"/>
      <c r="AJ54" s="33"/>
      <c r="AK54" s="32">
        <f t="shared" si="9"/>
        <v>5.4999999999999991</v>
      </c>
      <c r="AL54" s="35"/>
      <c r="AM54" s="33"/>
      <c r="AN54" s="37">
        <f t="shared" si="5"/>
        <v>6.7399999999999993</v>
      </c>
      <c r="AO54" s="35"/>
    </row>
    <row r="55" spans="18:41" x14ac:dyDescent="0.45">
      <c r="R55" s="31">
        <f t="shared" si="6"/>
        <v>50</v>
      </c>
      <c r="S55" s="32">
        <f t="shared" si="11"/>
        <v>0.59</v>
      </c>
      <c r="T55" s="33"/>
      <c r="U55" s="34">
        <f t="shared" si="10"/>
        <v>21.24</v>
      </c>
      <c r="V55" s="35"/>
      <c r="W55" s="33"/>
      <c r="X55" s="32">
        <f t="shared" si="12"/>
        <v>17.25</v>
      </c>
      <c r="Y55" s="35"/>
      <c r="Z55" s="33"/>
      <c r="AA55" s="37">
        <f t="shared" si="4"/>
        <v>3.9899999999999984</v>
      </c>
      <c r="AB55" s="35"/>
      <c r="AE55" s="31">
        <v>25</v>
      </c>
      <c r="AF55" s="32">
        <f t="shared" si="8"/>
        <v>0.33999999999999997</v>
      </c>
      <c r="AG55" s="33"/>
      <c r="AH55" s="34">
        <f t="shared" si="1"/>
        <v>12.239999999999998</v>
      </c>
      <c r="AI55" s="35"/>
      <c r="AJ55" s="33"/>
      <c r="AK55" s="32">
        <f t="shared" si="9"/>
        <v>5.4999999999999991</v>
      </c>
      <c r="AL55" s="35"/>
      <c r="AM55" s="33"/>
      <c r="AN55" s="37">
        <f t="shared" si="5"/>
        <v>6.7399999999999993</v>
      </c>
      <c r="AO55" s="35"/>
    </row>
    <row r="56" spans="18:41" x14ac:dyDescent="0.45">
      <c r="R56" s="31">
        <f t="shared" si="6"/>
        <v>51</v>
      </c>
      <c r="S56" s="32">
        <f t="shared" si="11"/>
        <v>0.6</v>
      </c>
      <c r="T56" s="33"/>
      <c r="U56" s="34">
        <f t="shared" si="10"/>
        <v>21.599999999999998</v>
      </c>
      <c r="V56" s="35"/>
      <c r="W56" s="33"/>
      <c r="X56" s="32">
        <f t="shared" si="12"/>
        <v>17.849999999999998</v>
      </c>
      <c r="Y56" s="35"/>
      <c r="Z56" s="33"/>
      <c r="AA56" s="37">
        <f t="shared" si="4"/>
        <v>3.75</v>
      </c>
      <c r="AB56" s="35"/>
      <c r="AE56" s="31">
        <f t="shared" si="7"/>
        <v>26</v>
      </c>
      <c r="AF56" s="32">
        <f t="shared" si="8"/>
        <v>0.35</v>
      </c>
      <c r="AG56" s="33"/>
      <c r="AH56" s="34">
        <f t="shared" si="1"/>
        <v>12.6</v>
      </c>
      <c r="AI56" s="35"/>
      <c r="AJ56" s="33"/>
      <c r="AK56" s="32">
        <f t="shared" si="9"/>
        <v>5.85</v>
      </c>
      <c r="AL56" s="35"/>
      <c r="AM56" s="33"/>
      <c r="AN56" s="37">
        <f t="shared" si="5"/>
        <v>6.75</v>
      </c>
      <c r="AO56" s="35"/>
    </row>
    <row r="57" spans="18:41" x14ac:dyDescent="0.45">
      <c r="R57" s="31">
        <f t="shared" si="6"/>
        <v>52</v>
      </c>
      <c r="S57" s="32">
        <f t="shared" si="11"/>
        <v>0.61</v>
      </c>
      <c r="T57" s="33"/>
      <c r="U57" s="34">
        <f t="shared" si="10"/>
        <v>21.96</v>
      </c>
      <c r="V57" s="35"/>
      <c r="W57" s="33"/>
      <c r="X57" s="32">
        <f t="shared" si="12"/>
        <v>18.46</v>
      </c>
      <c r="Y57" s="35"/>
      <c r="Z57" s="33"/>
      <c r="AA57" s="37">
        <f t="shared" si="4"/>
        <v>3.5</v>
      </c>
      <c r="AB57" s="35"/>
      <c r="AE57" s="31">
        <v>26</v>
      </c>
      <c r="AF57" s="32">
        <f t="shared" si="8"/>
        <v>0.35</v>
      </c>
      <c r="AG57" s="33"/>
      <c r="AH57" s="34">
        <f t="shared" si="1"/>
        <v>12.6</v>
      </c>
      <c r="AI57" s="35"/>
      <c r="AJ57" s="33"/>
      <c r="AK57" s="32">
        <f t="shared" si="9"/>
        <v>5.85</v>
      </c>
      <c r="AL57" s="35"/>
      <c r="AM57" s="33"/>
      <c r="AN57" s="37">
        <f t="shared" si="5"/>
        <v>6.75</v>
      </c>
      <c r="AO57" s="35"/>
    </row>
    <row r="58" spans="18:41" x14ac:dyDescent="0.45">
      <c r="R58" s="31">
        <f t="shared" si="6"/>
        <v>53</v>
      </c>
      <c r="S58" s="32">
        <f t="shared" si="11"/>
        <v>0.62</v>
      </c>
      <c r="T58" s="33"/>
      <c r="U58" s="34">
        <f t="shared" si="10"/>
        <v>22.32</v>
      </c>
      <c r="V58" s="35"/>
      <c r="W58" s="33"/>
      <c r="X58" s="32">
        <f t="shared" si="12"/>
        <v>19.079999999999998</v>
      </c>
      <c r="Y58" s="35"/>
      <c r="Z58" s="33"/>
      <c r="AA58" s="37">
        <f t="shared" si="4"/>
        <v>3.240000000000002</v>
      </c>
      <c r="AB58" s="35"/>
      <c r="AE58" s="31">
        <f t="shared" si="7"/>
        <v>27</v>
      </c>
      <c r="AF58" s="32">
        <f t="shared" si="8"/>
        <v>0.36</v>
      </c>
      <c r="AG58" s="33"/>
      <c r="AH58" s="34">
        <f t="shared" si="1"/>
        <v>12.959999999999999</v>
      </c>
      <c r="AI58" s="35"/>
      <c r="AJ58" s="33"/>
      <c r="AK58" s="32">
        <f t="shared" si="9"/>
        <v>6.2099999999999991</v>
      </c>
      <c r="AL58" s="35"/>
      <c r="AM58" s="33"/>
      <c r="AN58" s="37">
        <f t="shared" si="5"/>
        <v>6.75</v>
      </c>
      <c r="AO58" s="35"/>
    </row>
    <row r="59" spans="18:41" x14ac:dyDescent="0.45">
      <c r="R59" s="31">
        <f t="shared" si="6"/>
        <v>54</v>
      </c>
      <c r="S59" s="32">
        <f t="shared" si="11"/>
        <v>0.63</v>
      </c>
      <c r="T59" s="33"/>
      <c r="U59" s="34">
        <f t="shared" si="10"/>
        <v>22.68</v>
      </c>
      <c r="V59" s="35"/>
      <c r="W59" s="33"/>
      <c r="X59" s="32">
        <f t="shared" si="12"/>
        <v>19.71</v>
      </c>
      <c r="Y59" s="35"/>
      <c r="Z59" s="43"/>
      <c r="AA59" s="37">
        <f t="shared" si="4"/>
        <v>2.9699999999999989</v>
      </c>
      <c r="AB59" s="35"/>
      <c r="AE59" s="31">
        <v>27</v>
      </c>
      <c r="AF59" s="32">
        <f t="shared" si="8"/>
        <v>0.36</v>
      </c>
      <c r="AG59" s="33"/>
      <c r="AH59" s="34">
        <f t="shared" si="1"/>
        <v>12.959999999999999</v>
      </c>
      <c r="AI59" s="35"/>
      <c r="AJ59" s="33"/>
      <c r="AK59" s="32">
        <f t="shared" si="9"/>
        <v>6.2099999999999991</v>
      </c>
      <c r="AL59" s="35"/>
      <c r="AM59" s="43"/>
      <c r="AN59" s="37">
        <f t="shared" si="5"/>
        <v>6.75</v>
      </c>
      <c r="AO59" s="35"/>
    </row>
    <row r="60" spans="18:41" x14ac:dyDescent="0.45">
      <c r="R60" s="31">
        <f t="shared" si="6"/>
        <v>55</v>
      </c>
      <c r="S60" s="32">
        <f t="shared" si="11"/>
        <v>0.64</v>
      </c>
      <c r="T60" s="33"/>
      <c r="U60" s="34">
        <f t="shared" si="10"/>
        <v>23.04</v>
      </c>
      <c r="V60" s="35"/>
      <c r="W60" s="33"/>
      <c r="X60" s="32">
        <f t="shared" si="12"/>
        <v>20.350000000000001</v>
      </c>
      <c r="Y60" s="35"/>
      <c r="Z60" s="33"/>
      <c r="AA60" s="37">
        <f t="shared" si="4"/>
        <v>2.6899999999999977</v>
      </c>
      <c r="AB60" s="35"/>
      <c r="AE60" s="31">
        <f t="shared" si="7"/>
        <v>28</v>
      </c>
      <c r="AF60" s="32">
        <f t="shared" si="8"/>
        <v>0.37</v>
      </c>
      <c r="AG60" s="33"/>
      <c r="AH60" s="34">
        <f t="shared" si="1"/>
        <v>13.32</v>
      </c>
      <c r="AI60" s="35"/>
      <c r="AJ60" s="33"/>
      <c r="AK60" s="32">
        <f t="shared" si="9"/>
        <v>6.58</v>
      </c>
      <c r="AL60" s="35"/>
      <c r="AM60" s="33"/>
      <c r="AN60" s="37">
        <f t="shared" si="5"/>
        <v>6.74</v>
      </c>
      <c r="AO60" s="35"/>
    </row>
    <row r="61" spans="18:41" x14ac:dyDescent="0.45">
      <c r="R61" s="31">
        <f t="shared" si="6"/>
        <v>56</v>
      </c>
      <c r="S61" s="32">
        <f t="shared" si="11"/>
        <v>0.65</v>
      </c>
      <c r="T61" s="33"/>
      <c r="U61" s="34">
        <f t="shared" si="10"/>
        <v>23.400000000000002</v>
      </c>
      <c r="V61" s="35"/>
      <c r="W61" s="33"/>
      <c r="X61" s="32">
        <f t="shared" si="12"/>
        <v>21</v>
      </c>
      <c r="Y61" s="35"/>
      <c r="Z61" s="33"/>
      <c r="AA61" s="37">
        <f t="shared" si="4"/>
        <v>2.4000000000000021</v>
      </c>
      <c r="AB61" s="35"/>
      <c r="AE61" s="31">
        <v>28</v>
      </c>
      <c r="AF61" s="32">
        <f t="shared" si="8"/>
        <v>0.37</v>
      </c>
      <c r="AG61" s="33"/>
      <c r="AH61" s="34">
        <f t="shared" si="1"/>
        <v>13.32</v>
      </c>
      <c r="AI61" s="35"/>
      <c r="AJ61" s="33"/>
      <c r="AK61" s="32">
        <f t="shared" si="9"/>
        <v>6.58</v>
      </c>
      <c r="AL61" s="35"/>
      <c r="AM61" s="33"/>
      <c r="AN61" s="37">
        <f t="shared" si="5"/>
        <v>6.74</v>
      </c>
      <c r="AO61" s="35"/>
    </row>
    <row r="62" spans="18:41" x14ac:dyDescent="0.45">
      <c r="R62" s="31">
        <f t="shared" si="6"/>
        <v>57</v>
      </c>
      <c r="S62" s="32">
        <f t="shared" si="11"/>
        <v>0.66</v>
      </c>
      <c r="T62" s="33"/>
      <c r="U62" s="34">
        <f t="shared" si="10"/>
        <v>23.76</v>
      </c>
      <c r="V62" s="35"/>
      <c r="W62" s="33"/>
      <c r="X62" s="32">
        <f t="shared" si="12"/>
        <v>21.66</v>
      </c>
      <c r="Y62" s="35"/>
      <c r="Z62" s="33"/>
      <c r="AA62" s="37">
        <f t="shared" si="4"/>
        <v>2.1000000000000014</v>
      </c>
      <c r="AB62" s="35"/>
      <c r="AE62" s="31">
        <f t="shared" si="7"/>
        <v>29</v>
      </c>
      <c r="AF62" s="32">
        <f t="shared" si="8"/>
        <v>0.38</v>
      </c>
      <c r="AG62" s="33"/>
      <c r="AH62" s="34">
        <f t="shared" si="1"/>
        <v>13.68</v>
      </c>
      <c r="AI62" s="35"/>
      <c r="AJ62" s="33"/>
      <c r="AK62" s="32">
        <f t="shared" si="9"/>
        <v>6.96</v>
      </c>
      <c r="AL62" s="35"/>
      <c r="AM62" s="33"/>
      <c r="AN62" s="37">
        <f t="shared" si="5"/>
        <v>6.72</v>
      </c>
      <c r="AO62" s="35"/>
    </row>
    <row r="63" spans="18:41" x14ac:dyDescent="0.45">
      <c r="R63" s="31">
        <f t="shared" si="6"/>
        <v>58</v>
      </c>
      <c r="S63" s="32">
        <f t="shared" si="11"/>
        <v>0.67</v>
      </c>
      <c r="T63" s="33"/>
      <c r="U63" s="34">
        <f t="shared" si="10"/>
        <v>24.12</v>
      </c>
      <c r="V63" s="35"/>
      <c r="W63" s="33"/>
      <c r="X63" s="32">
        <f t="shared" si="12"/>
        <v>22.330000000000002</v>
      </c>
      <c r="Y63" s="35"/>
      <c r="Z63" s="43"/>
      <c r="AA63" s="37">
        <f t="shared" si="4"/>
        <v>1.7899999999999991</v>
      </c>
      <c r="AB63" s="35"/>
      <c r="AE63" s="31">
        <v>29</v>
      </c>
      <c r="AF63" s="32">
        <f t="shared" si="8"/>
        <v>0.38</v>
      </c>
      <c r="AG63" s="33"/>
      <c r="AH63" s="34">
        <f t="shared" si="1"/>
        <v>13.68</v>
      </c>
      <c r="AI63" s="35"/>
      <c r="AJ63" s="33"/>
      <c r="AK63" s="32">
        <f t="shared" si="9"/>
        <v>6.96</v>
      </c>
      <c r="AL63" s="35"/>
      <c r="AM63" s="43"/>
      <c r="AN63" s="37">
        <f t="shared" si="5"/>
        <v>6.72</v>
      </c>
      <c r="AO63" s="35"/>
    </row>
    <row r="64" spans="18:41" x14ac:dyDescent="0.45">
      <c r="R64" s="31">
        <f t="shared" si="6"/>
        <v>59</v>
      </c>
      <c r="S64" s="32">
        <f t="shared" si="11"/>
        <v>0.67999999999999994</v>
      </c>
      <c r="T64" s="33"/>
      <c r="U64" s="34">
        <f t="shared" si="10"/>
        <v>24.479999999999997</v>
      </c>
      <c r="V64" s="35"/>
      <c r="W64" s="33"/>
      <c r="X64" s="32">
        <f t="shared" si="12"/>
        <v>23.009999999999998</v>
      </c>
      <c r="Y64" s="35"/>
      <c r="Z64" s="33"/>
      <c r="AA64" s="37">
        <f t="shared" si="4"/>
        <v>1.4699999999999989</v>
      </c>
      <c r="AB64" s="35"/>
      <c r="AE64" s="31">
        <f t="shared" si="7"/>
        <v>30</v>
      </c>
      <c r="AF64" s="32">
        <f t="shared" si="8"/>
        <v>0.39</v>
      </c>
      <c r="AG64" s="33"/>
      <c r="AH64" s="34">
        <f t="shared" si="1"/>
        <v>14.040000000000001</v>
      </c>
      <c r="AI64" s="35"/>
      <c r="AJ64" s="33"/>
      <c r="AK64" s="32">
        <f t="shared" si="9"/>
        <v>7.35</v>
      </c>
      <c r="AL64" s="35"/>
      <c r="AM64" s="33"/>
      <c r="AN64" s="37">
        <f t="shared" si="5"/>
        <v>6.6900000000000013</v>
      </c>
      <c r="AO64" s="35"/>
    </row>
    <row r="65" spans="18:41" x14ac:dyDescent="0.45">
      <c r="R65" s="31">
        <f t="shared" si="6"/>
        <v>60</v>
      </c>
      <c r="S65" s="32">
        <f t="shared" si="11"/>
        <v>0.69</v>
      </c>
      <c r="T65" s="33"/>
      <c r="U65" s="34">
        <f t="shared" si="10"/>
        <v>24.839999999999996</v>
      </c>
      <c r="V65" s="35"/>
      <c r="W65" s="33"/>
      <c r="X65" s="32">
        <f t="shared" si="12"/>
        <v>23.7</v>
      </c>
      <c r="Y65" s="35"/>
      <c r="Z65" s="33"/>
      <c r="AA65" s="37">
        <f t="shared" si="4"/>
        <v>1.139999999999997</v>
      </c>
      <c r="AB65" s="35"/>
      <c r="AE65" s="31">
        <v>30</v>
      </c>
      <c r="AF65" s="32">
        <f t="shared" si="8"/>
        <v>0.39</v>
      </c>
      <c r="AG65" s="33"/>
      <c r="AH65" s="34">
        <f t="shared" si="1"/>
        <v>14.040000000000001</v>
      </c>
      <c r="AI65" s="35"/>
      <c r="AJ65" s="33"/>
      <c r="AK65" s="32">
        <f t="shared" si="9"/>
        <v>7.35</v>
      </c>
      <c r="AL65" s="35"/>
      <c r="AM65" s="33"/>
      <c r="AN65" s="37">
        <f t="shared" si="5"/>
        <v>6.6900000000000013</v>
      </c>
      <c r="AO65" s="35"/>
    </row>
    <row r="66" spans="18:41" x14ac:dyDescent="0.45">
      <c r="R66" s="31">
        <f t="shared" si="6"/>
        <v>61</v>
      </c>
      <c r="S66" s="32">
        <f t="shared" si="11"/>
        <v>0.7</v>
      </c>
      <c r="T66" s="33"/>
      <c r="U66" s="34">
        <f t="shared" si="10"/>
        <v>25.2</v>
      </c>
      <c r="V66" s="35"/>
      <c r="W66" s="33"/>
      <c r="X66" s="32">
        <f t="shared" si="12"/>
        <v>24.4</v>
      </c>
      <c r="Y66" s="35"/>
      <c r="Z66" s="33"/>
      <c r="AA66" s="37">
        <f t="shared" si="4"/>
        <v>0.80000000000000071</v>
      </c>
      <c r="AB66" s="35"/>
      <c r="AE66" s="31">
        <f t="shared" si="7"/>
        <v>31</v>
      </c>
      <c r="AF66" s="32">
        <f t="shared" si="8"/>
        <v>0.4</v>
      </c>
      <c r="AG66" s="33"/>
      <c r="AH66" s="34">
        <f t="shared" si="1"/>
        <v>14.4</v>
      </c>
      <c r="AI66" s="35"/>
      <c r="AJ66" s="33"/>
      <c r="AK66" s="32">
        <f t="shared" si="9"/>
        <v>7.75</v>
      </c>
      <c r="AL66" s="35"/>
      <c r="AM66" s="33"/>
      <c r="AN66" s="37">
        <f t="shared" si="5"/>
        <v>6.65</v>
      </c>
      <c r="AO66" s="35"/>
    </row>
    <row r="67" spans="18:41" x14ac:dyDescent="0.45">
      <c r="R67" s="31">
        <f t="shared" si="6"/>
        <v>62</v>
      </c>
      <c r="S67" s="32">
        <f t="shared" si="11"/>
        <v>0.71</v>
      </c>
      <c r="T67" s="33"/>
      <c r="U67" s="34">
        <f t="shared" si="10"/>
        <v>25.56</v>
      </c>
      <c r="V67" s="35"/>
      <c r="W67" s="33"/>
      <c r="X67" s="32">
        <f t="shared" si="12"/>
        <v>25.11</v>
      </c>
      <c r="Y67" s="35"/>
      <c r="Z67" s="36"/>
      <c r="AA67" s="37">
        <f t="shared" si="4"/>
        <v>0.44999999999999929</v>
      </c>
      <c r="AB67" s="35"/>
      <c r="AE67" s="31">
        <v>31</v>
      </c>
      <c r="AF67" s="32">
        <f t="shared" si="8"/>
        <v>0.4</v>
      </c>
      <c r="AG67" s="33"/>
      <c r="AH67" s="34">
        <f t="shared" si="1"/>
        <v>14.4</v>
      </c>
      <c r="AI67" s="35"/>
      <c r="AJ67" s="33"/>
      <c r="AK67" s="32">
        <f t="shared" si="9"/>
        <v>7.75</v>
      </c>
      <c r="AL67" s="35"/>
      <c r="AM67" s="36"/>
      <c r="AN67" s="37">
        <f t="shared" si="5"/>
        <v>6.65</v>
      </c>
      <c r="AO67" s="35"/>
    </row>
    <row r="68" spans="18:41" x14ac:dyDescent="0.45">
      <c r="R68" s="31">
        <f t="shared" si="6"/>
        <v>63</v>
      </c>
      <c r="S68" s="32">
        <f t="shared" si="11"/>
        <v>0.72</v>
      </c>
      <c r="T68" s="33"/>
      <c r="U68" s="34">
        <f t="shared" si="10"/>
        <v>25.919999999999998</v>
      </c>
      <c r="V68" s="35"/>
      <c r="W68" s="33"/>
      <c r="X68" s="32">
        <f t="shared" si="12"/>
        <v>25.83</v>
      </c>
      <c r="Y68" s="35"/>
      <c r="Z68" s="33"/>
      <c r="AA68" s="37">
        <f t="shared" si="4"/>
        <v>8.9999999999999858E-2</v>
      </c>
      <c r="AB68" s="35"/>
      <c r="AE68" s="31">
        <f t="shared" si="7"/>
        <v>32</v>
      </c>
      <c r="AF68" s="32">
        <f t="shared" si="8"/>
        <v>0.41000000000000003</v>
      </c>
      <c r="AG68" s="33"/>
      <c r="AH68" s="34">
        <f t="shared" si="1"/>
        <v>14.760000000000002</v>
      </c>
      <c r="AI68" s="35"/>
      <c r="AJ68" s="33"/>
      <c r="AK68" s="32">
        <f t="shared" si="9"/>
        <v>8.16</v>
      </c>
      <c r="AL68" s="35"/>
      <c r="AM68" s="33"/>
      <c r="AN68" s="37">
        <f t="shared" si="5"/>
        <v>6.6000000000000014</v>
      </c>
      <c r="AO68" s="35"/>
    </row>
    <row r="69" spans="18:41" x14ac:dyDescent="0.45">
      <c r="R69" s="31">
        <f t="shared" si="6"/>
        <v>64</v>
      </c>
      <c r="S69" s="32">
        <f t="shared" si="11"/>
        <v>0.73</v>
      </c>
      <c r="T69" s="33"/>
      <c r="U69" s="34">
        <f t="shared" si="10"/>
        <v>26.28</v>
      </c>
      <c r="V69" s="35"/>
      <c r="W69" s="33"/>
      <c r="X69" s="32">
        <f t="shared" si="12"/>
        <v>26.56</v>
      </c>
      <c r="Y69" s="35"/>
      <c r="Z69" s="36"/>
      <c r="AA69" s="37">
        <f t="shared" si="4"/>
        <v>-0.27999999999999758</v>
      </c>
      <c r="AB69" s="35"/>
      <c r="AE69" s="31">
        <v>32</v>
      </c>
      <c r="AF69" s="32">
        <f t="shared" si="8"/>
        <v>0.41000000000000003</v>
      </c>
      <c r="AG69" s="33"/>
      <c r="AH69" s="34">
        <f t="shared" si="1"/>
        <v>14.760000000000002</v>
      </c>
      <c r="AI69" s="35"/>
      <c r="AJ69" s="33"/>
      <c r="AK69" s="32">
        <f t="shared" si="9"/>
        <v>8.16</v>
      </c>
      <c r="AL69" s="35"/>
      <c r="AM69" s="36"/>
      <c r="AN69" s="37">
        <f t="shared" si="5"/>
        <v>6.6000000000000014</v>
      </c>
      <c r="AO69" s="35"/>
    </row>
    <row r="70" spans="18:41" x14ac:dyDescent="0.45">
      <c r="R70" s="31">
        <f t="shared" si="6"/>
        <v>65</v>
      </c>
      <c r="S70" s="32">
        <f t="shared" si="11"/>
        <v>0.74</v>
      </c>
      <c r="T70" s="33"/>
      <c r="U70" s="34">
        <f t="shared" ref="U70:U101" si="13">S70*$D$9</f>
        <v>26.64</v>
      </c>
      <c r="V70" s="35"/>
      <c r="W70" s="33"/>
      <c r="X70" s="32">
        <f t="shared" si="12"/>
        <v>27.3</v>
      </c>
      <c r="Y70" s="35"/>
      <c r="Z70" s="33"/>
      <c r="AA70" s="37">
        <f t="shared" si="4"/>
        <v>-0.66000000000000014</v>
      </c>
      <c r="AB70" s="35"/>
      <c r="AE70" s="31">
        <f t="shared" si="7"/>
        <v>33</v>
      </c>
      <c r="AF70" s="32">
        <f t="shared" si="8"/>
        <v>0.42000000000000004</v>
      </c>
      <c r="AG70" s="33"/>
      <c r="AH70" s="34">
        <f t="shared" ref="AH70:AH116" si="14">AF70*$D$9</f>
        <v>15.120000000000001</v>
      </c>
      <c r="AI70" s="35"/>
      <c r="AJ70" s="33"/>
      <c r="AK70" s="32">
        <f t="shared" si="9"/>
        <v>8.58</v>
      </c>
      <c r="AL70" s="35"/>
      <c r="AM70" s="33"/>
      <c r="AN70" s="37">
        <f t="shared" si="5"/>
        <v>6.5400000000000009</v>
      </c>
      <c r="AO70" s="35"/>
    </row>
    <row r="71" spans="18:41" x14ac:dyDescent="0.45">
      <c r="R71" s="31">
        <f t="shared" si="6"/>
        <v>66</v>
      </c>
      <c r="S71" s="32">
        <f t="shared" ref="S71:S102" si="15">$S$6+(R71-1)*$D$6</f>
        <v>0.75</v>
      </c>
      <c r="T71" s="33"/>
      <c r="U71" s="34">
        <f t="shared" si="13"/>
        <v>27</v>
      </c>
      <c r="V71" s="35"/>
      <c r="W71" s="33"/>
      <c r="X71" s="32">
        <f t="shared" ref="X71:X102" si="16">($S$6+S71)*R71*0.5</f>
        <v>28.05</v>
      </c>
      <c r="Y71" s="35"/>
      <c r="Z71" s="33"/>
      <c r="AA71" s="37">
        <f t="shared" ref="AA71:AA116" si="17">U71-X71</f>
        <v>-1.0500000000000007</v>
      </c>
      <c r="AB71" s="35"/>
      <c r="AE71" s="31">
        <v>33</v>
      </c>
      <c r="AF71" s="32">
        <f t="shared" ref="AF71:AF116" si="18">$S$6+(AE71-1)*$D$6</f>
        <v>0.42000000000000004</v>
      </c>
      <c r="AG71" s="33"/>
      <c r="AH71" s="34">
        <f t="shared" si="14"/>
        <v>15.120000000000001</v>
      </c>
      <c r="AI71" s="35"/>
      <c r="AJ71" s="33"/>
      <c r="AK71" s="32">
        <f t="shared" ref="AK71:AK116" si="19">($S$6+AF71)*AE71*0.5</f>
        <v>8.58</v>
      </c>
      <c r="AL71" s="35"/>
      <c r="AM71" s="33"/>
      <c r="AN71" s="37">
        <f t="shared" ref="AN71:AN116" si="20">AH71-AK71</f>
        <v>6.5400000000000009</v>
      </c>
      <c r="AO71" s="35"/>
    </row>
    <row r="72" spans="18:41" x14ac:dyDescent="0.45">
      <c r="R72" s="31">
        <f t="shared" ref="R72:R100" si="21">R71+1</f>
        <v>67</v>
      </c>
      <c r="S72" s="32">
        <f t="shared" si="15"/>
        <v>0.76</v>
      </c>
      <c r="T72" s="33"/>
      <c r="U72" s="34">
        <f t="shared" si="13"/>
        <v>27.36</v>
      </c>
      <c r="V72" s="35"/>
      <c r="W72" s="33"/>
      <c r="X72" s="32">
        <f t="shared" si="16"/>
        <v>28.81</v>
      </c>
      <c r="Y72" s="35"/>
      <c r="Z72" s="33"/>
      <c r="AA72" s="37">
        <f t="shared" si="17"/>
        <v>-1.4499999999999993</v>
      </c>
      <c r="AB72" s="35"/>
      <c r="AE72" s="31">
        <f t="shared" ref="AE72:AE100" si="22">AE71+1</f>
        <v>34</v>
      </c>
      <c r="AF72" s="32">
        <f t="shared" si="18"/>
        <v>0.43000000000000005</v>
      </c>
      <c r="AG72" s="33"/>
      <c r="AH72" s="34">
        <f t="shared" si="14"/>
        <v>15.480000000000002</v>
      </c>
      <c r="AI72" s="35"/>
      <c r="AJ72" s="33"/>
      <c r="AK72" s="32">
        <f t="shared" si="19"/>
        <v>9.01</v>
      </c>
      <c r="AL72" s="35"/>
      <c r="AM72" s="33"/>
      <c r="AN72" s="37">
        <f t="shared" si="20"/>
        <v>6.4700000000000024</v>
      </c>
      <c r="AO72" s="35"/>
    </row>
    <row r="73" spans="18:41" x14ac:dyDescent="0.45">
      <c r="R73" s="31">
        <f t="shared" si="21"/>
        <v>68</v>
      </c>
      <c r="S73" s="32">
        <f t="shared" si="15"/>
        <v>0.77</v>
      </c>
      <c r="T73" s="33"/>
      <c r="U73" s="34">
        <f t="shared" si="13"/>
        <v>27.72</v>
      </c>
      <c r="V73" s="35"/>
      <c r="W73" s="33"/>
      <c r="X73" s="32">
        <f t="shared" si="16"/>
        <v>29.58</v>
      </c>
      <c r="Y73" s="35"/>
      <c r="Z73" s="33"/>
      <c r="AA73" s="37">
        <f t="shared" si="17"/>
        <v>-1.8599999999999994</v>
      </c>
      <c r="AB73" s="35"/>
      <c r="AE73" s="31">
        <v>34</v>
      </c>
      <c r="AF73" s="32">
        <f t="shared" si="18"/>
        <v>0.43000000000000005</v>
      </c>
      <c r="AG73" s="33"/>
      <c r="AH73" s="34">
        <f t="shared" si="14"/>
        <v>15.480000000000002</v>
      </c>
      <c r="AI73" s="35"/>
      <c r="AJ73" s="33"/>
      <c r="AK73" s="32">
        <f t="shared" si="19"/>
        <v>9.01</v>
      </c>
      <c r="AL73" s="35"/>
      <c r="AM73" s="33"/>
      <c r="AN73" s="37">
        <f t="shared" si="20"/>
        <v>6.4700000000000024</v>
      </c>
      <c r="AO73" s="35"/>
    </row>
    <row r="74" spans="18:41" x14ac:dyDescent="0.45">
      <c r="R74" s="31">
        <f t="shared" si="21"/>
        <v>69</v>
      </c>
      <c r="S74" s="32">
        <f t="shared" si="15"/>
        <v>0.78</v>
      </c>
      <c r="T74" s="33"/>
      <c r="U74" s="34">
        <f t="shared" si="13"/>
        <v>28.080000000000002</v>
      </c>
      <c r="V74" s="35"/>
      <c r="W74" s="33"/>
      <c r="X74" s="32">
        <f t="shared" si="16"/>
        <v>30.36</v>
      </c>
      <c r="Y74" s="35"/>
      <c r="Z74" s="47"/>
      <c r="AA74" s="37">
        <f t="shared" si="17"/>
        <v>-2.2799999999999976</v>
      </c>
      <c r="AB74" s="48"/>
      <c r="AE74" s="31">
        <f t="shared" si="22"/>
        <v>35</v>
      </c>
      <c r="AF74" s="32">
        <f t="shared" si="18"/>
        <v>0.44000000000000006</v>
      </c>
      <c r="AG74" s="33"/>
      <c r="AH74" s="34">
        <f t="shared" si="14"/>
        <v>15.840000000000002</v>
      </c>
      <c r="AI74" s="35"/>
      <c r="AJ74" s="33"/>
      <c r="AK74" s="32">
        <f t="shared" si="19"/>
        <v>9.4500000000000011</v>
      </c>
      <c r="AL74" s="35"/>
      <c r="AM74" s="47"/>
      <c r="AN74" s="37">
        <f t="shared" si="20"/>
        <v>6.3900000000000006</v>
      </c>
      <c r="AO74" s="48"/>
    </row>
    <row r="75" spans="18:41" x14ac:dyDescent="0.45">
      <c r="R75" s="31">
        <f t="shared" si="21"/>
        <v>70</v>
      </c>
      <c r="S75" s="32">
        <f t="shared" si="15"/>
        <v>0.79</v>
      </c>
      <c r="T75" s="33"/>
      <c r="U75" s="34">
        <f t="shared" si="13"/>
        <v>28.44</v>
      </c>
      <c r="V75" s="35"/>
      <c r="W75" s="33"/>
      <c r="X75" s="32">
        <f t="shared" si="16"/>
        <v>31.150000000000002</v>
      </c>
      <c r="Y75" s="35"/>
      <c r="Z75" s="33"/>
      <c r="AA75" s="37">
        <f t="shared" si="17"/>
        <v>-2.7100000000000009</v>
      </c>
      <c r="AB75" s="35"/>
      <c r="AE75" s="31">
        <v>35</v>
      </c>
      <c r="AF75" s="32">
        <f t="shared" si="18"/>
        <v>0.44000000000000006</v>
      </c>
      <c r="AG75" s="33"/>
      <c r="AH75" s="34">
        <f t="shared" si="14"/>
        <v>15.840000000000002</v>
      </c>
      <c r="AI75" s="35"/>
      <c r="AJ75" s="33"/>
      <c r="AK75" s="32">
        <f t="shared" si="19"/>
        <v>9.4500000000000011</v>
      </c>
      <c r="AL75" s="35"/>
      <c r="AM75" s="33"/>
      <c r="AN75" s="37">
        <f t="shared" si="20"/>
        <v>6.3900000000000006</v>
      </c>
      <c r="AO75" s="35"/>
    </row>
    <row r="76" spans="18:41" x14ac:dyDescent="0.45">
      <c r="R76" s="31">
        <f t="shared" si="21"/>
        <v>71</v>
      </c>
      <c r="S76" s="32">
        <f t="shared" si="15"/>
        <v>0.8</v>
      </c>
      <c r="T76" s="33"/>
      <c r="U76" s="34">
        <f t="shared" si="13"/>
        <v>28.8</v>
      </c>
      <c r="V76" s="35"/>
      <c r="W76" s="33"/>
      <c r="X76" s="32">
        <f t="shared" si="16"/>
        <v>31.95</v>
      </c>
      <c r="Y76" s="35"/>
      <c r="Z76" s="33"/>
      <c r="AA76" s="37">
        <f t="shared" si="17"/>
        <v>-3.1499999999999986</v>
      </c>
      <c r="AB76" s="35"/>
      <c r="AE76" s="31">
        <f t="shared" si="22"/>
        <v>36</v>
      </c>
      <c r="AF76" s="32">
        <f t="shared" si="18"/>
        <v>0.45000000000000007</v>
      </c>
      <c r="AG76" s="33"/>
      <c r="AH76" s="34">
        <f t="shared" si="14"/>
        <v>16.200000000000003</v>
      </c>
      <c r="AI76" s="35"/>
      <c r="AJ76" s="33"/>
      <c r="AK76" s="32">
        <f t="shared" si="19"/>
        <v>9.9</v>
      </c>
      <c r="AL76" s="35"/>
      <c r="AM76" s="33"/>
      <c r="AN76" s="37">
        <f t="shared" si="20"/>
        <v>6.3000000000000025</v>
      </c>
      <c r="AO76" s="35"/>
    </row>
    <row r="77" spans="18:41" x14ac:dyDescent="0.45">
      <c r="R77" s="31">
        <f t="shared" si="21"/>
        <v>72</v>
      </c>
      <c r="S77" s="32">
        <f t="shared" si="15"/>
        <v>0.80999999999999994</v>
      </c>
      <c r="T77" s="33"/>
      <c r="U77" s="34">
        <f t="shared" si="13"/>
        <v>29.159999999999997</v>
      </c>
      <c r="V77" s="35"/>
      <c r="W77" s="33"/>
      <c r="X77" s="32">
        <f t="shared" si="16"/>
        <v>32.76</v>
      </c>
      <c r="Y77" s="35"/>
      <c r="Z77" s="33"/>
      <c r="AA77" s="37">
        <f t="shared" si="17"/>
        <v>-3.6000000000000014</v>
      </c>
      <c r="AB77" s="35"/>
      <c r="AE77" s="31">
        <v>36</v>
      </c>
      <c r="AF77" s="32">
        <f t="shared" si="18"/>
        <v>0.45000000000000007</v>
      </c>
      <c r="AG77" s="33"/>
      <c r="AH77" s="34">
        <f t="shared" si="14"/>
        <v>16.200000000000003</v>
      </c>
      <c r="AI77" s="35"/>
      <c r="AJ77" s="33"/>
      <c r="AK77" s="32">
        <f t="shared" si="19"/>
        <v>9.9</v>
      </c>
      <c r="AL77" s="35"/>
      <c r="AM77" s="33"/>
      <c r="AN77" s="37">
        <f t="shared" si="20"/>
        <v>6.3000000000000025</v>
      </c>
      <c r="AO77" s="35"/>
    </row>
    <row r="78" spans="18:41" x14ac:dyDescent="0.45">
      <c r="R78" s="31">
        <f t="shared" si="21"/>
        <v>73</v>
      </c>
      <c r="S78" s="32">
        <f t="shared" si="15"/>
        <v>0.82</v>
      </c>
      <c r="T78" s="33"/>
      <c r="U78" s="34">
        <f t="shared" si="13"/>
        <v>29.52</v>
      </c>
      <c r="V78" s="35"/>
      <c r="W78" s="33"/>
      <c r="X78" s="32">
        <f t="shared" si="16"/>
        <v>33.58</v>
      </c>
      <c r="Y78" s="35"/>
      <c r="Z78" s="33"/>
      <c r="AA78" s="37">
        <f t="shared" si="17"/>
        <v>-4.0599999999999987</v>
      </c>
      <c r="AB78" s="35"/>
      <c r="AE78" s="31">
        <f t="shared" si="22"/>
        <v>37</v>
      </c>
      <c r="AF78" s="32">
        <f t="shared" si="18"/>
        <v>0.45999999999999996</v>
      </c>
      <c r="AG78" s="33"/>
      <c r="AH78" s="34">
        <f t="shared" si="14"/>
        <v>16.559999999999999</v>
      </c>
      <c r="AI78" s="35"/>
      <c r="AJ78" s="33"/>
      <c r="AK78" s="32">
        <f t="shared" si="19"/>
        <v>10.36</v>
      </c>
      <c r="AL78" s="35"/>
      <c r="AM78" s="33"/>
      <c r="AN78" s="37">
        <f t="shared" si="20"/>
        <v>6.1999999999999993</v>
      </c>
      <c r="AO78" s="35"/>
    </row>
    <row r="79" spans="18:41" x14ac:dyDescent="0.45">
      <c r="R79" s="17">
        <f t="shared" si="21"/>
        <v>74</v>
      </c>
      <c r="S79" s="19">
        <f t="shared" si="15"/>
        <v>0.83</v>
      </c>
      <c r="T79" s="13"/>
      <c r="U79" s="19">
        <f t="shared" si="13"/>
        <v>29.88</v>
      </c>
      <c r="V79" s="15"/>
      <c r="W79" s="13"/>
      <c r="X79" s="19">
        <f t="shared" si="16"/>
        <v>34.409999999999997</v>
      </c>
      <c r="Y79" s="15"/>
      <c r="Z79" s="50"/>
      <c r="AA79" s="30">
        <f t="shared" si="17"/>
        <v>-4.5299999999999976</v>
      </c>
      <c r="AB79" s="15"/>
      <c r="AE79" s="17">
        <v>37</v>
      </c>
      <c r="AF79" s="19">
        <f t="shared" si="18"/>
        <v>0.45999999999999996</v>
      </c>
      <c r="AG79" s="13"/>
      <c r="AH79" s="19">
        <f t="shared" si="14"/>
        <v>16.559999999999999</v>
      </c>
      <c r="AI79" s="15"/>
      <c r="AJ79" s="13"/>
      <c r="AK79" s="19">
        <f t="shared" si="19"/>
        <v>10.36</v>
      </c>
      <c r="AL79" s="15"/>
      <c r="AM79" s="50"/>
      <c r="AN79" s="30">
        <f t="shared" si="20"/>
        <v>6.1999999999999993</v>
      </c>
      <c r="AO79" s="15"/>
    </row>
    <row r="80" spans="18:41" x14ac:dyDescent="0.45">
      <c r="R80" s="31">
        <f t="shared" si="21"/>
        <v>75</v>
      </c>
      <c r="S80" s="32">
        <f t="shared" si="15"/>
        <v>0.84</v>
      </c>
      <c r="T80" s="33"/>
      <c r="U80" s="34">
        <f t="shared" si="13"/>
        <v>30.24</v>
      </c>
      <c r="V80" s="35"/>
      <c r="W80" s="33"/>
      <c r="X80" s="32">
        <f t="shared" si="16"/>
        <v>35.25</v>
      </c>
      <c r="Y80" s="35"/>
      <c r="Z80" s="33"/>
      <c r="AA80" s="37">
        <f t="shared" si="17"/>
        <v>-5.0100000000000016</v>
      </c>
      <c r="AB80" s="35"/>
      <c r="AE80" s="31">
        <f t="shared" si="22"/>
        <v>38</v>
      </c>
      <c r="AF80" s="32">
        <f t="shared" si="18"/>
        <v>0.47</v>
      </c>
      <c r="AG80" s="33"/>
      <c r="AH80" s="34">
        <f t="shared" si="14"/>
        <v>16.919999999999998</v>
      </c>
      <c r="AI80" s="35"/>
      <c r="AJ80" s="33"/>
      <c r="AK80" s="32">
        <f t="shared" si="19"/>
        <v>10.829999999999998</v>
      </c>
      <c r="AL80" s="35"/>
      <c r="AM80" s="33"/>
      <c r="AN80" s="37">
        <f t="shared" si="20"/>
        <v>6.09</v>
      </c>
      <c r="AO80" s="35"/>
    </row>
    <row r="81" spans="18:41" x14ac:dyDescent="0.45">
      <c r="R81" s="31">
        <f t="shared" si="21"/>
        <v>76</v>
      </c>
      <c r="S81" s="32">
        <f t="shared" si="15"/>
        <v>0.85</v>
      </c>
      <c r="T81" s="33"/>
      <c r="U81" s="34">
        <f t="shared" si="13"/>
        <v>30.599999999999998</v>
      </c>
      <c r="V81" s="35"/>
      <c r="W81" s="33"/>
      <c r="X81" s="32">
        <f t="shared" si="16"/>
        <v>36.1</v>
      </c>
      <c r="Y81" s="35"/>
      <c r="Z81" s="33"/>
      <c r="AA81" s="37">
        <f t="shared" si="17"/>
        <v>-5.5000000000000036</v>
      </c>
      <c r="AB81" s="35"/>
      <c r="AE81" s="31">
        <v>38</v>
      </c>
      <c r="AF81" s="32">
        <f t="shared" si="18"/>
        <v>0.47</v>
      </c>
      <c r="AG81" s="33"/>
      <c r="AH81" s="34">
        <f t="shared" si="14"/>
        <v>16.919999999999998</v>
      </c>
      <c r="AI81" s="35"/>
      <c r="AJ81" s="33"/>
      <c r="AK81" s="32">
        <f t="shared" si="19"/>
        <v>10.829999999999998</v>
      </c>
      <c r="AL81" s="35"/>
      <c r="AM81" s="33"/>
      <c r="AN81" s="37">
        <f t="shared" si="20"/>
        <v>6.09</v>
      </c>
      <c r="AO81" s="35"/>
    </row>
    <row r="82" spans="18:41" x14ac:dyDescent="0.45">
      <c r="R82" s="31">
        <f t="shared" si="21"/>
        <v>77</v>
      </c>
      <c r="S82" s="32">
        <f t="shared" si="15"/>
        <v>0.86</v>
      </c>
      <c r="T82" s="33"/>
      <c r="U82" s="34">
        <f t="shared" si="13"/>
        <v>30.96</v>
      </c>
      <c r="V82" s="35"/>
      <c r="W82" s="33"/>
      <c r="X82" s="32">
        <f t="shared" si="16"/>
        <v>36.96</v>
      </c>
      <c r="Y82" s="35"/>
      <c r="Z82" s="33"/>
      <c r="AA82" s="37">
        <f t="shared" si="17"/>
        <v>-6</v>
      </c>
      <c r="AB82" s="35"/>
      <c r="AE82" s="31">
        <v>39</v>
      </c>
      <c r="AF82" s="32">
        <f t="shared" si="18"/>
        <v>0.48</v>
      </c>
      <c r="AG82" s="33"/>
      <c r="AH82" s="34">
        <f t="shared" si="14"/>
        <v>17.28</v>
      </c>
      <c r="AI82" s="35"/>
      <c r="AJ82" s="33"/>
      <c r="AK82" s="32">
        <f t="shared" si="19"/>
        <v>11.309999999999999</v>
      </c>
      <c r="AL82" s="35"/>
      <c r="AM82" s="33"/>
      <c r="AN82" s="37">
        <f t="shared" si="20"/>
        <v>5.9700000000000024</v>
      </c>
      <c r="AO82" s="35"/>
    </row>
    <row r="83" spans="18:41" x14ac:dyDescent="0.45">
      <c r="R83" s="31">
        <f t="shared" si="21"/>
        <v>78</v>
      </c>
      <c r="S83" s="32">
        <f t="shared" si="15"/>
        <v>0.87</v>
      </c>
      <c r="T83" s="33"/>
      <c r="U83" s="34">
        <f t="shared" si="13"/>
        <v>31.32</v>
      </c>
      <c r="V83" s="35"/>
      <c r="W83" s="33"/>
      <c r="X83" s="32">
        <f t="shared" si="16"/>
        <v>37.83</v>
      </c>
      <c r="Y83" s="35"/>
      <c r="Z83" s="33"/>
      <c r="AA83" s="37">
        <f t="shared" si="17"/>
        <v>-6.509999999999998</v>
      </c>
      <c r="AB83" s="35"/>
      <c r="AE83" s="31">
        <v>39</v>
      </c>
      <c r="AF83" s="32">
        <f t="shared" si="18"/>
        <v>0.48</v>
      </c>
      <c r="AG83" s="33"/>
      <c r="AH83" s="34">
        <f t="shared" si="14"/>
        <v>17.28</v>
      </c>
      <c r="AI83" s="35"/>
      <c r="AJ83" s="33"/>
      <c r="AK83" s="32">
        <f t="shared" si="19"/>
        <v>11.309999999999999</v>
      </c>
      <c r="AL83" s="35"/>
      <c r="AM83" s="33"/>
      <c r="AN83" s="37">
        <f t="shared" si="20"/>
        <v>5.9700000000000024</v>
      </c>
      <c r="AO83" s="35"/>
    </row>
    <row r="84" spans="18:41" x14ac:dyDescent="0.45">
      <c r="R84" s="31">
        <f t="shared" si="21"/>
        <v>79</v>
      </c>
      <c r="S84" s="32">
        <f t="shared" si="15"/>
        <v>0.88</v>
      </c>
      <c r="T84" s="33"/>
      <c r="U84" s="34">
        <f t="shared" si="13"/>
        <v>31.68</v>
      </c>
      <c r="V84" s="35"/>
      <c r="W84" s="33"/>
      <c r="X84" s="32">
        <f t="shared" si="16"/>
        <v>38.71</v>
      </c>
      <c r="Y84" s="35"/>
      <c r="Z84" s="33"/>
      <c r="AA84" s="37">
        <f t="shared" si="17"/>
        <v>-7.0300000000000011</v>
      </c>
      <c r="AB84" s="35"/>
      <c r="AE84" s="31">
        <f t="shared" si="22"/>
        <v>40</v>
      </c>
      <c r="AF84" s="32">
        <f t="shared" si="18"/>
        <v>0.49</v>
      </c>
      <c r="AG84" s="33"/>
      <c r="AH84" s="34">
        <f t="shared" si="14"/>
        <v>17.64</v>
      </c>
      <c r="AI84" s="35"/>
      <c r="AJ84" s="33"/>
      <c r="AK84" s="32">
        <f t="shared" si="19"/>
        <v>11.799999999999999</v>
      </c>
      <c r="AL84" s="35"/>
      <c r="AM84" s="33"/>
      <c r="AN84" s="37">
        <f t="shared" si="20"/>
        <v>5.8400000000000016</v>
      </c>
      <c r="AO84" s="35"/>
    </row>
    <row r="85" spans="18:41" x14ac:dyDescent="0.45">
      <c r="R85" s="31">
        <f t="shared" si="21"/>
        <v>80</v>
      </c>
      <c r="S85" s="32">
        <f t="shared" si="15"/>
        <v>0.89</v>
      </c>
      <c r="T85" s="33"/>
      <c r="U85" s="34">
        <f t="shared" si="13"/>
        <v>32.04</v>
      </c>
      <c r="V85" s="35"/>
      <c r="W85" s="33"/>
      <c r="X85" s="32">
        <f t="shared" si="16"/>
        <v>39.6</v>
      </c>
      <c r="Y85" s="35"/>
      <c r="Z85" s="33"/>
      <c r="AA85" s="37">
        <f t="shared" si="17"/>
        <v>-7.5600000000000023</v>
      </c>
      <c r="AB85" s="35"/>
      <c r="AE85" s="31">
        <v>40</v>
      </c>
      <c r="AF85" s="32">
        <f t="shared" si="18"/>
        <v>0.49</v>
      </c>
      <c r="AG85" s="33"/>
      <c r="AH85" s="34">
        <f t="shared" si="14"/>
        <v>17.64</v>
      </c>
      <c r="AI85" s="35"/>
      <c r="AJ85" s="33"/>
      <c r="AK85" s="32">
        <f t="shared" si="19"/>
        <v>11.799999999999999</v>
      </c>
      <c r="AL85" s="35"/>
      <c r="AM85" s="33"/>
      <c r="AN85" s="37">
        <f t="shared" si="20"/>
        <v>5.8400000000000016</v>
      </c>
      <c r="AO85" s="35"/>
    </row>
    <row r="86" spans="18:41" x14ac:dyDescent="0.45">
      <c r="R86" s="31">
        <f t="shared" si="21"/>
        <v>81</v>
      </c>
      <c r="S86" s="32">
        <f t="shared" si="15"/>
        <v>0.9</v>
      </c>
      <c r="T86" s="33"/>
      <c r="U86" s="34">
        <f t="shared" si="13"/>
        <v>32.4</v>
      </c>
      <c r="V86" s="35"/>
      <c r="W86" s="33"/>
      <c r="X86" s="32">
        <f t="shared" si="16"/>
        <v>40.5</v>
      </c>
      <c r="Y86" s="35"/>
      <c r="Z86" s="33"/>
      <c r="AA86" s="37">
        <f t="shared" si="17"/>
        <v>-8.1000000000000014</v>
      </c>
      <c r="AB86" s="35"/>
      <c r="AE86" s="31">
        <f t="shared" si="22"/>
        <v>41</v>
      </c>
      <c r="AF86" s="32">
        <f t="shared" si="18"/>
        <v>0.5</v>
      </c>
      <c r="AG86" s="33"/>
      <c r="AH86" s="34">
        <f t="shared" si="14"/>
        <v>18</v>
      </c>
      <c r="AI86" s="35"/>
      <c r="AJ86" s="33"/>
      <c r="AK86" s="32">
        <f t="shared" si="19"/>
        <v>12.299999999999999</v>
      </c>
      <c r="AL86" s="35"/>
      <c r="AM86" s="33"/>
      <c r="AN86" s="37">
        <f t="shared" si="20"/>
        <v>5.7000000000000011</v>
      </c>
      <c r="AO86" s="35"/>
    </row>
    <row r="87" spans="18:41" x14ac:dyDescent="0.45">
      <c r="R87" s="31">
        <f t="shared" si="21"/>
        <v>82</v>
      </c>
      <c r="S87" s="32">
        <f t="shared" si="15"/>
        <v>0.91</v>
      </c>
      <c r="T87" s="33"/>
      <c r="U87" s="34">
        <f t="shared" si="13"/>
        <v>32.76</v>
      </c>
      <c r="V87" s="35"/>
      <c r="W87" s="33"/>
      <c r="X87" s="32">
        <f t="shared" si="16"/>
        <v>41.410000000000004</v>
      </c>
      <c r="Y87" s="35"/>
      <c r="Z87" s="33"/>
      <c r="AA87" s="37">
        <f t="shared" si="17"/>
        <v>-8.6500000000000057</v>
      </c>
      <c r="AB87" s="35"/>
      <c r="AE87" s="31">
        <v>41</v>
      </c>
      <c r="AF87" s="32">
        <f t="shared" si="18"/>
        <v>0.5</v>
      </c>
      <c r="AG87" s="33"/>
      <c r="AH87" s="34">
        <f t="shared" si="14"/>
        <v>18</v>
      </c>
      <c r="AI87" s="35"/>
      <c r="AJ87" s="33"/>
      <c r="AK87" s="32">
        <f t="shared" si="19"/>
        <v>12.299999999999999</v>
      </c>
      <c r="AL87" s="35"/>
      <c r="AM87" s="33"/>
      <c r="AN87" s="37">
        <f t="shared" si="20"/>
        <v>5.7000000000000011</v>
      </c>
      <c r="AO87" s="35"/>
    </row>
    <row r="88" spans="18:41" x14ac:dyDescent="0.45">
      <c r="R88" s="31">
        <f t="shared" si="21"/>
        <v>83</v>
      </c>
      <c r="S88" s="32">
        <f t="shared" si="15"/>
        <v>0.92</v>
      </c>
      <c r="T88" s="33"/>
      <c r="U88" s="34">
        <f t="shared" si="13"/>
        <v>33.120000000000005</v>
      </c>
      <c r="V88" s="35"/>
      <c r="W88" s="33"/>
      <c r="X88" s="32">
        <f t="shared" si="16"/>
        <v>42.33</v>
      </c>
      <c r="Y88" s="35"/>
      <c r="Z88" s="43"/>
      <c r="AA88" s="37">
        <f t="shared" si="17"/>
        <v>-9.2099999999999937</v>
      </c>
      <c r="AB88" s="35"/>
      <c r="AE88" s="31">
        <f t="shared" si="22"/>
        <v>42</v>
      </c>
      <c r="AF88" s="32">
        <f t="shared" si="18"/>
        <v>0.51</v>
      </c>
      <c r="AG88" s="33"/>
      <c r="AH88" s="34">
        <f t="shared" si="14"/>
        <v>18.36</v>
      </c>
      <c r="AI88" s="35"/>
      <c r="AJ88" s="33"/>
      <c r="AK88" s="32">
        <f t="shared" si="19"/>
        <v>12.81</v>
      </c>
      <c r="AL88" s="35"/>
      <c r="AM88" s="43"/>
      <c r="AN88" s="37">
        <f t="shared" si="20"/>
        <v>5.5499999999999989</v>
      </c>
      <c r="AO88" s="35"/>
    </row>
    <row r="89" spans="18:41" x14ac:dyDescent="0.45">
      <c r="R89" s="31">
        <f t="shared" si="21"/>
        <v>84</v>
      </c>
      <c r="S89" s="32">
        <f t="shared" si="15"/>
        <v>0.93</v>
      </c>
      <c r="T89" s="33"/>
      <c r="U89" s="34">
        <f t="shared" si="13"/>
        <v>33.480000000000004</v>
      </c>
      <c r="V89" s="35"/>
      <c r="W89" s="33"/>
      <c r="X89" s="32">
        <f t="shared" si="16"/>
        <v>43.26</v>
      </c>
      <c r="Y89" s="35"/>
      <c r="Z89" s="43"/>
      <c r="AA89" s="37">
        <f t="shared" si="17"/>
        <v>-9.779999999999994</v>
      </c>
      <c r="AB89" s="44"/>
      <c r="AE89" s="31">
        <v>42</v>
      </c>
      <c r="AF89" s="32">
        <f t="shared" si="18"/>
        <v>0.51</v>
      </c>
      <c r="AG89" s="33"/>
      <c r="AH89" s="34">
        <f t="shared" si="14"/>
        <v>18.36</v>
      </c>
      <c r="AI89" s="35"/>
      <c r="AJ89" s="33"/>
      <c r="AK89" s="32">
        <f t="shared" si="19"/>
        <v>12.81</v>
      </c>
      <c r="AL89" s="35"/>
      <c r="AM89" s="43"/>
      <c r="AN89" s="37">
        <f t="shared" si="20"/>
        <v>5.5499999999999989</v>
      </c>
      <c r="AO89" s="44"/>
    </row>
    <row r="90" spans="18:41" x14ac:dyDescent="0.45">
      <c r="R90" s="31">
        <f t="shared" si="21"/>
        <v>85</v>
      </c>
      <c r="S90" s="32">
        <f t="shared" si="15"/>
        <v>0.94</v>
      </c>
      <c r="T90" s="33"/>
      <c r="U90" s="34">
        <f t="shared" si="13"/>
        <v>33.839999999999996</v>
      </c>
      <c r="V90" s="35"/>
      <c r="W90" s="33"/>
      <c r="X90" s="32">
        <f t="shared" si="16"/>
        <v>44.2</v>
      </c>
      <c r="Y90" s="35"/>
      <c r="Z90" s="36"/>
      <c r="AA90" s="37">
        <f t="shared" si="17"/>
        <v>-10.360000000000007</v>
      </c>
      <c r="AB90" s="48"/>
      <c r="AE90" s="31">
        <f t="shared" si="22"/>
        <v>43</v>
      </c>
      <c r="AF90" s="32">
        <f t="shared" si="18"/>
        <v>0.52</v>
      </c>
      <c r="AG90" s="33"/>
      <c r="AH90" s="34">
        <f t="shared" si="14"/>
        <v>18.72</v>
      </c>
      <c r="AI90" s="35"/>
      <c r="AJ90" s="33"/>
      <c r="AK90" s="32">
        <f t="shared" si="19"/>
        <v>13.33</v>
      </c>
      <c r="AL90" s="35"/>
      <c r="AM90" s="36"/>
      <c r="AN90" s="37">
        <f t="shared" si="20"/>
        <v>5.3899999999999988</v>
      </c>
      <c r="AO90" s="48"/>
    </row>
    <row r="91" spans="18:41" x14ac:dyDescent="0.45">
      <c r="R91" s="31">
        <f t="shared" si="21"/>
        <v>86</v>
      </c>
      <c r="S91" s="32">
        <f t="shared" si="15"/>
        <v>0.95</v>
      </c>
      <c r="T91" s="33"/>
      <c r="U91" s="34">
        <f t="shared" si="13"/>
        <v>34.199999999999996</v>
      </c>
      <c r="V91" s="35"/>
      <c r="W91" s="33"/>
      <c r="X91" s="32">
        <f t="shared" si="16"/>
        <v>45.15</v>
      </c>
      <c r="Y91" s="35"/>
      <c r="Z91" s="33"/>
      <c r="AA91" s="37">
        <f t="shared" si="17"/>
        <v>-10.950000000000003</v>
      </c>
      <c r="AB91" s="35"/>
      <c r="AE91" s="31">
        <v>43</v>
      </c>
      <c r="AF91" s="32">
        <f t="shared" si="18"/>
        <v>0.52</v>
      </c>
      <c r="AG91" s="33"/>
      <c r="AH91" s="34">
        <f t="shared" si="14"/>
        <v>18.72</v>
      </c>
      <c r="AI91" s="35"/>
      <c r="AJ91" s="33"/>
      <c r="AK91" s="32">
        <f t="shared" si="19"/>
        <v>13.33</v>
      </c>
      <c r="AL91" s="35"/>
      <c r="AM91" s="33"/>
      <c r="AN91" s="37">
        <f t="shared" si="20"/>
        <v>5.3899999999999988</v>
      </c>
      <c r="AO91" s="35"/>
    </row>
    <row r="92" spans="18:41" x14ac:dyDescent="0.45">
      <c r="R92" s="31">
        <f t="shared" si="21"/>
        <v>87</v>
      </c>
      <c r="S92" s="32">
        <f t="shared" si="15"/>
        <v>0.96</v>
      </c>
      <c r="T92" s="33"/>
      <c r="U92" s="34">
        <f t="shared" si="13"/>
        <v>34.56</v>
      </c>
      <c r="V92" s="35"/>
      <c r="W92" s="33"/>
      <c r="X92" s="32">
        <f t="shared" si="16"/>
        <v>46.11</v>
      </c>
      <c r="Y92" s="35"/>
      <c r="Z92" s="36"/>
      <c r="AA92" s="37">
        <f t="shared" si="17"/>
        <v>-11.549999999999997</v>
      </c>
      <c r="AB92" s="38"/>
      <c r="AE92" s="31">
        <f t="shared" si="22"/>
        <v>44</v>
      </c>
      <c r="AF92" s="32">
        <f t="shared" si="18"/>
        <v>0.53</v>
      </c>
      <c r="AG92" s="33"/>
      <c r="AH92" s="34">
        <f t="shared" si="14"/>
        <v>19.080000000000002</v>
      </c>
      <c r="AI92" s="35"/>
      <c r="AJ92" s="33"/>
      <c r="AK92" s="32">
        <f t="shared" si="19"/>
        <v>13.86</v>
      </c>
      <c r="AL92" s="35"/>
      <c r="AM92" s="36"/>
      <c r="AN92" s="37">
        <f t="shared" si="20"/>
        <v>5.2200000000000024</v>
      </c>
      <c r="AO92" s="38"/>
    </row>
    <row r="93" spans="18:41" x14ac:dyDescent="0.45">
      <c r="R93" s="31">
        <f t="shared" si="21"/>
        <v>88</v>
      </c>
      <c r="S93" s="32">
        <f t="shared" si="15"/>
        <v>0.97</v>
      </c>
      <c r="T93" s="33"/>
      <c r="U93" s="34">
        <f t="shared" si="13"/>
        <v>34.92</v>
      </c>
      <c r="V93" s="35"/>
      <c r="W93" s="33"/>
      <c r="X93" s="32">
        <f t="shared" si="16"/>
        <v>47.080000000000005</v>
      </c>
      <c r="Y93" s="35"/>
      <c r="Z93" s="33"/>
      <c r="AA93" s="37">
        <f t="shared" si="17"/>
        <v>-12.160000000000004</v>
      </c>
      <c r="AB93" s="48"/>
      <c r="AE93" s="31">
        <v>44</v>
      </c>
      <c r="AF93" s="32">
        <f t="shared" si="18"/>
        <v>0.53</v>
      </c>
      <c r="AG93" s="33"/>
      <c r="AH93" s="34">
        <f t="shared" si="14"/>
        <v>19.080000000000002</v>
      </c>
      <c r="AI93" s="35"/>
      <c r="AJ93" s="33"/>
      <c r="AK93" s="32">
        <f t="shared" si="19"/>
        <v>13.86</v>
      </c>
      <c r="AL93" s="35"/>
      <c r="AM93" s="33"/>
      <c r="AN93" s="37">
        <f t="shared" si="20"/>
        <v>5.2200000000000024</v>
      </c>
      <c r="AO93" s="48"/>
    </row>
    <row r="94" spans="18:41" x14ac:dyDescent="0.45">
      <c r="R94" s="31">
        <f t="shared" si="21"/>
        <v>89</v>
      </c>
      <c r="S94" s="32">
        <f t="shared" si="15"/>
        <v>0.98</v>
      </c>
      <c r="T94" s="33"/>
      <c r="U94" s="34">
        <f t="shared" si="13"/>
        <v>35.28</v>
      </c>
      <c r="V94" s="35"/>
      <c r="W94" s="33"/>
      <c r="X94" s="32">
        <f t="shared" si="16"/>
        <v>48.06</v>
      </c>
      <c r="Y94" s="35"/>
      <c r="Z94" s="36"/>
      <c r="AA94" s="37">
        <f t="shared" si="17"/>
        <v>-12.780000000000001</v>
      </c>
      <c r="AB94" s="48"/>
      <c r="AE94" s="31">
        <f t="shared" si="22"/>
        <v>45</v>
      </c>
      <c r="AF94" s="32">
        <f t="shared" si="18"/>
        <v>0.54</v>
      </c>
      <c r="AG94" s="33"/>
      <c r="AH94" s="34">
        <f t="shared" si="14"/>
        <v>19.440000000000001</v>
      </c>
      <c r="AI94" s="35"/>
      <c r="AJ94" s="33"/>
      <c r="AK94" s="32">
        <f t="shared" si="19"/>
        <v>14.4</v>
      </c>
      <c r="AL94" s="35"/>
      <c r="AM94" s="36"/>
      <c r="AN94" s="37">
        <f t="shared" si="20"/>
        <v>5.0400000000000009</v>
      </c>
      <c r="AO94" s="48"/>
    </row>
    <row r="95" spans="18:41" x14ac:dyDescent="0.45">
      <c r="R95" s="31">
        <f t="shared" si="21"/>
        <v>90</v>
      </c>
      <c r="S95" s="32">
        <f t="shared" si="15"/>
        <v>0.99</v>
      </c>
      <c r="T95" s="33"/>
      <c r="U95" s="34">
        <f t="shared" si="13"/>
        <v>35.64</v>
      </c>
      <c r="V95" s="35"/>
      <c r="W95" s="33"/>
      <c r="X95" s="32">
        <f t="shared" si="16"/>
        <v>49.050000000000004</v>
      </c>
      <c r="Y95" s="35"/>
      <c r="Z95" s="47"/>
      <c r="AA95" s="37">
        <f t="shared" si="17"/>
        <v>-13.410000000000004</v>
      </c>
      <c r="AB95" s="48"/>
      <c r="AE95" s="31">
        <v>45</v>
      </c>
      <c r="AF95" s="32">
        <f t="shared" si="18"/>
        <v>0.54</v>
      </c>
      <c r="AG95" s="33"/>
      <c r="AH95" s="34">
        <f t="shared" si="14"/>
        <v>19.440000000000001</v>
      </c>
      <c r="AI95" s="35"/>
      <c r="AJ95" s="33"/>
      <c r="AK95" s="32">
        <f t="shared" si="19"/>
        <v>14.4</v>
      </c>
      <c r="AL95" s="35"/>
      <c r="AM95" s="47"/>
      <c r="AN95" s="37">
        <f t="shared" si="20"/>
        <v>5.0400000000000009</v>
      </c>
      <c r="AO95" s="48"/>
    </row>
    <row r="96" spans="18:41" x14ac:dyDescent="0.45">
      <c r="R96" s="31">
        <f t="shared" si="21"/>
        <v>91</v>
      </c>
      <c r="S96" s="32">
        <f t="shared" si="15"/>
        <v>1</v>
      </c>
      <c r="T96" s="33"/>
      <c r="U96" s="34">
        <f t="shared" si="13"/>
        <v>36</v>
      </c>
      <c r="V96" s="35"/>
      <c r="W96" s="33"/>
      <c r="X96" s="32">
        <f t="shared" si="16"/>
        <v>50.050000000000004</v>
      </c>
      <c r="Y96" s="35"/>
      <c r="Z96" s="33"/>
      <c r="AA96" s="37">
        <f t="shared" si="17"/>
        <v>-14.050000000000004</v>
      </c>
      <c r="AB96" s="48"/>
      <c r="AE96" s="31">
        <f t="shared" si="22"/>
        <v>46</v>
      </c>
      <c r="AF96" s="32">
        <f t="shared" si="18"/>
        <v>0.55000000000000004</v>
      </c>
      <c r="AG96" s="33"/>
      <c r="AH96" s="34">
        <f t="shared" si="14"/>
        <v>19.8</v>
      </c>
      <c r="AI96" s="35"/>
      <c r="AJ96" s="33"/>
      <c r="AK96" s="32">
        <f t="shared" si="19"/>
        <v>14.950000000000001</v>
      </c>
      <c r="AL96" s="35"/>
      <c r="AM96" s="33"/>
      <c r="AN96" s="37">
        <f t="shared" si="20"/>
        <v>4.8499999999999996</v>
      </c>
      <c r="AO96" s="48"/>
    </row>
    <row r="97" spans="18:41" x14ac:dyDescent="0.45">
      <c r="R97" s="31">
        <f t="shared" si="21"/>
        <v>92</v>
      </c>
      <c r="S97" s="32">
        <f t="shared" si="15"/>
        <v>1.01</v>
      </c>
      <c r="T97" s="33"/>
      <c r="U97" s="34">
        <f t="shared" si="13"/>
        <v>36.36</v>
      </c>
      <c r="V97" s="35"/>
      <c r="W97" s="33"/>
      <c r="X97" s="32">
        <f t="shared" si="16"/>
        <v>51.06</v>
      </c>
      <c r="Y97" s="35"/>
      <c r="Z97" s="47"/>
      <c r="AA97" s="37">
        <f t="shared" si="17"/>
        <v>-14.700000000000003</v>
      </c>
      <c r="AB97" s="48"/>
      <c r="AE97" s="31">
        <v>46</v>
      </c>
      <c r="AF97" s="32">
        <f t="shared" si="18"/>
        <v>0.55000000000000004</v>
      </c>
      <c r="AG97" s="33"/>
      <c r="AH97" s="34">
        <f t="shared" si="14"/>
        <v>19.8</v>
      </c>
      <c r="AI97" s="35"/>
      <c r="AJ97" s="33"/>
      <c r="AK97" s="32">
        <f t="shared" si="19"/>
        <v>14.950000000000001</v>
      </c>
      <c r="AL97" s="35"/>
      <c r="AM97" s="47"/>
      <c r="AN97" s="37">
        <f t="shared" si="20"/>
        <v>4.8499999999999996</v>
      </c>
      <c r="AO97" s="48"/>
    </row>
    <row r="98" spans="18:41" x14ac:dyDescent="0.45">
      <c r="R98" s="31">
        <f t="shared" si="21"/>
        <v>93</v>
      </c>
      <c r="S98" s="32">
        <f t="shared" si="15"/>
        <v>1.02</v>
      </c>
      <c r="T98" s="33"/>
      <c r="U98" s="34">
        <f t="shared" si="13"/>
        <v>36.72</v>
      </c>
      <c r="V98" s="35"/>
      <c r="W98" s="33"/>
      <c r="X98" s="32">
        <f t="shared" si="16"/>
        <v>52.080000000000005</v>
      </c>
      <c r="Y98" s="35"/>
      <c r="Z98" s="33"/>
      <c r="AA98" s="37">
        <f t="shared" si="17"/>
        <v>-15.360000000000007</v>
      </c>
      <c r="AB98" s="48"/>
      <c r="AE98" s="31">
        <f t="shared" si="22"/>
        <v>47</v>
      </c>
      <c r="AF98" s="32">
        <f t="shared" si="18"/>
        <v>0.56000000000000005</v>
      </c>
      <c r="AG98" s="33"/>
      <c r="AH98" s="34">
        <f t="shared" si="14"/>
        <v>20.160000000000004</v>
      </c>
      <c r="AI98" s="35"/>
      <c r="AJ98" s="33"/>
      <c r="AK98" s="32">
        <f t="shared" si="19"/>
        <v>15.510000000000002</v>
      </c>
      <c r="AL98" s="35"/>
      <c r="AM98" s="33"/>
      <c r="AN98" s="37">
        <f t="shared" si="20"/>
        <v>4.6500000000000021</v>
      </c>
      <c r="AO98" s="48"/>
    </row>
    <row r="99" spans="18:41" x14ac:dyDescent="0.45">
      <c r="R99" s="31">
        <f t="shared" si="21"/>
        <v>94</v>
      </c>
      <c r="S99" s="32">
        <f t="shared" si="15"/>
        <v>1.03</v>
      </c>
      <c r="T99" s="33"/>
      <c r="U99" s="34">
        <f t="shared" si="13"/>
        <v>37.08</v>
      </c>
      <c r="V99" s="35"/>
      <c r="W99" s="33"/>
      <c r="X99" s="32">
        <f t="shared" si="16"/>
        <v>53.110000000000007</v>
      </c>
      <c r="Y99" s="35"/>
      <c r="Z99" s="47"/>
      <c r="AA99" s="37">
        <f t="shared" si="17"/>
        <v>-16.030000000000008</v>
      </c>
      <c r="AB99" s="35"/>
      <c r="AE99" s="31">
        <v>47</v>
      </c>
      <c r="AF99" s="32">
        <f t="shared" si="18"/>
        <v>0.56000000000000005</v>
      </c>
      <c r="AG99" s="33"/>
      <c r="AH99" s="34">
        <f t="shared" si="14"/>
        <v>20.160000000000004</v>
      </c>
      <c r="AI99" s="35"/>
      <c r="AJ99" s="33"/>
      <c r="AK99" s="32">
        <f t="shared" si="19"/>
        <v>15.510000000000002</v>
      </c>
      <c r="AL99" s="35"/>
      <c r="AM99" s="47"/>
      <c r="AN99" s="37">
        <f t="shared" si="20"/>
        <v>4.6500000000000021</v>
      </c>
      <c r="AO99" s="35"/>
    </row>
    <row r="100" spans="18:41" x14ac:dyDescent="0.45">
      <c r="R100" s="31">
        <f t="shared" si="21"/>
        <v>95</v>
      </c>
      <c r="S100" s="32">
        <f t="shared" si="15"/>
        <v>1.04</v>
      </c>
      <c r="T100" s="33"/>
      <c r="U100" s="34">
        <f t="shared" si="13"/>
        <v>37.44</v>
      </c>
      <c r="V100" s="35"/>
      <c r="W100" s="33"/>
      <c r="X100" s="32">
        <f t="shared" si="16"/>
        <v>54.150000000000006</v>
      </c>
      <c r="Y100" s="35"/>
      <c r="Z100" s="33"/>
      <c r="AA100" s="37">
        <f t="shared" si="17"/>
        <v>-16.710000000000008</v>
      </c>
      <c r="AB100" s="48"/>
      <c r="AE100" s="31">
        <f t="shared" si="22"/>
        <v>48</v>
      </c>
      <c r="AF100" s="32">
        <f t="shared" si="18"/>
        <v>0.57000000000000006</v>
      </c>
      <c r="AG100" s="33"/>
      <c r="AH100" s="34">
        <f t="shared" si="14"/>
        <v>20.520000000000003</v>
      </c>
      <c r="AI100" s="35"/>
      <c r="AJ100" s="33"/>
      <c r="AK100" s="32">
        <f t="shared" si="19"/>
        <v>16.080000000000002</v>
      </c>
      <c r="AL100" s="35"/>
      <c r="AM100" s="33"/>
      <c r="AN100" s="37">
        <f t="shared" si="20"/>
        <v>4.4400000000000013</v>
      </c>
      <c r="AO100" s="48"/>
    </row>
    <row r="101" spans="18:41" x14ac:dyDescent="0.45">
      <c r="R101" s="31">
        <f>R100+1</f>
        <v>96</v>
      </c>
      <c r="S101" s="32">
        <f t="shared" si="15"/>
        <v>1.05</v>
      </c>
      <c r="T101" s="33"/>
      <c r="U101" s="34">
        <f t="shared" si="13"/>
        <v>37.800000000000004</v>
      </c>
      <c r="V101" s="35"/>
      <c r="W101" s="33"/>
      <c r="X101" s="32">
        <f t="shared" si="16"/>
        <v>55.2</v>
      </c>
      <c r="Y101" s="35"/>
      <c r="Z101" s="47"/>
      <c r="AA101" s="37">
        <f t="shared" si="17"/>
        <v>-17.399999999999999</v>
      </c>
      <c r="AB101" s="48"/>
      <c r="AE101" s="31">
        <v>48</v>
      </c>
      <c r="AF101" s="32">
        <f t="shared" si="18"/>
        <v>0.57000000000000006</v>
      </c>
      <c r="AG101" s="33"/>
      <c r="AH101" s="34">
        <f t="shared" si="14"/>
        <v>20.520000000000003</v>
      </c>
      <c r="AI101" s="35"/>
      <c r="AJ101" s="33"/>
      <c r="AK101" s="32">
        <f t="shared" si="19"/>
        <v>16.080000000000002</v>
      </c>
      <c r="AL101" s="35"/>
      <c r="AM101" s="47"/>
      <c r="AN101" s="37">
        <f t="shared" si="20"/>
        <v>4.4400000000000013</v>
      </c>
      <c r="AO101" s="48"/>
    </row>
    <row r="102" spans="18:41" x14ac:dyDescent="0.45">
      <c r="R102" s="31">
        <f t="shared" ref="R102:R116" si="23">R101+1</f>
        <v>97</v>
      </c>
      <c r="S102" s="32">
        <f t="shared" si="15"/>
        <v>1.06</v>
      </c>
      <c r="T102" s="33"/>
      <c r="U102" s="34">
        <f t="shared" ref="U102:U116" si="24">S102*$D$9</f>
        <v>38.160000000000004</v>
      </c>
      <c r="V102" s="35"/>
      <c r="W102" s="33"/>
      <c r="X102" s="32">
        <f t="shared" si="16"/>
        <v>56.260000000000005</v>
      </c>
      <c r="Y102" s="35"/>
      <c r="Z102" s="33"/>
      <c r="AA102" s="37">
        <f t="shared" si="17"/>
        <v>-18.100000000000001</v>
      </c>
      <c r="AB102" s="35"/>
      <c r="AE102" s="31">
        <f t="shared" ref="AE102:AE116" si="25">AE101+1</f>
        <v>49</v>
      </c>
      <c r="AF102" s="32">
        <f t="shared" si="18"/>
        <v>0.57999999999999996</v>
      </c>
      <c r="AG102" s="33"/>
      <c r="AH102" s="34">
        <f t="shared" si="14"/>
        <v>20.88</v>
      </c>
      <c r="AI102" s="35"/>
      <c r="AJ102" s="33"/>
      <c r="AK102" s="32">
        <f t="shared" si="19"/>
        <v>16.66</v>
      </c>
      <c r="AL102" s="35"/>
      <c r="AM102" s="33"/>
      <c r="AN102" s="37">
        <f t="shared" si="20"/>
        <v>4.2199999999999989</v>
      </c>
      <c r="AO102" s="35"/>
    </row>
    <row r="103" spans="18:41" x14ac:dyDescent="0.45">
      <c r="R103" s="31">
        <f t="shared" si="23"/>
        <v>98</v>
      </c>
      <c r="S103" s="32">
        <f t="shared" ref="S103:S134" si="26">$S$6+(R103-1)*$D$6</f>
        <v>1.07</v>
      </c>
      <c r="T103" s="33"/>
      <c r="U103" s="34">
        <f t="shared" si="24"/>
        <v>38.520000000000003</v>
      </c>
      <c r="V103" s="35"/>
      <c r="W103" s="33"/>
      <c r="X103" s="32">
        <f t="shared" ref="X103:X116" si="27">($S$6+S103)*R103*0.5</f>
        <v>57.330000000000005</v>
      </c>
      <c r="Y103" s="35"/>
      <c r="Z103" s="36"/>
      <c r="AA103" s="37">
        <f t="shared" si="17"/>
        <v>-18.810000000000002</v>
      </c>
      <c r="AB103" s="48"/>
      <c r="AE103" s="31">
        <v>49</v>
      </c>
      <c r="AF103" s="32">
        <f t="shared" si="18"/>
        <v>0.57999999999999996</v>
      </c>
      <c r="AG103" s="33"/>
      <c r="AH103" s="34">
        <f t="shared" si="14"/>
        <v>20.88</v>
      </c>
      <c r="AI103" s="35"/>
      <c r="AJ103" s="33"/>
      <c r="AK103" s="32">
        <f t="shared" si="19"/>
        <v>16.66</v>
      </c>
      <c r="AL103" s="35"/>
      <c r="AM103" s="36"/>
      <c r="AN103" s="37">
        <f t="shared" si="20"/>
        <v>4.2199999999999989</v>
      </c>
      <c r="AO103" s="48"/>
    </row>
    <row r="104" spans="18:41" x14ac:dyDescent="0.45">
      <c r="R104" s="31">
        <f t="shared" si="23"/>
        <v>99</v>
      </c>
      <c r="S104" s="32">
        <f t="shared" si="26"/>
        <v>1.08</v>
      </c>
      <c r="T104" s="33"/>
      <c r="U104" s="34">
        <f t="shared" si="24"/>
        <v>38.880000000000003</v>
      </c>
      <c r="V104" s="35"/>
      <c r="W104" s="33"/>
      <c r="X104" s="32">
        <f t="shared" si="27"/>
        <v>58.410000000000011</v>
      </c>
      <c r="Y104" s="35"/>
      <c r="Z104" s="47"/>
      <c r="AA104" s="37">
        <f t="shared" si="17"/>
        <v>-19.530000000000008</v>
      </c>
      <c r="AB104" s="35"/>
      <c r="AE104" s="31">
        <f t="shared" si="25"/>
        <v>50</v>
      </c>
      <c r="AF104" s="32">
        <f t="shared" si="18"/>
        <v>0.59</v>
      </c>
      <c r="AG104" s="33"/>
      <c r="AH104" s="34">
        <f t="shared" si="14"/>
        <v>21.24</v>
      </c>
      <c r="AI104" s="35"/>
      <c r="AJ104" s="33"/>
      <c r="AK104" s="32">
        <f t="shared" si="19"/>
        <v>17.25</v>
      </c>
      <c r="AL104" s="35"/>
      <c r="AM104" s="47"/>
      <c r="AN104" s="37">
        <f t="shared" si="20"/>
        <v>3.9899999999999984</v>
      </c>
      <c r="AO104" s="35"/>
    </row>
    <row r="105" spans="18:41" x14ac:dyDescent="0.45">
      <c r="R105" s="31">
        <f t="shared" si="23"/>
        <v>100</v>
      </c>
      <c r="S105" s="32">
        <f t="shared" si="26"/>
        <v>1.0900000000000001</v>
      </c>
      <c r="T105" s="33"/>
      <c r="U105" s="34">
        <f t="shared" si="24"/>
        <v>39.24</v>
      </c>
      <c r="V105" s="35"/>
      <c r="W105" s="33"/>
      <c r="X105" s="32">
        <f t="shared" si="27"/>
        <v>59.500000000000007</v>
      </c>
      <c r="Y105" s="35"/>
      <c r="Z105" s="47"/>
      <c r="AA105" s="37">
        <f t="shared" si="17"/>
        <v>-20.260000000000005</v>
      </c>
      <c r="AB105" s="48"/>
      <c r="AE105" s="31">
        <v>50</v>
      </c>
      <c r="AF105" s="32">
        <f t="shared" si="18"/>
        <v>0.59</v>
      </c>
      <c r="AG105" s="33"/>
      <c r="AH105" s="34">
        <f t="shared" si="14"/>
        <v>21.24</v>
      </c>
      <c r="AI105" s="35"/>
      <c r="AJ105" s="33"/>
      <c r="AK105" s="32">
        <f t="shared" si="19"/>
        <v>17.25</v>
      </c>
      <c r="AL105" s="35"/>
      <c r="AM105" s="47"/>
      <c r="AN105" s="37">
        <f t="shared" si="20"/>
        <v>3.9899999999999984</v>
      </c>
      <c r="AO105" s="48"/>
    </row>
    <row r="106" spans="18:41" x14ac:dyDescent="0.45">
      <c r="R106" s="31">
        <f t="shared" si="23"/>
        <v>101</v>
      </c>
      <c r="S106" s="32">
        <f t="shared" si="26"/>
        <v>1.1000000000000001</v>
      </c>
      <c r="T106" s="33"/>
      <c r="U106" s="34">
        <f t="shared" si="24"/>
        <v>39.6</v>
      </c>
      <c r="V106" s="35"/>
      <c r="W106" s="33"/>
      <c r="X106" s="32">
        <f t="shared" si="27"/>
        <v>60.600000000000009</v>
      </c>
      <c r="Y106" s="35"/>
      <c r="Z106" s="33"/>
      <c r="AA106" s="37">
        <f t="shared" si="17"/>
        <v>-21.000000000000007</v>
      </c>
      <c r="AB106" s="48"/>
      <c r="AE106" s="31">
        <f t="shared" si="25"/>
        <v>51</v>
      </c>
      <c r="AF106" s="32">
        <f t="shared" si="18"/>
        <v>0.6</v>
      </c>
      <c r="AG106" s="33"/>
      <c r="AH106" s="34">
        <f t="shared" si="14"/>
        <v>21.599999999999998</v>
      </c>
      <c r="AI106" s="35"/>
      <c r="AJ106" s="33"/>
      <c r="AK106" s="32">
        <f t="shared" si="19"/>
        <v>17.849999999999998</v>
      </c>
      <c r="AL106" s="35"/>
      <c r="AM106" s="33"/>
      <c r="AN106" s="37">
        <f t="shared" si="20"/>
        <v>3.75</v>
      </c>
      <c r="AO106" s="48"/>
    </row>
    <row r="107" spans="18:41" x14ac:dyDescent="0.45">
      <c r="R107" s="31">
        <f t="shared" si="23"/>
        <v>102</v>
      </c>
      <c r="S107" s="32">
        <f t="shared" si="26"/>
        <v>1.1100000000000001</v>
      </c>
      <c r="T107" s="33"/>
      <c r="U107" s="34">
        <f t="shared" si="24"/>
        <v>39.96</v>
      </c>
      <c r="V107" s="35"/>
      <c r="W107" s="33"/>
      <c r="X107" s="32">
        <f t="shared" si="27"/>
        <v>61.710000000000008</v>
      </c>
      <c r="Y107" s="35"/>
      <c r="Z107" s="36"/>
      <c r="AA107" s="37">
        <f t="shared" si="17"/>
        <v>-21.750000000000007</v>
      </c>
      <c r="AB107" s="35"/>
      <c r="AE107" s="31">
        <v>51</v>
      </c>
      <c r="AF107" s="32">
        <f t="shared" si="18"/>
        <v>0.6</v>
      </c>
      <c r="AG107" s="33"/>
      <c r="AH107" s="34">
        <f t="shared" si="14"/>
        <v>21.599999999999998</v>
      </c>
      <c r="AI107" s="35"/>
      <c r="AJ107" s="33"/>
      <c r="AK107" s="32">
        <f t="shared" si="19"/>
        <v>17.849999999999998</v>
      </c>
      <c r="AL107" s="35"/>
      <c r="AM107" s="36"/>
      <c r="AN107" s="37">
        <f t="shared" si="20"/>
        <v>3.75</v>
      </c>
      <c r="AO107" s="35"/>
    </row>
    <row r="108" spans="18:41" x14ac:dyDescent="0.45">
      <c r="R108" s="31">
        <f t="shared" si="23"/>
        <v>103</v>
      </c>
      <c r="S108" s="32">
        <f t="shared" si="26"/>
        <v>1.1200000000000001</v>
      </c>
      <c r="T108" s="33"/>
      <c r="U108" s="34">
        <f t="shared" si="24"/>
        <v>40.320000000000007</v>
      </c>
      <c r="V108" s="35"/>
      <c r="W108" s="33"/>
      <c r="X108" s="32">
        <f t="shared" si="27"/>
        <v>62.830000000000013</v>
      </c>
      <c r="Y108" s="35"/>
      <c r="Z108" s="47"/>
      <c r="AA108" s="37">
        <f t="shared" si="17"/>
        <v>-22.510000000000005</v>
      </c>
      <c r="AB108" s="48"/>
      <c r="AE108" s="31">
        <f t="shared" si="25"/>
        <v>52</v>
      </c>
      <c r="AF108" s="32">
        <f t="shared" si="18"/>
        <v>0.61</v>
      </c>
      <c r="AG108" s="33"/>
      <c r="AH108" s="34">
        <f t="shared" si="14"/>
        <v>21.96</v>
      </c>
      <c r="AI108" s="35"/>
      <c r="AJ108" s="33"/>
      <c r="AK108" s="32">
        <f t="shared" si="19"/>
        <v>18.46</v>
      </c>
      <c r="AL108" s="35"/>
      <c r="AM108" s="47"/>
      <c r="AN108" s="37">
        <f t="shared" si="20"/>
        <v>3.5</v>
      </c>
      <c r="AO108" s="48"/>
    </row>
    <row r="109" spans="18:41" x14ac:dyDescent="0.45">
      <c r="R109" s="31">
        <f t="shared" si="23"/>
        <v>104</v>
      </c>
      <c r="S109" s="32">
        <f t="shared" si="26"/>
        <v>1.1300000000000001</v>
      </c>
      <c r="T109" s="33"/>
      <c r="U109" s="34">
        <f t="shared" si="24"/>
        <v>40.680000000000007</v>
      </c>
      <c r="V109" s="35"/>
      <c r="W109" s="33"/>
      <c r="X109" s="32">
        <f t="shared" si="27"/>
        <v>63.960000000000008</v>
      </c>
      <c r="Y109" s="35"/>
      <c r="Z109" s="47"/>
      <c r="AA109" s="37">
        <f t="shared" si="17"/>
        <v>-23.28</v>
      </c>
      <c r="AB109" s="35"/>
      <c r="AE109" s="31">
        <v>52</v>
      </c>
      <c r="AF109" s="32">
        <f t="shared" si="18"/>
        <v>0.61</v>
      </c>
      <c r="AG109" s="33"/>
      <c r="AH109" s="34">
        <f t="shared" si="14"/>
        <v>21.96</v>
      </c>
      <c r="AI109" s="35"/>
      <c r="AJ109" s="33"/>
      <c r="AK109" s="32">
        <f t="shared" si="19"/>
        <v>18.46</v>
      </c>
      <c r="AL109" s="35"/>
      <c r="AM109" s="47"/>
      <c r="AN109" s="37">
        <f t="shared" si="20"/>
        <v>3.5</v>
      </c>
      <c r="AO109" s="35"/>
    </row>
    <row r="110" spans="18:41" x14ac:dyDescent="0.45">
      <c r="R110" s="31">
        <f t="shared" si="23"/>
        <v>105</v>
      </c>
      <c r="S110" s="32">
        <f t="shared" si="26"/>
        <v>1.1400000000000001</v>
      </c>
      <c r="T110" s="33"/>
      <c r="U110" s="34">
        <f t="shared" si="24"/>
        <v>41.040000000000006</v>
      </c>
      <c r="V110" s="35"/>
      <c r="W110" s="33"/>
      <c r="X110" s="32">
        <f t="shared" si="27"/>
        <v>65.100000000000009</v>
      </c>
      <c r="Y110" s="35"/>
      <c r="Z110" s="47"/>
      <c r="AA110" s="37">
        <f t="shared" si="17"/>
        <v>-24.060000000000002</v>
      </c>
      <c r="AB110" s="48"/>
      <c r="AE110" s="31">
        <f t="shared" si="25"/>
        <v>53</v>
      </c>
      <c r="AF110" s="32">
        <f t="shared" si="18"/>
        <v>0.62</v>
      </c>
      <c r="AG110" s="33"/>
      <c r="AH110" s="34">
        <f t="shared" si="14"/>
        <v>22.32</v>
      </c>
      <c r="AI110" s="35"/>
      <c r="AJ110" s="33"/>
      <c r="AK110" s="32">
        <f t="shared" si="19"/>
        <v>19.079999999999998</v>
      </c>
      <c r="AL110" s="35"/>
      <c r="AM110" s="47"/>
      <c r="AN110" s="37">
        <f t="shared" si="20"/>
        <v>3.240000000000002</v>
      </c>
      <c r="AO110" s="48"/>
    </row>
    <row r="111" spans="18:41" x14ac:dyDescent="0.45">
      <c r="R111" s="31">
        <f t="shared" si="23"/>
        <v>106</v>
      </c>
      <c r="S111" s="32">
        <f t="shared" si="26"/>
        <v>1.1500000000000001</v>
      </c>
      <c r="T111" s="33"/>
      <c r="U111" s="34">
        <f t="shared" si="24"/>
        <v>41.400000000000006</v>
      </c>
      <c r="V111" s="35"/>
      <c r="W111" s="33"/>
      <c r="X111" s="32">
        <f t="shared" si="27"/>
        <v>66.250000000000014</v>
      </c>
      <c r="Y111" s="35"/>
      <c r="Z111" s="33"/>
      <c r="AA111" s="37">
        <f t="shared" si="17"/>
        <v>-24.850000000000009</v>
      </c>
      <c r="AB111" s="48"/>
      <c r="AE111" s="31">
        <v>53</v>
      </c>
      <c r="AF111" s="32">
        <f t="shared" si="18"/>
        <v>0.62</v>
      </c>
      <c r="AG111" s="33"/>
      <c r="AH111" s="34">
        <f t="shared" si="14"/>
        <v>22.32</v>
      </c>
      <c r="AI111" s="35"/>
      <c r="AJ111" s="33"/>
      <c r="AK111" s="32">
        <f t="shared" si="19"/>
        <v>19.079999999999998</v>
      </c>
      <c r="AL111" s="35"/>
      <c r="AM111" s="33"/>
      <c r="AN111" s="37">
        <f t="shared" si="20"/>
        <v>3.240000000000002</v>
      </c>
      <c r="AO111" s="48"/>
    </row>
    <row r="112" spans="18:41" x14ac:dyDescent="0.45">
      <c r="R112" s="31">
        <f t="shared" si="23"/>
        <v>107</v>
      </c>
      <c r="S112" s="32">
        <f t="shared" si="26"/>
        <v>1.1600000000000001</v>
      </c>
      <c r="T112" s="33"/>
      <c r="U112" s="34">
        <f t="shared" si="24"/>
        <v>41.760000000000005</v>
      </c>
      <c r="V112" s="35"/>
      <c r="W112" s="33"/>
      <c r="X112" s="32">
        <f t="shared" si="27"/>
        <v>67.410000000000011</v>
      </c>
      <c r="Y112" s="35"/>
      <c r="Z112" s="47"/>
      <c r="AA112" s="37">
        <f t="shared" si="17"/>
        <v>-25.650000000000006</v>
      </c>
      <c r="AB112" s="35"/>
      <c r="AE112" s="31">
        <f t="shared" si="25"/>
        <v>54</v>
      </c>
      <c r="AF112" s="32">
        <f t="shared" si="18"/>
        <v>0.63</v>
      </c>
      <c r="AG112" s="33"/>
      <c r="AH112" s="34">
        <f t="shared" si="14"/>
        <v>22.68</v>
      </c>
      <c r="AI112" s="35"/>
      <c r="AJ112" s="33"/>
      <c r="AK112" s="32">
        <f t="shared" si="19"/>
        <v>19.71</v>
      </c>
      <c r="AL112" s="35"/>
      <c r="AM112" s="47"/>
      <c r="AN112" s="37">
        <f t="shared" si="20"/>
        <v>2.9699999999999989</v>
      </c>
      <c r="AO112" s="35"/>
    </row>
    <row r="113" spans="18:41" x14ac:dyDescent="0.45">
      <c r="R113" s="31">
        <f t="shared" si="23"/>
        <v>108</v>
      </c>
      <c r="S113" s="32">
        <f t="shared" si="26"/>
        <v>1.1700000000000002</v>
      </c>
      <c r="T113" s="33"/>
      <c r="U113" s="34">
        <f t="shared" si="24"/>
        <v>42.120000000000005</v>
      </c>
      <c r="V113" s="35"/>
      <c r="W113" s="33"/>
      <c r="X113" s="32">
        <f t="shared" si="27"/>
        <v>68.580000000000013</v>
      </c>
      <c r="Y113" s="35"/>
      <c r="Z113" s="47"/>
      <c r="AA113" s="37">
        <f t="shared" si="17"/>
        <v>-26.460000000000008</v>
      </c>
      <c r="AB113" s="48"/>
      <c r="AE113" s="31">
        <v>54</v>
      </c>
      <c r="AF113" s="32">
        <f t="shared" si="18"/>
        <v>0.63</v>
      </c>
      <c r="AG113" s="33"/>
      <c r="AH113" s="34">
        <f t="shared" si="14"/>
        <v>22.68</v>
      </c>
      <c r="AI113" s="35"/>
      <c r="AJ113" s="33"/>
      <c r="AK113" s="32">
        <f t="shared" si="19"/>
        <v>19.71</v>
      </c>
      <c r="AL113" s="35"/>
      <c r="AM113" s="47"/>
      <c r="AN113" s="37">
        <f t="shared" si="20"/>
        <v>2.9699999999999989</v>
      </c>
      <c r="AO113" s="48"/>
    </row>
    <row r="114" spans="18:41" x14ac:dyDescent="0.45">
      <c r="R114" s="31">
        <f t="shared" si="23"/>
        <v>109</v>
      </c>
      <c r="S114" s="32">
        <f t="shared" si="26"/>
        <v>1.1800000000000002</v>
      </c>
      <c r="T114" s="33"/>
      <c r="U114" s="34">
        <f t="shared" si="24"/>
        <v>42.480000000000004</v>
      </c>
      <c r="V114" s="35"/>
      <c r="W114" s="33"/>
      <c r="X114" s="32">
        <f t="shared" si="27"/>
        <v>69.760000000000019</v>
      </c>
      <c r="Y114" s="35"/>
      <c r="Z114" s="47"/>
      <c r="AA114" s="37">
        <f t="shared" si="17"/>
        <v>-27.280000000000015</v>
      </c>
      <c r="AB114" s="48"/>
      <c r="AE114" s="31">
        <f t="shared" si="25"/>
        <v>55</v>
      </c>
      <c r="AF114" s="32">
        <f t="shared" si="18"/>
        <v>0.64</v>
      </c>
      <c r="AG114" s="33"/>
      <c r="AH114" s="34">
        <f t="shared" si="14"/>
        <v>23.04</v>
      </c>
      <c r="AI114" s="35"/>
      <c r="AJ114" s="33"/>
      <c r="AK114" s="32">
        <f t="shared" si="19"/>
        <v>20.350000000000001</v>
      </c>
      <c r="AL114" s="35"/>
      <c r="AM114" s="47"/>
      <c r="AN114" s="37">
        <f t="shared" si="20"/>
        <v>2.6899999999999977</v>
      </c>
      <c r="AO114" s="48"/>
    </row>
    <row r="115" spans="18:41" x14ac:dyDescent="0.45">
      <c r="R115" s="31">
        <f t="shared" si="23"/>
        <v>110</v>
      </c>
      <c r="S115" s="32">
        <f t="shared" si="26"/>
        <v>1.1900000000000002</v>
      </c>
      <c r="T115" s="33"/>
      <c r="U115" s="34">
        <f t="shared" si="24"/>
        <v>42.84</v>
      </c>
      <c r="V115" s="35"/>
      <c r="W115" s="33"/>
      <c r="X115" s="32">
        <f t="shared" si="27"/>
        <v>70.950000000000017</v>
      </c>
      <c r="Y115" s="35"/>
      <c r="Z115" s="33"/>
      <c r="AA115" s="37">
        <f t="shared" si="17"/>
        <v>-28.110000000000014</v>
      </c>
      <c r="AB115" s="35"/>
      <c r="AE115" s="31">
        <v>55</v>
      </c>
      <c r="AF115" s="32">
        <f t="shared" si="18"/>
        <v>0.64</v>
      </c>
      <c r="AG115" s="33"/>
      <c r="AH115" s="34">
        <f t="shared" si="14"/>
        <v>23.04</v>
      </c>
      <c r="AI115" s="35"/>
      <c r="AJ115" s="33"/>
      <c r="AK115" s="32">
        <f t="shared" si="19"/>
        <v>20.350000000000001</v>
      </c>
      <c r="AL115" s="35"/>
      <c r="AM115" s="33"/>
      <c r="AN115" s="37">
        <f t="shared" si="20"/>
        <v>2.6899999999999977</v>
      </c>
      <c r="AO115" s="35"/>
    </row>
    <row r="116" spans="18:41" ht="14.65" thickBot="1" x14ac:dyDescent="0.5">
      <c r="R116" s="18">
        <f t="shared" si="23"/>
        <v>111</v>
      </c>
      <c r="S116" s="20">
        <f t="shared" si="26"/>
        <v>1.2000000000000002</v>
      </c>
      <c r="T116" s="14"/>
      <c r="U116" s="20">
        <f t="shared" si="24"/>
        <v>43.2</v>
      </c>
      <c r="V116" s="16"/>
      <c r="W116" s="14"/>
      <c r="X116" s="20">
        <f t="shared" si="27"/>
        <v>72.15000000000002</v>
      </c>
      <c r="Y116" s="16"/>
      <c r="Z116" s="45"/>
      <c r="AA116" s="49">
        <f t="shared" si="17"/>
        <v>-28.950000000000017</v>
      </c>
      <c r="AB116" s="46"/>
      <c r="AE116" s="18">
        <f t="shared" si="25"/>
        <v>56</v>
      </c>
      <c r="AF116" s="20">
        <f t="shared" si="18"/>
        <v>0.65</v>
      </c>
      <c r="AG116" s="14"/>
      <c r="AH116" s="20">
        <f t="shared" si="14"/>
        <v>23.400000000000002</v>
      </c>
      <c r="AI116" s="16"/>
      <c r="AJ116" s="14"/>
      <c r="AK116" s="20">
        <f t="shared" si="19"/>
        <v>21</v>
      </c>
      <c r="AL116" s="16"/>
      <c r="AM116" s="45"/>
      <c r="AN116" s="49">
        <f t="shared" si="20"/>
        <v>2.4000000000000021</v>
      </c>
      <c r="AO116" s="46"/>
    </row>
    <row r="117" spans="18:41" x14ac:dyDescent="0.45">
      <c r="R117" s="5"/>
      <c r="S117" s="21"/>
      <c r="T117" s="5"/>
      <c r="U117" s="21"/>
      <c r="V117" s="5"/>
      <c r="W117" s="5"/>
      <c r="X117" s="22"/>
      <c r="Y117" s="5"/>
    </row>
    <row r="118" spans="18:41" x14ac:dyDescent="0.45">
      <c r="S118" s="5"/>
      <c r="T118" s="21"/>
      <c r="U118" s="5"/>
      <c r="V118" s="21"/>
      <c r="W118" s="5"/>
      <c r="X118" s="5"/>
      <c r="Y118" s="22"/>
      <c r="Z118" s="5"/>
    </row>
    <row r="119" spans="18:41" x14ac:dyDescent="0.45">
      <c r="S119" s="5"/>
      <c r="T119" s="21"/>
      <c r="U119" s="5"/>
      <c r="V119" s="21"/>
      <c r="W119" s="5"/>
      <c r="X119" s="5"/>
      <c r="Y119" s="22"/>
      <c r="Z119" s="5"/>
    </row>
    <row r="120" spans="18:41" x14ac:dyDescent="0.45">
      <c r="S120" s="5"/>
      <c r="T120" s="21"/>
      <c r="U120" s="5"/>
      <c r="V120" s="21"/>
      <c r="W120" s="5"/>
      <c r="X120" s="5"/>
      <c r="Y120" s="22"/>
      <c r="Z120" s="5"/>
    </row>
    <row r="121" spans="18:41" x14ac:dyDescent="0.45">
      <c r="S121" s="5"/>
      <c r="T121" s="21"/>
      <c r="U121" s="5"/>
      <c r="V121" s="21"/>
      <c r="W121" s="5"/>
      <c r="X121" s="5"/>
      <c r="Y121" s="22"/>
      <c r="Z121" s="5"/>
    </row>
    <row r="122" spans="18:41" x14ac:dyDescent="0.45">
      <c r="S122" s="5"/>
      <c r="T122" s="21"/>
      <c r="U122" s="5"/>
      <c r="V122" s="21"/>
      <c r="W122" s="5"/>
      <c r="X122" s="5"/>
      <c r="Y122" s="22"/>
      <c r="Z122" s="5"/>
    </row>
    <row r="123" spans="18:41" x14ac:dyDescent="0.45">
      <c r="S123" s="5"/>
      <c r="T123" s="21"/>
      <c r="U123" s="5"/>
      <c r="V123" s="21"/>
      <c r="W123" s="5"/>
      <c r="X123" s="5"/>
      <c r="Y123" s="22"/>
      <c r="Z123" s="5"/>
    </row>
    <row r="124" spans="18:41" x14ac:dyDescent="0.45">
      <c r="S124" s="5"/>
      <c r="T124" s="21"/>
      <c r="U124" s="5"/>
      <c r="V124" s="21"/>
      <c r="W124" s="5"/>
      <c r="X124" s="5"/>
      <c r="Y124" s="22"/>
      <c r="Z124" s="5"/>
    </row>
    <row r="125" spans="18:41" x14ac:dyDescent="0.45">
      <c r="S125" s="5"/>
      <c r="T125" s="21"/>
      <c r="U125" s="5"/>
      <c r="V125" s="21"/>
      <c r="W125" s="5"/>
      <c r="X125" s="5"/>
      <c r="Y125" s="22"/>
      <c r="Z125" s="5"/>
    </row>
    <row r="126" spans="18:41" x14ac:dyDescent="0.45">
      <c r="S126" s="5"/>
      <c r="T126" s="21"/>
      <c r="U126" s="5"/>
      <c r="V126" s="21"/>
      <c r="W126" s="5"/>
      <c r="X126" s="5"/>
      <c r="Y126" s="22"/>
      <c r="Z126" s="5"/>
    </row>
    <row r="127" spans="18:41" x14ac:dyDescent="0.45">
      <c r="S127" s="5"/>
      <c r="T127" s="21"/>
      <c r="U127" s="5"/>
      <c r="V127" s="21"/>
      <c r="W127" s="5"/>
      <c r="X127" s="5"/>
      <c r="Y127" s="22"/>
      <c r="Z127" s="5"/>
    </row>
    <row r="128" spans="18:41" x14ac:dyDescent="0.45">
      <c r="S128" s="5"/>
      <c r="T128" s="21"/>
      <c r="U128" s="5"/>
      <c r="V128" s="21"/>
      <c r="W128" s="5"/>
      <c r="X128" s="5"/>
      <c r="Y128" s="22"/>
      <c r="Z128" s="5"/>
    </row>
    <row r="129" spans="19:26" x14ac:dyDescent="0.45">
      <c r="S129" s="5"/>
      <c r="T129" s="21"/>
      <c r="U129" s="5"/>
      <c r="V129" s="21"/>
      <c r="W129" s="5"/>
      <c r="X129" s="5"/>
      <c r="Y129" s="22"/>
      <c r="Z129" s="5"/>
    </row>
    <row r="130" spans="19:26" x14ac:dyDescent="0.45">
      <c r="S130" s="5"/>
      <c r="T130" s="21"/>
      <c r="U130" s="5"/>
      <c r="V130" s="21"/>
      <c r="W130" s="5"/>
      <c r="X130" s="5"/>
      <c r="Y130" s="22"/>
      <c r="Z130" s="5"/>
    </row>
    <row r="131" spans="19:26" x14ac:dyDescent="0.45">
      <c r="S131" s="5"/>
      <c r="T131" s="21"/>
      <c r="U131" s="5"/>
      <c r="V131" s="21"/>
      <c r="W131" s="5"/>
      <c r="X131" s="5"/>
      <c r="Y131" s="22"/>
      <c r="Z131" s="5"/>
    </row>
    <row r="132" spans="19:26" x14ac:dyDescent="0.45">
      <c r="S132" s="5"/>
      <c r="T132" s="21"/>
      <c r="U132" s="5"/>
      <c r="V132" s="21"/>
      <c r="W132" s="5"/>
      <c r="X132" s="5"/>
      <c r="Y132" s="22"/>
      <c r="Z132" s="5"/>
    </row>
    <row r="133" spans="19:26" x14ac:dyDescent="0.45">
      <c r="S133" s="5"/>
      <c r="T133" s="21"/>
      <c r="U133" s="5"/>
      <c r="V133" s="21"/>
      <c r="W133" s="5"/>
      <c r="X133" s="5"/>
      <c r="Y133" s="22"/>
      <c r="Z133" s="5"/>
    </row>
    <row r="134" spans="19:26" x14ac:dyDescent="0.45">
      <c r="S134" s="5"/>
      <c r="T134" s="21"/>
      <c r="U134" s="5"/>
      <c r="V134" s="21"/>
      <c r="W134" s="5"/>
      <c r="X134" s="5"/>
      <c r="Y134" s="22"/>
      <c r="Z134" s="5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Fernandes</dc:creator>
  <cp:lastModifiedBy>Henrique Fernandes</cp:lastModifiedBy>
  <dcterms:created xsi:type="dcterms:W3CDTF">2020-06-24T11:43:53Z</dcterms:created>
  <dcterms:modified xsi:type="dcterms:W3CDTF">2020-06-25T00:38:23Z</dcterms:modified>
</cp:coreProperties>
</file>