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github\hslu-ige-laes\lora-devices-ttn\docs\sensors\"/>
    </mc:Choice>
  </mc:AlternateContent>
  <xr:revisionPtr revIDLastSave="0" documentId="13_ncr:1_{0A627D12-372A-4FE0-80FB-B38D30E2A547}" xr6:coauthVersionLast="47" xr6:coauthVersionMax="47" xr10:uidLastSave="{00000000-0000-0000-0000-000000000000}"/>
  <bookViews>
    <workbookView xWindow="-57720" yWindow="-120" windowWidth="29040" windowHeight="15840" xr2:uid="{690417A5-D0E3-47C1-B97A-EA6007008ED1}"/>
  </bookViews>
  <sheets>
    <sheet name="Selection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H3" i="1"/>
  <c r="F4" i="1"/>
  <c r="H4" i="1"/>
  <c r="H5" i="1"/>
  <c r="F5" i="1"/>
  <c r="D3" i="1"/>
  <c r="I3" i="1" s="1"/>
  <c r="D4" i="1"/>
  <c r="D5" i="1"/>
  <c r="I4" i="1" l="1"/>
  <c r="I5" i="1"/>
</calcChain>
</file>

<file path=xl/sharedStrings.xml><?xml version="1.0" encoding="utf-8"?>
<sst xmlns="http://schemas.openxmlformats.org/spreadsheetml/2006/main" count="43" uniqueCount="31">
  <si>
    <t>Red</t>
  </si>
  <si>
    <t>Green</t>
  </si>
  <si>
    <t>Blue</t>
  </si>
  <si>
    <t>ID</t>
  </si>
  <si>
    <t>FUNC</t>
  </si>
  <si>
    <t>06</t>
  </si>
  <si>
    <t>LIMIT</t>
  </si>
  <si>
    <t>below</t>
  </si>
  <si>
    <t>08</t>
  </si>
  <si>
    <t>below or equal</t>
  </si>
  <si>
    <t>09</t>
  </si>
  <si>
    <t>equal</t>
  </si>
  <si>
    <t>0A</t>
  </si>
  <si>
    <t>above or equal</t>
  </si>
  <si>
    <t>0B</t>
  </si>
  <si>
    <t>above</t>
  </si>
  <si>
    <t>0C</t>
  </si>
  <si>
    <t>RGB</t>
  </si>
  <si>
    <t>off</t>
  </si>
  <si>
    <t>on</t>
  </si>
  <si>
    <t>00</t>
  </si>
  <si>
    <t>FF</t>
  </si>
  <si>
    <t>ENBL</t>
  </si>
  <si>
    <t>disable</t>
  </si>
  <si>
    <t>enable</t>
  </si>
  <si>
    <t>01</t>
  </si>
  <si>
    <t>LED</t>
  </si>
  <si>
    <t>LIMIT VALUE</t>
  </si>
  <si>
    <t>PAYLOAD</t>
  </si>
  <si>
    <t>LIMIT VALUE PPM</t>
  </si>
  <si>
    <t>DATA FPORT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</si>
</sst>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087F-608D-49CC-8808-1A4AD0F7DCC4}">
  <dimension ref="B2:J5"/>
  <sheetViews>
    <sheetView tabSelected="1" zoomScale="130" zoomScaleNormal="130" workbookViewId="0">
      <selection activeCell="I11" sqref="I11"/>
    </sheetView>
  </sheetViews>
  <sheetFormatPr baseColWidth="10" defaultRowHeight="14.5" x14ac:dyDescent="0.35"/>
  <cols>
    <col min="3" max="3" width="15.36328125" customWidth="1"/>
    <col min="4" max="4" width="13.54296875" hidden="1" customWidth="1"/>
    <col min="5" max="5" width="15.81640625" bestFit="1" customWidth="1"/>
    <col min="6" max="6" width="9.1796875" hidden="1" customWidth="1"/>
    <col min="7" max="7" width="13.08984375" customWidth="1"/>
    <col min="8" max="8" width="0" hidden="1" customWidth="1"/>
    <col min="9" max="9" width="23.6328125" customWidth="1"/>
    <col min="10" max="10" width="12.7265625" style="8" customWidth="1"/>
  </cols>
  <sheetData>
    <row r="2" spans="2:10" x14ac:dyDescent="0.35">
      <c r="B2" s="2" t="s">
        <v>26</v>
      </c>
      <c r="C2" s="2" t="s">
        <v>6</v>
      </c>
      <c r="D2" s="2" t="s">
        <v>6</v>
      </c>
      <c r="E2" s="9" t="s">
        <v>29</v>
      </c>
      <c r="F2" s="2" t="s">
        <v>27</v>
      </c>
      <c r="G2" s="2" t="s">
        <v>22</v>
      </c>
      <c r="H2" s="2" t="s">
        <v>22</v>
      </c>
      <c r="I2" s="2" t="s">
        <v>28</v>
      </c>
      <c r="J2" s="7" t="s">
        <v>30</v>
      </c>
    </row>
    <row r="3" spans="2:10" x14ac:dyDescent="0.35">
      <c r="B3" s="4" t="s">
        <v>1</v>
      </c>
      <c r="C3" s="6" t="s">
        <v>7</v>
      </c>
      <c r="D3" s="6" t="str">
        <f>VLOOKUP(C3,Metadata!$D$3:$E$7,2,FALSE)</f>
        <v>08</v>
      </c>
      <c r="E3" s="6">
        <v>800</v>
      </c>
      <c r="F3" s="6" t="str">
        <f>DEC2HEX(E3,4)</f>
        <v>0320</v>
      </c>
      <c r="G3" s="6" t="s">
        <v>23</v>
      </c>
      <c r="H3" t="str">
        <f>VLOOKUP(G3,Metadata!$H$3:$I$4,2,FALSE)</f>
        <v>00</v>
      </c>
      <c r="I3" t="str">
        <f>CONCATENATE(Metadata!$B$3,Metadata!$C$3,Selection!D3,F3,"00FF00",H3)</f>
        <v>060608032000FF0000</v>
      </c>
      <c r="J3" s="8">
        <v>10</v>
      </c>
    </row>
    <row r="4" spans="2:10" x14ac:dyDescent="0.35">
      <c r="B4" s="5" t="s">
        <v>2</v>
      </c>
      <c r="C4" s="6" t="s">
        <v>13</v>
      </c>
      <c r="D4" s="6" t="str">
        <f>VLOOKUP(C4,Metadata!$D$3:$E$7,2,FALSE)</f>
        <v>0B</v>
      </c>
      <c r="E4" s="6">
        <v>800</v>
      </c>
      <c r="F4" s="6" t="str">
        <f t="shared" ref="F4" si="0">DEC2HEX(E4,4)</f>
        <v>0320</v>
      </c>
      <c r="G4" s="6" t="s">
        <v>23</v>
      </c>
      <c r="H4" t="str">
        <f>VLOOKUP(G4,Metadata!$H$3:$I$4,2,FALSE)</f>
        <v>00</v>
      </c>
      <c r="I4" t="str">
        <f>CONCATENATE(Metadata!$B$3,Metadata!$C$3,Selection!D4,F4,"0000FF",H4)</f>
        <v>06060B03200000FF00</v>
      </c>
      <c r="J4" s="8">
        <v>10</v>
      </c>
    </row>
    <row r="5" spans="2:10" x14ac:dyDescent="0.35">
      <c r="B5" s="3" t="s">
        <v>0</v>
      </c>
      <c r="C5" s="6" t="s">
        <v>13</v>
      </c>
      <c r="D5" s="6" t="str">
        <f>VLOOKUP(C5,Metadata!$D$3:$E$7,2,FALSE)</f>
        <v>0B</v>
      </c>
      <c r="E5" s="6">
        <v>1400</v>
      </c>
      <c r="F5" s="6" t="str">
        <f>DEC2HEX(E5,4)</f>
        <v>0578</v>
      </c>
      <c r="G5" s="6" t="s">
        <v>24</v>
      </c>
      <c r="H5" t="str">
        <f>VLOOKUP(G5,Metadata!$H$3:$I$4,2,FALSE)</f>
        <v>01</v>
      </c>
      <c r="I5" t="str">
        <f>CONCATENATE(Metadata!$B$3,Metadata!$C$3,Selection!D5,F5,"FF0000",H5)</f>
        <v>06060B0578FF000001</v>
      </c>
      <c r="J5" s="8">
        <v>10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1717ABE-F4C7-4C56-8047-2114A320B19D}">
          <x14:formula1>
            <xm:f>Metadata!$D$3:$D$7</xm:f>
          </x14:formula1>
          <xm:sqref>C3:C5</xm:sqref>
        </x14:dataValidation>
        <x14:dataValidation type="list" allowBlank="1" showInputMessage="1" showErrorMessage="1" xr:uid="{8BA9F0D2-3951-412B-98D8-2F052ADE7691}">
          <x14:formula1>
            <xm:f>Metadata!$H$3:$H$4</xm:f>
          </x14:formula1>
          <xm:sqref>G3:G5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91B7F-DEAC-40A5-8C18-2E76A5A61706}">
  <dimension ref="B2:I7"/>
  <sheetViews>
    <sheetView workbookViewId="0">
      <selection activeCell="C26" sqref="C26"/>
    </sheetView>
  </sheetViews>
  <sheetFormatPr baseColWidth="10" defaultRowHeight="14.5" x14ac:dyDescent="0.35"/>
  <cols>
    <col min="4" max="4" width="13.6328125" bestFit="1" customWidth="1"/>
  </cols>
  <sheetData>
    <row r="2" spans="2:9" x14ac:dyDescent="0.35">
      <c r="B2" t="s">
        <v>3</v>
      </c>
      <c r="C2" t="s">
        <v>4</v>
      </c>
      <c r="D2" t="s">
        <v>6</v>
      </c>
      <c r="F2" t="s">
        <v>17</v>
      </c>
      <c r="H2" t="s">
        <v>22</v>
      </c>
    </row>
    <row r="3" spans="2:9" x14ac:dyDescent="0.35">
      <c r="B3" s="1" t="s">
        <v>5</v>
      </c>
      <c r="C3" s="1" t="s">
        <v>5</v>
      </c>
      <c r="D3" t="s">
        <v>7</v>
      </c>
      <c r="E3" s="1" t="s">
        <v>8</v>
      </c>
      <c r="F3" t="s">
        <v>18</v>
      </c>
      <c r="G3" s="1" t="s">
        <v>20</v>
      </c>
      <c r="H3" t="s">
        <v>23</v>
      </c>
      <c r="I3" s="1" t="s">
        <v>20</v>
      </c>
    </row>
    <row r="4" spans="2:9" x14ac:dyDescent="0.35">
      <c r="D4" t="s">
        <v>9</v>
      </c>
      <c r="E4" s="1" t="s">
        <v>10</v>
      </c>
      <c r="F4" t="s">
        <v>19</v>
      </c>
      <c r="G4" s="1" t="s">
        <v>21</v>
      </c>
      <c r="H4" t="s">
        <v>24</v>
      </c>
      <c r="I4" s="1" t="s">
        <v>25</v>
      </c>
    </row>
    <row r="5" spans="2:9" x14ac:dyDescent="0.35">
      <c r="D5" t="s">
        <v>11</v>
      </c>
      <c r="E5" s="1" t="s">
        <v>12</v>
      </c>
    </row>
    <row r="6" spans="2:9" x14ac:dyDescent="0.35">
      <c r="D6" t="s">
        <v>13</v>
      </c>
      <c r="E6" s="1" t="s">
        <v>14</v>
      </c>
    </row>
    <row r="7" spans="2:9" x14ac:dyDescent="0.35">
      <c r="D7" t="s">
        <v>15</v>
      </c>
      <c r="E7" s="1" t="s"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Selection</vt:lpstr>
      <vt:lpstr>Metadata</vt:lpstr>
    </vt:vector>
  </TitlesOfParts>
  <Company>Hochschule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Reto Marek</dc:creator>
  <cp:lastModifiedBy>Reto Marek</cp:lastModifiedBy>
  <dcterms:created xsi:type="dcterms:W3CDTF">2023-10-19T06:34:03Z</dcterms:created>
  <dcterms:modified xsi:type="dcterms:W3CDTF">2023-10-19T11:51:13Z</dcterms:modified>
</cp:coreProperties>
</file>