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0730" windowHeight="11760" tabRatio="786" activeTab="11"/>
  </bookViews>
  <sheets>
    <sheet name="2015-Jan-Feb" sheetId="1" r:id="rId1"/>
    <sheet name="2015-Mar" sheetId="2" r:id="rId2"/>
    <sheet name="2015-Apr" sheetId="3" r:id="rId3"/>
    <sheet name="2015-05" sheetId="4" r:id="rId4"/>
    <sheet name="2015-06" sheetId="5" r:id="rId5"/>
    <sheet name="2015-07" sheetId="7" r:id="rId6"/>
    <sheet name="2015-08" sheetId="8" r:id="rId7"/>
    <sheet name="2015-09" sheetId="9" r:id="rId8"/>
    <sheet name="2015-10" sheetId="10" r:id="rId9"/>
    <sheet name="2015-11" sheetId="11" r:id="rId10"/>
    <sheet name="2015-12" sheetId="12" r:id="rId11"/>
    <sheet name="2015-overall" sheetId="6" r:id="rId12"/>
  </sheets>
  <calcPr calcId="145621"/>
</workbook>
</file>

<file path=xl/calcChain.xml><?xml version="1.0" encoding="utf-8"?>
<calcChain xmlns="http://schemas.openxmlformats.org/spreadsheetml/2006/main">
  <c r="C6" i="6" l="1"/>
  <c r="C5" i="6"/>
  <c r="K9" i="6" l="1"/>
  <c r="K10" i="6"/>
  <c r="D2" i="6"/>
  <c r="D3" i="6"/>
  <c r="D4" i="6" s="1"/>
  <c r="D5" i="6" s="1"/>
  <c r="D6" i="6" s="1"/>
  <c r="K7" i="6" s="1"/>
  <c r="B27" i="4" l="1"/>
  <c r="B29" i="4"/>
  <c r="F39" i="4"/>
  <c r="F38" i="4"/>
  <c r="E33" i="4"/>
  <c r="E34" i="4" s="1"/>
  <c r="B16" i="2" l="1"/>
  <c r="B57" i="3"/>
  <c r="B18" i="2" l="1"/>
  <c r="B15" i="1"/>
  <c r="B17" i="1"/>
</calcChain>
</file>

<file path=xl/sharedStrings.xml><?xml version="1.0" encoding="utf-8"?>
<sst xmlns="http://schemas.openxmlformats.org/spreadsheetml/2006/main" count="247" uniqueCount="87">
  <si>
    <t>DATE</t>
  </si>
  <si>
    <t>TRANSACTION ID</t>
  </si>
  <si>
    <t>DESCRIPTION</t>
  </si>
  <si>
    <t>QUANTITY</t>
  </si>
  <si>
    <t>SYMBOL</t>
  </si>
  <si>
    <t>PRICE</t>
  </si>
  <si>
    <t>COMMISSION</t>
  </si>
  <si>
    <t>AMOUNT</t>
  </si>
  <si>
    <t>NET CASH BALANCE</t>
  </si>
  <si>
    <t>REG FEE</t>
  </si>
  <si>
    <t>SHORT-TERM RDM FEE</t>
  </si>
  <si>
    <t>FUND REDEMPTION FEE</t>
  </si>
  <si>
    <t xml:space="preserve"> DEFERRED SALES CHARGE</t>
  </si>
  <si>
    <t>Bought 200 JDST @ 8.1999</t>
  </si>
  <si>
    <t>JDST</t>
  </si>
  <si>
    <t>Bought 46 JDST @ 7.6</t>
  </si>
  <si>
    <t>MONEY MARKET REDEMPTION</t>
  </si>
  <si>
    <t>MONEY MARKET REDEMPTION (MMDA1)</t>
  </si>
  <si>
    <t>MMDA1</t>
  </si>
  <si>
    <t>MONEY MARKET INTEREST (MMDA1)</t>
  </si>
  <si>
    <t>Sold 246 JDST @ 9.47</t>
  </si>
  <si>
    <t>MONEY MARKET PURCHASE</t>
  </si>
  <si>
    <t>MONEY MARKET PURCHASE (MMDA1)</t>
  </si>
  <si>
    <t>***END OF FILE***</t>
  </si>
  <si>
    <t>3月盈利</t>
  </si>
  <si>
    <t>本金</t>
  </si>
  <si>
    <t>增长百分比</t>
  </si>
  <si>
    <t>1-2月盈利</t>
  </si>
  <si>
    <t>Bought 70 YINN @ 33</t>
  </si>
  <si>
    <t>YINN</t>
  </si>
  <si>
    <t>PERSONAL CHECK RECEIPT</t>
  </si>
  <si>
    <t>Sold 70 YINN @ 39.2301</t>
  </si>
  <si>
    <t>Bought 20 DWTI @ 110</t>
  </si>
  <si>
    <t>DWTI</t>
  </si>
  <si>
    <t>Bought 120 UVXY @ 13.42</t>
  </si>
  <si>
    <t>UVXY</t>
  </si>
  <si>
    <t>Bought 20 DWTI @ 90</t>
  </si>
  <si>
    <t>Sold 40 DWTI @ 94.125</t>
  </si>
  <si>
    <t>Bought 180 JNUG @ 20.1</t>
  </si>
  <si>
    <t>JNUG</t>
  </si>
  <si>
    <t>Sold 180 JNUG @ 21.66</t>
  </si>
  <si>
    <t>Bought 200 UVXY @ 10.9999</t>
  </si>
  <si>
    <t>Sold 200 UVXY @ 11.7</t>
  </si>
  <si>
    <t>Bought 400 JDST @ 9.0397</t>
  </si>
  <si>
    <t>Sold 400 JDST @ 9.0102</t>
  </si>
  <si>
    <t>Bought 400 JDST @ 8.6599</t>
  </si>
  <si>
    <t>Sold 400 JDST @ 9.184</t>
  </si>
  <si>
    <t>Bought 2000 UGAZ @ 1.79</t>
  </si>
  <si>
    <t>UGAZ</t>
  </si>
  <si>
    <t>INTRA-ACCOUNT TRANSFER</t>
  </si>
  <si>
    <t>INTERNAL TRANSFER BETWEEN ACCOUNTS OR ACCOUNT TYPES (JDST)</t>
  </si>
  <si>
    <t>INTERNAL TRANSFER BETWEEN ACCOUNTS OR ACCOUNT TYPES (UVXY)</t>
  </si>
  <si>
    <t>Sold 2000 UGAZ @ 1.825</t>
  </si>
  <si>
    <t>Sold 120 UVXY @ 10.0249</t>
  </si>
  <si>
    <t>Bought 300 JDST @ 7.6</t>
  </si>
  <si>
    <t>Bought 300 JDST @ 7.139</t>
  </si>
  <si>
    <t>Sold 500 JDST @ 8.3828</t>
  </si>
  <si>
    <t>Sold 100 JDST @ 8.3825</t>
  </si>
  <si>
    <t>4月盈利</t>
  </si>
  <si>
    <t>Bought 600 JDST @ 7.8399</t>
  </si>
  <si>
    <t>Sold 600 JDST @ 8.2036</t>
  </si>
  <si>
    <t>Bought 400 JDST @ 8.1452</t>
  </si>
  <si>
    <t>Bought 400 JDST @ 7.8099</t>
  </si>
  <si>
    <t>Bought 650 JDST @ 6.39</t>
  </si>
  <si>
    <t>Sold 650 JDST @ 6.7227</t>
  </si>
  <si>
    <t>5月盈利</t>
  </si>
  <si>
    <t>JDST 没有卖出， 5/29收盘 7.35， 这个月只做了jdst</t>
  </si>
  <si>
    <t>800 jdst实际成本</t>
  </si>
  <si>
    <t>800 jdst实际平均成本</t>
  </si>
  <si>
    <t>按月收盘7.35实亏 0.16每股</t>
  </si>
  <si>
    <t>浮亏</t>
  </si>
  <si>
    <t>浮亏比例</t>
  </si>
  <si>
    <t xml:space="preserve">在5/30日都有完成5%目标的可能。 但是放弃了。 </t>
  </si>
  <si>
    <t>实赚</t>
  </si>
  <si>
    <t>Jan Feb</t>
  </si>
  <si>
    <t>Mar</t>
  </si>
  <si>
    <t>Apr</t>
  </si>
  <si>
    <t>May</t>
  </si>
  <si>
    <t>Jun</t>
  </si>
  <si>
    <t>可动的存款</t>
  </si>
  <si>
    <t>不动的存款</t>
  </si>
  <si>
    <t>应赚</t>
  </si>
  <si>
    <t xml:space="preserve"> (of 6/5)</t>
  </si>
  <si>
    <t>当日账户收盘</t>
  </si>
  <si>
    <t>2015年收益</t>
  </si>
  <si>
    <t xml:space="preserve"> 每月目标</t>
  </si>
  <si>
    <t>每月目标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</si>
</sst>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2" borderId="0" xfId="6" applyAlignment="1">
      <alignment horizontal="left"/>
    </xf>
    <xf numFmtId="10" fontId="6" fillId="2" borderId="0" xfId="6" applyNumberFormat="1" applyAlignment="1">
      <alignment horizontal="left"/>
    </xf>
    <xf numFmtId="14" fontId="0" fillId="0" borderId="0" xfId="0" applyNumberFormat="1"/>
    <xf numFmtId="0" fontId="14" fillId="0" borderId="0" xfId="0" applyFont="1"/>
    <xf numFmtId="0" fontId="18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16" fillId="34" borderId="0" xfId="0" applyFont="1" applyFill="1"/>
    <xf numFmtId="0" fontId="16" fillId="34" borderId="0" xfId="0" applyFont="1" applyFill="1" applyAlignment="1">
      <alignment horizontal="right"/>
    </xf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O17"/>
  <sheetViews>
    <sheetView workbookViewId="0">
      <selection activeCell="C26" sqref="C26"/>
    </sheetView>
  </sheetViews>
  <sheetFormatPr defaultRowHeight="15" x14ac:dyDescent="0.25"/>
  <cols>
    <col min="1" max="1" width="17.7109375" style="1" bestFit="1" customWidth="1"/>
    <col min="2" max="2" width="16.140625" style="1" bestFit="1" customWidth="1"/>
    <col min="3" max="3" width="37.140625" style="1" bestFit="1" customWidth="1"/>
    <col min="4" max="4" width="10" style="1" bestFit="1" customWidth="1"/>
    <col min="5" max="5" width="8.140625" style="1" bestFit="1" customWidth="1"/>
    <col min="6" max="6" width="7" style="1" bestFit="1" customWidth="1"/>
    <col min="7" max="7" width="13.140625" style="1" bestFit="1" customWidth="1"/>
    <col min="8" max="8" width="9.140625" style="1"/>
    <col min="9" max="9" width="18.42578125" style="1" bestFit="1" customWidth="1"/>
    <col min="10" max="10" width="7.85546875" style="1" bestFit="1" customWidth="1"/>
    <col min="11" max="11" width="20.7109375" style="1" bestFit="1" customWidth="1"/>
    <col min="12" max="12" width="22" style="1" bestFit="1" customWidth="1"/>
    <col min="13" max="13" width="23.85546875" style="1" bestFit="1" customWidth="1"/>
    <col min="14" max="15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42019</v>
      </c>
      <c r="B2" s="1">
        <v>12689990113</v>
      </c>
      <c r="C2" s="1" t="s">
        <v>13</v>
      </c>
      <c r="D2" s="1">
        <v>200</v>
      </c>
      <c r="E2" s="1" t="s">
        <v>14</v>
      </c>
      <c r="F2" s="1">
        <v>8.1998999999999995</v>
      </c>
      <c r="H2" s="1">
        <v>-1639.98</v>
      </c>
      <c r="I2" s="1">
        <v>-1639.98</v>
      </c>
    </row>
    <row r="3" spans="1:13" x14ac:dyDescent="0.25">
      <c r="A3" s="2">
        <v>42020</v>
      </c>
      <c r="B3" s="1">
        <v>12696202119</v>
      </c>
      <c r="C3" s="1" t="s">
        <v>15</v>
      </c>
      <c r="D3" s="1">
        <v>46</v>
      </c>
      <c r="E3" s="1" t="s">
        <v>14</v>
      </c>
      <c r="F3" s="1">
        <v>7.6</v>
      </c>
      <c r="H3" s="1">
        <v>-349.6</v>
      </c>
      <c r="I3" s="1">
        <v>-1989.58</v>
      </c>
    </row>
    <row r="4" spans="1:13" x14ac:dyDescent="0.25">
      <c r="A4" s="2">
        <v>42025</v>
      </c>
      <c r="B4" s="1">
        <v>12706177208</v>
      </c>
      <c r="C4" s="1" t="s">
        <v>16</v>
      </c>
      <c r="H4" s="1">
        <v>1639.98</v>
      </c>
      <c r="I4" s="1">
        <v>-349.6</v>
      </c>
    </row>
    <row r="5" spans="1:13" x14ac:dyDescent="0.25">
      <c r="A5" s="2">
        <v>42025</v>
      </c>
      <c r="B5" s="1">
        <v>12706177217</v>
      </c>
      <c r="C5" s="1" t="s">
        <v>17</v>
      </c>
      <c r="D5" s="1">
        <v>1639.98</v>
      </c>
      <c r="E5" s="1" t="s">
        <v>18</v>
      </c>
      <c r="H5" s="1">
        <v>0</v>
      </c>
      <c r="I5" s="1">
        <v>-349.6</v>
      </c>
    </row>
    <row r="6" spans="1:13" x14ac:dyDescent="0.25">
      <c r="A6" s="2">
        <v>42026</v>
      </c>
      <c r="B6" s="1">
        <v>12711836515</v>
      </c>
      <c r="C6" s="1" t="s">
        <v>16</v>
      </c>
      <c r="H6" s="1">
        <v>349.6</v>
      </c>
      <c r="I6" s="1">
        <v>0</v>
      </c>
    </row>
    <row r="7" spans="1:13" x14ac:dyDescent="0.25">
      <c r="A7" s="2">
        <v>42026</v>
      </c>
      <c r="B7" s="1">
        <v>12711836790</v>
      </c>
      <c r="C7" s="1" t="s">
        <v>17</v>
      </c>
      <c r="D7" s="1">
        <v>349.6</v>
      </c>
      <c r="E7" s="1" t="s">
        <v>18</v>
      </c>
      <c r="H7" s="1">
        <v>0</v>
      </c>
      <c r="I7" s="1">
        <v>0</v>
      </c>
    </row>
    <row r="8" spans="1:13" x14ac:dyDescent="0.25">
      <c r="A8" s="2">
        <v>42034</v>
      </c>
      <c r="B8" s="1">
        <v>12748302637</v>
      </c>
      <c r="C8" s="1" t="s">
        <v>19</v>
      </c>
      <c r="D8" s="1">
        <v>0.01</v>
      </c>
      <c r="E8" s="1" t="s">
        <v>18</v>
      </c>
      <c r="H8" s="1">
        <v>0</v>
      </c>
      <c r="I8" s="1">
        <v>0</v>
      </c>
    </row>
    <row r="9" spans="1:13" x14ac:dyDescent="0.25">
      <c r="A9" s="2">
        <v>42055</v>
      </c>
      <c r="B9" s="1">
        <v>12840163531</v>
      </c>
      <c r="C9" s="1" t="s">
        <v>20</v>
      </c>
      <c r="D9" s="1">
        <v>246</v>
      </c>
      <c r="E9" s="1" t="s">
        <v>14</v>
      </c>
      <c r="F9" s="1">
        <v>9.4700000000000006</v>
      </c>
      <c r="G9" s="1">
        <v>9.99</v>
      </c>
      <c r="H9" s="1">
        <v>2319.58</v>
      </c>
      <c r="I9" s="1">
        <v>2319.58</v>
      </c>
      <c r="J9" s="1">
        <v>0.05</v>
      </c>
    </row>
    <row r="10" spans="1:13" x14ac:dyDescent="0.25">
      <c r="A10" s="2">
        <v>42060</v>
      </c>
      <c r="B10" s="1">
        <v>12852541176</v>
      </c>
      <c r="C10" s="1" t="s">
        <v>21</v>
      </c>
      <c r="H10" s="1">
        <v>-2319.58</v>
      </c>
      <c r="I10" s="1">
        <v>0</v>
      </c>
    </row>
    <row r="11" spans="1:13" x14ac:dyDescent="0.25">
      <c r="A11" s="2">
        <v>42060</v>
      </c>
      <c r="B11" s="1">
        <v>12852541188</v>
      </c>
      <c r="C11" s="1" t="s">
        <v>22</v>
      </c>
      <c r="D11" s="1">
        <v>2319.58</v>
      </c>
      <c r="E11" s="1" t="s">
        <v>18</v>
      </c>
      <c r="H11" s="1">
        <v>0</v>
      </c>
      <c r="I11" s="1">
        <v>0</v>
      </c>
    </row>
    <row r="12" spans="1:13" x14ac:dyDescent="0.25">
      <c r="A12" s="1" t="s">
        <v>23</v>
      </c>
    </row>
    <row r="15" spans="1:13" x14ac:dyDescent="0.25">
      <c r="A15" s="3" t="s">
        <v>27</v>
      </c>
      <c r="B15" s="3">
        <f>H2+H3+H9</f>
        <v>330</v>
      </c>
    </row>
    <row r="16" spans="1:13" x14ac:dyDescent="0.25">
      <c r="A16" s="3" t="s">
        <v>25</v>
      </c>
      <c r="B16" s="3">
        <v>2000</v>
      </c>
    </row>
    <row r="17" spans="1:2" x14ac:dyDescent="0.25">
      <c r="A17" s="3" t="s">
        <v>26</v>
      </c>
      <c r="B17" s="4">
        <f>B15/B16</f>
        <v>0.16500000000000001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0"/>
  <sheetViews>
    <sheetView tabSelected="1" workbookViewId="0">
      <selection activeCell="K10" sqref="K10"/>
    </sheetView>
  </sheetViews>
  <sheetFormatPr defaultRowHeight="15" x14ac:dyDescent="0.25"/>
  <cols>
    <col min="2" max="3" width="9.140625" style="9"/>
    <col min="4" max="4" width="9.5703125" style="9" bestFit="1" customWidth="1"/>
    <col min="5" max="9" width="9.140625" style="9"/>
    <col min="10" max="10" width="14" bestFit="1" customWidth="1"/>
    <col min="13" max="13" width="12.5703125" bestFit="1" customWidth="1"/>
  </cols>
  <sheetData>
    <row r="1" spans="1:14" s="10" customFormat="1" x14ac:dyDescent="0.25">
      <c r="B1" s="11" t="s">
        <v>73</v>
      </c>
      <c r="C1" s="11" t="s">
        <v>81</v>
      </c>
      <c r="D1" s="11" t="s">
        <v>86</v>
      </c>
      <c r="E1" s="11"/>
      <c r="F1" s="11"/>
      <c r="G1" s="11"/>
      <c r="H1" s="11"/>
      <c r="I1" s="11"/>
    </row>
    <row r="2" spans="1:14" x14ac:dyDescent="0.25">
      <c r="A2" t="s">
        <v>74</v>
      </c>
      <c r="B2" s="9">
        <v>330</v>
      </c>
      <c r="C2" s="9">
        <v>330</v>
      </c>
      <c r="D2" s="9">
        <f>K2 + K3 +C2</f>
        <v>9730</v>
      </c>
      <c r="J2" t="s">
        <v>79</v>
      </c>
      <c r="K2" s="9">
        <v>5000</v>
      </c>
      <c r="M2" s="13">
        <v>0.05</v>
      </c>
      <c r="N2" t="s">
        <v>85</v>
      </c>
    </row>
    <row r="3" spans="1:14" x14ac:dyDescent="0.25">
      <c r="A3" t="s">
        <v>75</v>
      </c>
      <c r="B3" s="9">
        <v>416</v>
      </c>
      <c r="C3" s="9">
        <v>416</v>
      </c>
      <c r="D3" s="9">
        <f>D2 + C3</f>
        <v>10146</v>
      </c>
      <c r="J3" t="s">
        <v>80</v>
      </c>
      <c r="K3" s="9">
        <v>4400</v>
      </c>
    </row>
    <row r="4" spans="1:14" x14ac:dyDescent="0.25">
      <c r="A4" t="s">
        <v>76</v>
      </c>
      <c r="B4" s="9">
        <v>440</v>
      </c>
      <c r="C4" s="9">
        <v>440</v>
      </c>
      <c r="D4" s="9">
        <f>D3 + C4</f>
        <v>10586</v>
      </c>
    </row>
    <row r="5" spans="1:14" x14ac:dyDescent="0.25">
      <c r="A5" t="s">
        <v>77</v>
      </c>
      <c r="B5" s="9">
        <v>-128</v>
      </c>
      <c r="C5" s="9">
        <f>K2*M2</f>
        <v>250</v>
      </c>
      <c r="D5" s="9">
        <f>D4 + C5</f>
        <v>10836</v>
      </c>
    </row>
    <row r="6" spans="1:14" x14ac:dyDescent="0.25">
      <c r="A6" t="s">
        <v>78</v>
      </c>
      <c r="C6" s="9">
        <f>K2*M2</f>
        <v>250</v>
      </c>
      <c r="D6" s="9">
        <f>D5 + C6</f>
        <v>11086</v>
      </c>
      <c r="J6" t="s">
        <v>83</v>
      </c>
      <c r="K6">
        <v>10972</v>
      </c>
      <c r="L6" t="s">
        <v>82</v>
      </c>
    </row>
    <row r="7" spans="1:14" x14ac:dyDescent="0.25">
      <c r="K7">
        <f>K6-D6</f>
        <v>-114</v>
      </c>
    </row>
    <row r="9" spans="1:14" x14ac:dyDescent="0.25">
      <c r="J9" t="s">
        <v>84</v>
      </c>
      <c r="K9">
        <f>(K6-K2-K3)</f>
        <v>1572</v>
      </c>
    </row>
    <row r="10" spans="1:14" x14ac:dyDescent="0.25">
      <c r="K10" s="12">
        <f>K9/K2</f>
        <v>0.31440000000000001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O18"/>
  <sheetViews>
    <sheetView workbookViewId="0">
      <selection activeCell="B29" sqref="B29"/>
    </sheetView>
  </sheetViews>
  <sheetFormatPr defaultRowHeight="15" x14ac:dyDescent="0.25"/>
  <cols>
    <col min="1" max="1" width="17.7109375" style="1" bestFit="1" customWidth="1"/>
    <col min="2" max="2" width="16.140625" style="1" bestFit="1" customWidth="1"/>
    <col min="3" max="3" width="37.140625" style="1" bestFit="1" customWidth="1"/>
    <col min="4" max="4" width="10" style="1" bestFit="1" customWidth="1"/>
    <col min="5" max="5" width="8.140625" style="1" bestFit="1" customWidth="1"/>
    <col min="6" max="6" width="8" style="1" bestFit="1" customWidth="1"/>
    <col min="7" max="7" width="13.140625" style="1" bestFit="1" customWidth="1"/>
    <col min="8" max="8" width="9.140625" style="1"/>
    <col min="9" max="9" width="18.42578125" style="1" bestFit="1" customWidth="1"/>
    <col min="10" max="10" width="7.85546875" style="1" bestFit="1" customWidth="1"/>
    <col min="11" max="11" width="20.7109375" style="1" bestFit="1" customWidth="1"/>
    <col min="12" max="12" width="22" style="1" bestFit="1" customWidth="1"/>
    <col min="13" max="13" width="23.85546875" style="1" bestFit="1" customWidth="1"/>
    <col min="14" max="15" width="9.140625" style="1"/>
  </cols>
  <sheetData>
    <row r="1" spans="1:1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customFormat="1" x14ac:dyDescent="0.25">
      <c r="A2" s="2">
        <v>42074</v>
      </c>
      <c r="B2" s="1">
        <v>12928666191</v>
      </c>
      <c r="C2" s="1" t="s">
        <v>28</v>
      </c>
      <c r="D2" s="1">
        <v>70</v>
      </c>
      <c r="E2" s="1" t="s">
        <v>29</v>
      </c>
      <c r="F2" s="1">
        <v>33</v>
      </c>
      <c r="G2" s="1">
        <v>9.99</v>
      </c>
      <c r="H2" s="1">
        <v>-2319.9899999999998</v>
      </c>
      <c r="I2" s="1">
        <v>-2319.9899999999998</v>
      </c>
      <c r="J2" s="1"/>
      <c r="K2" s="1"/>
      <c r="L2" s="1"/>
      <c r="M2" s="1"/>
    </row>
    <row r="3" spans="1:13" customFormat="1" x14ac:dyDescent="0.25">
      <c r="A3" s="2">
        <v>42079</v>
      </c>
      <c r="B3" s="1">
        <v>12943221462</v>
      </c>
      <c r="C3" s="1" t="s">
        <v>16</v>
      </c>
      <c r="D3" s="1"/>
      <c r="E3" s="1"/>
      <c r="F3" s="1"/>
      <c r="G3" s="1"/>
      <c r="H3" s="1">
        <v>2319.9899999999998</v>
      </c>
      <c r="I3" s="1">
        <v>0</v>
      </c>
      <c r="J3" s="1"/>
      <c r="K3" s="1"/>
      <c r="L3" s="1"/>
      <c r="M3" s="1"/>
    </row>
    <row r="4" spans="1:13" customFormat="1" x14ac:dyDescent="0.25">
      <c r="A4" s="2">
        <v>42079</v>
      </c>
      <c r="B4" s="1">
        <v>12943221493</v>
      </c>
      <c r="C4" s="1" t="s">
        <v>17</v>
      </c>
      <c r="D4" s="1">
        <v>2319.9899999999998</v>
      </c>
      <c r="E4" s="1" t="s">
        <v>18</v>
      </c>
      <c r="F4" s="1"/>
      <c r="G4" s="1"/>
      <c r="H4" s="1">
        <v>0</v>
      </c>
      <c r="I4" s="1">
        <v>0</v>
      </c>
      <c r="J4" s="1"/>
      <c r="K4" s="1"/>
      <c r="L4" s="1"/>
      <c r="M4" s="1"/>
    </row>
    <row r="5" spans="1:13" customFormat="1" x14ac:dyDescent="0.25">
      <c r="A5" s="2">
        <v>42079</v>
      </c>
      <c r="B5" s="1">
        <v>12945973628</v>
      </c>
      <c r="C5" s="1" t="s">
        <v>30</v>
      </c>
      <c r="D5" s="1"/>
      <c r="E5" s="1"/>
      <c r="F5" s="1"/>
      <c r="G5" s="1"/>
      <c r="H5" s="1">
        <v>3000</v>
      </c>
      <c r="I5" s="1">
        <v>3000</v>
      </c>
      <c r="J5" s="1"/>
      <c r="K5" s="1"/>
      <c r="L5" s="1"/>
      <c r="M5" s="1"/>
    </row>
    <row r="6" spans="1:13" customFormat="1" x14ac:dyDescent="0.25">
      <c r="A6" s="2">
        <v>42080</v>
      </c>
      <c r="B6" s="1">
        <v>12948469862</v>
      </c>
      <c r="C6" s="1" t="s">
        <v>21</v>
      </c>
      <c r="D6" s="1"/>
      <c r="E6" s="1"/>
      <c r="F6" s="1"/>
      <c r="G6" s="1"/>
      <c r="H6" s="1">
        <v>-3000</v>
      </c>
      <c r="I6" s="1">
        <v>0</v>
      </c>
      <c r="J6" s="1"/>
      <c r="K6" s="1"/>
      <c r="L6" s="1"/>
      <c r="M6" s="1"/>
    </row>
    <row r="7" spans="1:13" customFormat="1" x14ac:dyDescent="0.25">
      <c r="A7" s="2">
        <v>42080</v>
      </c>
      <c r="B7" s="1">
        <v>12948469874</v>
      </c>
      <c r="C7" s="1" t="s">
        <v>22</v>
      </c>
      <c r="D7" s="1">
        <v>3000</v>
      </c>
      <c r="E7" s="1" t="s">
        <v>18</v>
      </c>
      <c r="F7" s="1"/>
      <c r="G7" s="1"/>
      <c r="H7" s="1">
        <v>0</v>
      </c>
      <c r="I7" s="1">
        <v>0</v>
      </c>
      <c r="J7" s="1"/>
      <c r="K7" s="1"/>
      <c r="L7" s="1"/>
      <c r="M7" s="1"/>
    </row>
    <row r="8" spans="1:13" customFormat="1" x14ac:dyDescent="0.25">
      <c r="A8" s="2">
        <v>42083</v>
      </c>
      <c r="B8" s="1">
        <v>12966362188</v>
      </c>
      <c r="C8" s="1" t="s">
        <v>31</v>
      </c>
      <c r="D8" s="1">
        <v>70</v>
      </c>
      <c r="E8" s="1" t="s">
        <v>29</v>
      </c>
      <c r="F8" s="1">
        <v>39.2301</v>
      </c>
      <c r="G8" s="1">
        <v>9.99</v>
      </c>
      <c r="H8" s="1">
        <v>2736.06</v>
      </c>
      <c r="I8" s="1">
        <v>2736.06</v>
      </c>
      <c r="J8" s="1">
        <v>0.06</v>
      </c>
      <c r="K8" s="1"/>
      <c r="L8" s="1"/>
      <c r="M8" s="1"/>
    </row>
    <row r="9" spans="1:13" customFormat="1" x14ac:dyDescent="0.25">
      <c r="A9" s="2">
        <v>42088</v>
      </c>
      <c r="B9" s="1">
        <v>12980819310</v>
      </c>
      <c r="C9" s="1" t="s">
        <v>21</v>
      </c>
      <c r="D9" s="1"/>
      <c r="E9" s="1"/>
      <c r="F9" s="1"/>
      <c r="G9" s="1"/>
      <c r="H9" s="1">
        <v>-2736.06</v>
      </c>
      <c r="I9" s="1">
        <v>0</v>
      </c>
      <c r="J9" s="1"/>
      <c r="K9" s="1"/>
      <c r="L9" s="1"/>
      <c r="M9" s="1"/>
    </row>
    <row r="10" spans="1:13" customFormat="1" x14ac:dyDescent="0.25">
      <c r="A10" s="2">
        <v>42088</v>
      </c>
      <c r="B10" s="1">
        <v>12980819366</v>
      </c>
      <c r="C10" s="1" t="s">
        <v>22</v>
      </c>
      <c r="D10" s="1">
        <v>2736.06</v>
      </c>
      <c r="E10" s="1" t="s">
        <v>18</v>
      </c>
      <c r="F10" s="1"/>
      <c r="G10" s="1"/>
      <c r="H10" s="1">
        <v>0</v>
      </c>
      <c r="I10" s="1">
        <v>0</v>
      </c>
      <c r="J10" s="1"/>
      <c r="K10" s="1"/>
      <c r="L10" s="1"/>
      <c r="M10" s="1"/>
    </row>
    <row r="11" spans="1:13" customFormat="1" x14ac:dyDescent="0.25">
      <c r="A11" s="2">
        <v>42094</v>
      </c>
      <c r="B11" s="1">
        <v>13020553260</v>
      </c>
      <c r="C11" s="1" t="s">
        <v>19</v>
      </c>
      <c r="D11" s="1">
        <v>0.03</v>
      </c>
      <c r="E11" s="1" t="s">
        <v>18</v>
      </c>
      <c r="F11" s="1"/>
      <c r="G11" s="1"/>
      <c r="H11" s="1">
        <v>0</v>
      </c>
      <c r="I11" s="1">
        <v>0</v>
      </c>
      <c r="J11" s="1"/>
      <c r="K11" s="1"/>
      <c r="L11" s="1"/>
      <c r="M11" s="1"/>
    </row>
    <row r="12" spans="1:13" customFormat="1" x14ac:dyDescent="0.25">
      <c r="A12" s="1" t="s">
        <v>23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6" spans="1:13" customFormat="1" x14ac:dyDescent="0.25">
      <c r="A16" s="3" t="s">
        <v>24</v>
      </c>
      <c r="B16" s="3">
        <f>H2+ H8</f>
        <v>416.07000000000016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2" customFormat="1" x14ac:dyDescent="0.25">
      <c r="A17" s="3" t="s">
        <v>25</v>
      </c>
      <c r="B17" s="3">
        <v>5000</v>
      </c>
    </row>
    <row r="18" spans="1:2" customFormat="1" x14ac:dyDescent="0.25">
      <c r="A18" s="3" t="s">
        <v>26</v>
      </c>
      <c r="B18" s="4">
        <f>B16/B17</f>
        <v>8.3214000000000038E-2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O57"/>
  <sheetViews>
    <sheetView topLeftCell="A55" workbookViewId="0">
      <selection activeCell="B61" sqref="B61"/>
    </sheetView>
  </sheetViews>
  <sheetFormatPr defaultRowHeight="15" x14ac:dyDescent="0.25"/>
  <cols>
    <col min="1" max="1" width="17.7109375" style="1" bestFit="1" customWidth="1"/>
    <col min="2" max="2" width="16.140625" style="1" bestFit="1" customWidth="1"/>
    <col min="3" max="3" width="64.28515625" style="1" bestFit="1" customWidth="1"/>
    <col min="4" max="4" width="10" style="1" bestFit="1" customWidth="1"/>
    <col min="5" max="5" width="8.140625" style="1" bestFit="1" customWidth="1"/>
    <col min="6" max="6" width="8" style="1" bestFit="1" customWidth="1"/>
    <col min="7" max="7" width="13.140625" style="1" bestFit="1" customWidth="1"/>
    <col min="8" max="8" width="9.140625" style="1"/>
    <col min="9" max="9" width="18.42578125" style="1" bestFit="1" customWidth="1"/>
    <col min="10" max="10" width="7.85546875" style="1" bestFit="1" customWidth="1"/>
    <col min="11" max="11" width="20.7109375" style="1" bestFit="1" customWidth="1"/>
    <col min="12" max="12" width="22" style="1" bestFit="1" customWidth="1"/>
    <col min="13" max="13" width="23.85546875" style="1" bestFit="1" customWidth="1"/>
    <col min="14" max="15" width="9.140625" style="1"/>
  </cols>
  <sheetData>
    <row r="1" spans="1:1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customFormat="1" x14ac:dyDescent="0.25">
      <c r="A2" s="2">
        <v>42095</v>
      </c>
      <c r="B2" s="1">
        <v>13036199663</v>
      </c>
      <c r="C2" s="1" t="s">
        <v>32</v>
      </c>
      <c r="D2" s="1">
        <v>20</v>
      </c>
      <c r="E2" s="1" t="s">
        <v>33</v>
      </c>
      <c r="F2" s="1">
        <v>110</v>
      </c>
      <c r="G2" s="1">
        <v>9.99</v>
      </c>
      <c r="H2" s="1">
        <v>-2209.9899999999998</v>
      </c>
      <c r="I2" s="1">
        <v>-2209.9899999999998</v>
      </c>
      <c r="J2" s="1"/>
      <c r="K2" s="1"/>
      <c r="L2" s="1"/>
      <c r="M2" s="1"/>
    </row>
    <row r="3" spans="1:13" customFormat="1" x14ac:dyDescent="0.25">
      <c r="A3" s="2">
        <v>42101</v>
      </c>
      <c r="B3" s="1">
        <v>13054976491</v>
      </c>
      <c r="C3" s="1" t="s">
        <v>16</v>
      </c>
      <c r="D3" s="1"/>
      <c r="E3" s="1"/>
      <c r="F3" s="1"/>
      <c r="G3" s="1"/>
      <c r="H3" s="1">
        <v>2209.9899999999998</v>
      </c>
      <c r="I3" s="1">
        <v>0</v>
      </c>
      <c r="J3" s="1"/>
      <c r="K3" s="1"/>
      <c r="L3" s="1"/>
      <c r="M3" s="1"/>
    </row>
    <row r="4" spans="1:13" customFormat="1" x14ac:dyDescent="0.25">
      <c r="A4" s="2">
        <v>42101</v>
      </c>
      <c r="B4" s="1">
        <v>13054976498</v>
      </c>
      <c r="C4" s="1" t="s">
        <v>17</v>
      </c>
      <c r="D4" s="1">
        <v>2209.9899999999998</v>
      </c>
      <c r="E4" s="1" t="s">
        <v>18</v>
      </c>
      <c r="F4" s="1"/>
      <c r="G4" s="1"/>
      <c r="H4" s="1">
        <v>0</v>
      </c>
      <c r="I4" s="1">
        <v>0</v>
      </c>
      <c r="J4" s="1"/>
      <c r="K4" s="1"/>
      <c r="L4" s="1"/>
      <c r="M4" s="1"/>
    </row>
    <row r="5" spans="1:13" customFormat="1" x14ac:dyDescent="0.25">
      <c r="A5" s="2">
        <v>42101</v>
      </c>
      <c r="B5" s="1">
        <v>13057787285</v>
      </c>
      <c r="C5" s="1" t="s">
        <v>34</v>
      </c>
      <c r="D5" s="1">
        <v>120</v>
      </c>
      <c r="E5" s="1" t="s">
        <v>35</v>
      </c>
      <c r="F5" s="1">
        <v>13.42</v>
      </c>
      <c r="G5" s="1">
        <v>9.99</v>
      </c>
      <c r="H5" s="1">
        <v>-1620.39</v>
      </c>
      <c r="I5" s="1">
        <v>-1620.39</v>
      </c>
      <c r="J5" s="1"/>
      <c r="K5" s="1"/>
      <c r="L5" s="1"/>
      <c r="M5" s="1"/>
    </row>
    <row r="6" spans="1:13" customFormat="1" x14ac:dyDescent="0.25">
      <c r="A6" s="2">
        <v>42101</v>
      </c>
      <c r="B6" s="1">
        <v>13057818545</v>
      </c>
      <c r="C6" s="1" t="s">
        <v>36</v>
      </c>
      <c r="D6" s="1">
        <v>20</v>
      </c>
      <c r="E6" s="1" t="s">
        <v>33</v>
      </c>
      <c r="F6" s="1">
        <v>90</v>
      </c>
      <c r="G6" s="1">
        <v>9.99</v>
      </c>
      <c r="H6" s="1">
        <v>-1809.99</v>
      </c>
      <c r="I6" s="1">
        <v>-3430.38</v>
      </c>
      <c r="J6" s="1"/>
      <c r="K6" s="1"/>
      <c r="L6" s="1"/>
      <c r="M6" s="1"/>
    </row>
    <row r="7" spans="1:13" customFormat="1" x14ac:dyDescent="0.25">
      <c r="A7" s="2">
        <v>42104</v>
      </c>
      <c r="B7" s="1">
        <v>13072738925</v>
      </c>
      <c r="C7" s="1" t="s">
        <v>16</v>
      </c>
      <c r="D7" s="1"/>
      <c r="E7" s="1"/>
      <c r="F7" s="1"/>
      <c r="G7" s="1"/>
      <c r="H7" s="1">
        <v>3430.38</v>
      </c>
      <c r="I7" s="1">
        <v>0</v>
      </c>
      <c r="J7" s="1"/>
      <c r="K7" s="1"/>
      <c r="L7" s="1"/>
      <c r="M7" s="1"/>
    </row>
    <row r="8" spans="1:13" customFormat="1" x14ac:dyDescent="0.25">
      <c r="A8" s="2">
        <v>42104</v>
      </c>
      <c r="B8" s="1">
        <v>13072738992</v>
      </c>
      <c r="C8" s="1" t="s">
        <v>17</v>
      </c>
      <c r="D8" s="1">
        <v>3430.38</v>
      </c>
      <c r="E8" s="1" t="s">
        <v>18</v>
      </c>
      <c r="F8" s="1"/>
      <c r="G8" s="1"/>
      <c r="H8" s="1">
        <v>0</v>
      </c>
      <c r="I8" s="1">
        <v>0</v>
      </c>
      <c r="J8" s="1"/>
      <c r="K8" s="1"/>
      <c r="L8" s="1"/>
      <c r="M8" s="1"/>
    </row>
    <row r="9" spans="1:13" customFormat="1" x14ac:dyDescent="0.25">
      <c r="A9" s="2">
        <v>42104</v>
      </c>
      <c r="B9" s="1">
        <v>13075760874</v>
      </c>
      <c r="C9" s="1" t="s">
        <v>37</v>
      </c>
      <c r="D9" s="1">
        <v>40</v>
      </c>
      <c r="E9" s="1" t="s">
        <v>33</v>
      </c>
      <c r="F9" s="1">
        <v>94.125</v>
      </c>
      <c r="G9" s="1">
        <v>9.99</v>
      </c>
      <c r="H9" s="1">
        <v>3754.94</v>
      </c>
      <c r="I9" s="1">
        <v>3754.94</v>
      </c>
      <c r="J9" s="1">
        <v>7.0000000000000007E-2</v>
      </c>
      <c r="K9" s="1"/>
      <c r="L9" s="1"/>
      <c r="M9" s="1"/>
    </row>
    <row r="10" spans="1:13" customFormat="1" x14ac:dyDescent="0.25">
      <c r="A10" s="2">
        <v>42104</v>
      </c>
      <c r="B10" s="1">
        <v>13075808251</v>
      </c>
      <c r="C10" s="1" t="s">
        <v>38</v>
      </c>
      <c r="D10" s="1">
        <v>180</v>
      </c>
      <c r="E10" s="1" t="s">
        <v>39</v>
      </c>
      <c r="F10" s="1">
        <v>20.100000000000001</v>
      </c>
      <c r="G10" s="1">
        <v>9.99</v>
      </c>
      <c r="H10" s="1">
        <v>-3627.99</v>
      </c>
      <c r="I10" s="1">
        <v>126.95</v>
      </c>
      <c r="J10" s="1"/>
      <c r="K10" s="1"/>
      <c r="L10" s="1"/>
      <c r="M10" s="1"/>
    </row>
    <row r="11" spans="1:13" customFormat="1" x14ac:dyDescent="0.25">
      <c r="A11" s="2">
        <v>42109</v>
      </c>
      <c r="B11" s="1">
        <v>13089251639</v>
      </c>
      <c r="C11" s="1" t="s">
        <v>21</v>
      </c>
      <c r="D11" s="1"/>
      <c r="E11" s="1"/>
      <c r="F11" s="1"/>
      <c r="G11" s="1"/>
      <c r="H11" s="1">
        <v>-126.95</v>
      </c>
      <c r="I11" s="1">
        <v>0</v>
      </c>
      <c r="J11" s="1"/>
      <c r="K11" s="1"/>
      <c r="L11" s="1"/>
      <c r="M11" s="1"/>
    </row>
    <row r="12" spans="1:13" customFormat="1" x14ac:dyDescent="0.25">
      <c r="A12" s="2">
        <v>42109</v>
      </c>
      <c r="B12" s="1">
        <v>13089251649</v>
      </c>
      <c r="C12" s="1" t="s">
        <v>22</v>
      </c>
      <c r="D12" s="1">
        <v>126.95</v>
      </c>
      <c r="E12" s="1" t="s">
        <v>18</v>
      </c>
      <c r="F12" s="1"/>
      <c r="G12" s="1"/>
      <c r="H12" s="1">
        <v>0</v>
      </c>
      <c r="I12" s="1">
        <v>0</v>
      </c>
      <c r="J12" s="1"/>
      <c r="K12" s="1"/>
      <c r="L12" s="1"/>
      <c r="M12" s="1"/>
    </row>
    <row r="13" spans="1:13" customFormat="1" x14ac:dyDescent="0.25">
      <c r="A13" s="2">
        <v>42109</v>
      </c>
      <c r="B13" s="1">
        <v>13092574180</v>
      </c>
      <c r="C13" s="1" t="s">
        <v>40</v>
      </c>
      <c r="D13" s="1">
        <v>180</v>
      </c>
      <c r="E13" s="1" t="s">
        <v>39</v>
      </c>
      <c r="F13" s="1">
        <v>21.66</v>
      </c>
      <c r="G13" s="1">
        <v>9.99</v>
      </c>
      <c r="H13" s="1">
        <v>3888.73</v>
      </c>
      <c r="I13" s="1">
        <v>3888.73</v>
      </c>
      <c r="J13" s="1">
        <v>0.08</v>
      </c>
      <c r="K13" s="1"/>
      <c r="L13" s="1"/>
      <c r="M13" s="1"/>
    </row>
    <row r="14" spans="1:13" customFormat="1" x14ac:dyDescent="0.25">
      <c r="A14" s="2">
        <v>42109</v>
      </c>
      <c r="B14" s="1">
        <v>13092594320</v>
      </c>
      <c r="C14" s="1" t="s">
        <v>41</v>
      </c>
      <c r="D14" s="1">
        <v>200</v>
      </c>
      <c r="E14" s="1" t="s">
        <v>35</v>
      </c>
      <c r="F14" s="1">
        <v>10.9999</v>
      </c>
      <c r="G14" s="1">
        <v>9.99</v>
      </c>
      <c r="H14" s="1">
        <v>-2209.9699999999998</v>
      </c>
      <c r="I14" s="1">
        <v>1678.76</v>
      </c>
      <c r="J14" s="1"/>
      <c r="K14" s="1"/>
      <c r="L14" s="1"/>
      <c r="M14" s="1"/>
    </row>
    <row r="15" spans="1:13" customFormat="1" x14ac:dyDescent="0.25">
      <c r="A15" s="2">
        <v>42111</v>
      </c>
      <c r="B15" s="1">
        <v>13103252172</v>
      </c>
      <c r="C15" s="1" t="s">
        <v>42</v>
      </c>
      <c r="D15" s="1">
        <v>200</v>
      </c>
      <c r="E15" s="1" t="s">
        <v>35</v>
      </c>
      <c r="F15" s="1">
        <v>11.7</v>
      </c>
      <c r="G15" s="1">
        <v>9.99</v>
      </c>
      <c r="H15" s="1">
        <v>2329.96</v>
      </c>
      <c r="I15" s="1">
        <v>4008.72</v>
      </c>
      <c r="J15" s="1">
        <v>0.05</v>
      </c>
      <c r="K15" s="1"/>
      <c r="L15" s="1"/>
      <c r="M15" s="1"/>
    </row>
    <row r="16" spans="1:13" customFormat="1" x14ac:dyDescent="0.25">
      <c r="A16" s="2">
        <v>42114</v>
      </c>
      <c r="B16" s="1">
        <v>13106773489</v>
      </c>
      <c r="C16" s="1" t="s">
        <v>21</v>
      </c>
      <c r="D16" s="1"/>
      <c r="E16" s="1"/>
      <c r="F16" s="1"/>
      <c r="G16" s="1"/>
      <c r="H16" s="1">
        <v>-1678.76</v>
      </c>
      <c r="I16" s="1">
        <v>2329.96</v>
      </c>
      <c r="J16" s="1"/>
      <c r="K16" s="1"/>
      <c r="L16" s="1"/>
      <c r="M16" s="1"/>
    </row>
    <row r="17" spans="1:10" customFormat="1" x14ac:dyDescent="0.25">
      <c r="A17" s="2">
        <v>42114</v>
      </c>
      <c r="B17" s="1">
        <v>13106773505</v>
      </c>
      <c r="C17" s="1" t="s">
        <v>22</v>
      </c>
      <c r="D17" s="1">
        <v>1678.76</v>
      </c>
      <c r="E17" s="1" t="s">
        <v>18</v>
      </c>
      <c r="F17" s="1"/>
      <c r="G17" s="1"/>
      <c r="H17" s="1">
        <v>0</v>
      </c>
      <c r="I17" s="1">
        <v>2329.96</v>
      </c>
      <c r="J17" s="1"/>
    </row>
    <row r="18" spans="1:10" customFormat="1" x14ac:dyDescent="0.25">
      <c r="A18" s="2">
        <v>42114</v>
      </c>
      <c r="B18" s="1">
        <v>13108535402</v>
      </c>
      <c r="C18" s="1" t="s">
        <v>43</v>
      </c>
      <c r="D18" s="1">
        <v>400</v>
      </c>
      <c r="E18" s="1" t="s">
        <v>14</v>
      </c>
      <c r="F18" s="1">
        <v>9.0396999999999998</v>
      </c>
      <c r="G18" s="1">
        <v>9.99</v>
      </c>
      <c r="H18" s="1">
        <v>-3625.87</v>
      </c>
      <c r="I18" s="1">
        <v>-1295.9100000000001</v>
      </c>
      <c r="J18" s="1"/>
    </row>
    <row r="19" spans="1:10" customFormat="1" x14ac:dyDescent="0.25">
      <c r="A19" s="2">
        <v>42116</v>
      </c>
      <c r="B19" s="1">
        <v>13126249787</v>
      </c>
      <c r="C19" s="1" t="s">
        <v>21</v>
      </c>
      <c r="D19" s="1"/>
      <c r="E19" s="1"/>
      <c r="F19" s="1"/>
      <c r="G19" s="1"/>
      <c r="H19" s="1">
        <v>-2329.96</v>
      </c>
      <c r="I19" s="1">
        <v>-3625.87</v>
      </c>
      <c r="J19" s="1"/>
    </row>
    <row r="20" spans="1:10" customFormat="1" x14ac:dyDescent="0.25">
      <c r="A20" s="2">
        <v>42116</v>
      </c>
      <c r="B20" s="1">
        <v>13126249807</v>
      </c>
      <c r="C20" s="1" t="s">
        <v>22</v>
      </c>
      <c r="D20" s="1">
        <v>2329.96</v>
      </c>
      <c r="E20" s="1" t="s">
        <v>18</v>
      </c>
      <c r="F20" s="1"/>
      <c r="G20" s="1"/>
      <c r="H20" s="1">
        <v>0</v>
      </c>
      <c r="I20" s="1">
        <v>-3625.87</v>
      </c>
      <c r="J20" s="1"/>
    </row>
    <row r="21" spans="1:10" customFormat="1" x14ac:dyDescent="0.25">
      <c r="A21" s="2">
        <v>42117</v>
      </c>
      <c r="B21" s="1">
        <v>13131184369</v>
      </c>
      <c r="C21" s="1" t="s">
        <v>17</v>
      </c>
      <c r="D21" s="1">
        <v>3625.87</v>
      </c>
      <c r="E21" s="1" t="s">
        <v>18</v>
      </c>
      <c r="F21" s="1"/>
      <c r="G21" s="1"/>
      <c r="H21" s="1">
        <v>0</v>
      </c>
      <c r="I21" s="1">
        <v>-3625.87</v>
      </c>
      <c r="J21" s="1"/>
    </row>
    <row r="22" spans="1:10" customFormat="1" x14ac:dyDescent="0.25">
      <c r="A22" s="2">
        <v>42117</v>
      </c>
      <c r="B22" s="1">
        <v>13131184348</v>
      </c>
      <c r="C22" s="1" t="s">
        <v>16</v>
      </c>
      <c r="D22" s="1"/>
      <c r="E22" s="1"/>
      <c r="F22" s="1"/>
      <c r="G22" s="1"/>
      <c r="H22" s="1">
        <v>3625.87</v>
      </c>
      <c r="I22" s="1">
        <v>0</v>
      </c>
      <c r="J22" s="1"/>
    </row>
    <row r="23" spans="1:10" customFormat="1" x14ac:dyDescent="0.25">
      <c r="A23" s="2">
        <v>42117</v>
      </c>
      <c r="B23" s="1">
        <v>13133280513</v>
      </c>
      <c r="C23" s="1" t="s">
        <v>44</v>
      </c>
      <c r="D23" s="1">
        <v>400</v>
      </c>
      <c r="E23" s="1" t="s">
        <v>14</v>
      </c>
      <c r="F23" s="1">
        <v>9.0101999999999993</v>
      </c>
      <c r="G23" s="1">
        <v>9.99</v>
      </c>
      <c r="H23" s="1">
        <v>3594.02</v>
      </c>
      <c r="I23" s="1">
        <v>3594.02</v>
      </c>
      <c r="J23" s="1">
        <v>7.0000000000000007E-2</v>
      </c>
    </row>
    <row r="24" spans="1:10" customFormat="1" x14ac:dyDescent="0.25">
      <c r="A24" s="2">
        <v>42117</v>
      </c>
      <c r="B24" s="1">
        <v>13134166851</v>
      </c>
      <c r="C24" s="1" t="s">
        <v>45</v>
      </c>
      <c r="D24" s="1">
        <v>400</v>
      </c>
      <c r="E24" s="1" t="s">
        <v>14</v>
      </c>
      <c r="F24" s="1">
        <v>8.6599000000000004</v>
      </c>
      <c r="G24" s="1">
        <v>9.99</v>
      </c>
      <c r="H24" s="1">
        <v>-3473.95</v>
      </c>
      <c r="I24" s="1">
        <v>120.07</v>
      </c>
      <c r="J24" s="1"/>
    </row>
    <row r="25" spans="1:10" customFormat="1" x14ac:dyDescent="0.25">
      <c r="A25" s="2">
        <v>42118</v>
      </c>
      <c r="B25" s="1">
        <v>13139005642</v>
      </c>
      <c r="C25" s="1" t="s">
        <v>46</v>
      </c>
      <c r="D25" s="1">
        <v>400</v>
      </c>
      <c r="E25" s="1" t="s">
        <v>14</v>
      </c>
      <c r="F25" s="1">
        <v>9.1839999999999993</v>
      </c>
      <c r="G25" s="1">
        <v>9.99</v>
      </c>
      <c r="H25" s="1">
        <v>3663.54</v>
      </c>
      <c r="I25" s="1">
        <v>3783.61</v>
      </c>
      <c r="J25" s="1">
        <v>7.0000000000000007E-2</v>
      </c>
    </row>
    <row r="26" spans="1:10" customFormat="1" x14ac:dyDescent="0.25">
      <c r="A26" s="2">
        <v>42121</v>
      </c>
      <c r="B26" s="1">
        <v>13146065629</v>
      </c>
      <c r="C26" s="1" t="s">
        <v>44</v>
      </c>
      <c r="D26" s="1">
        <v>400</v>
      </c>
      <c r="E26" s="1" t="s">
        <v>14</v>
      </c>
      <c r="F26" s="1">
        <v>9.0101999999999993</v>
      </c>
      <c r="G26" s="1">
        <v>-9.99</v>
      </c>
      <c r="H26" s="1">
        <v>-3594.02</v>
      </c>
      <c r="I26" s="1">
        <v>189.59</v>
      </c>
      <c r="J26" s="1">
        <v>-7.0000000000000007E-2</v>
      </c>
    </row>
    <row r="27" spans="1:10" customFormat="1" x14ac:dyDescent="0.25">
      <c r="A27" s="2">
        <v>42121</v>
      </c>
      <c r="B27" s="1">
        <v>13146065630</v>
      </c>
      <c r="C27" s="1" t="s">
        <v>44</v>
      </c>
      <c r="D27" s="1">
        <v>400</v>
      </c>
      <c r="E27" s="1" t="s">
        <v>14</v>
      </c>
      <c r="F27" s="1">
        <v>9.0101999999999993</v>
      </c>
      <c r="G27" s="1">
        <v>9.99</v>
      </c>
      <c r="H27" s="1">
        <v>3594.02</v>
      </c>
      <c r="I27" s="1">
        <v>3783.61</v>
      </c>
      <c r="J27" s="1">
        <v>7.0000000000000007E-2</v>
      </c>
    </row>
    <row r="28" spans="1:10" customFormat="1" x14ac:dyDescent="0.25">
      <c r="A28" s="2">
        <v>42121</v>
      </c>
      <c r="B28" s="1">
        <v>13145427524</v>
      </c>
      <c r="C28" s="1" t="s">
        <v>30</v>
      </c>
      <c r="D28" s="1"/>
      <c r="E28" s="1"/>
      <c r="F28" s="1"/>
      <c r="G28" s="1"/>
      <c r="H28" s="1">
        <v>4400</v>
      </c>
      <c r="I28" s="1">
        <v>8183.61</v>
      </c>
      <c r="J28" s="1"/>
    </row>
    <row r="29" spans="1:10" customFormat="1" x14ac:dyDescent="0.25">
      <c r="A29" s="2">
        <v>42121</v>
      </c>
      <c r="B29" s="1">
        <v>13146065626</v>
      </c>
      <c r="C29" s="1" t="s">
        <v>46</v>
      </c>
      <c r="D29" s="1">
        <v>400</v>
      </c>
      <c r="E29" s="1" t="s">
        <v>14</v>
      </c>
      <c r="F29" s="1">
        <v>9.1839999999999993</v>
      </c>
      <c r="G29" s="1">
        <v>-9.99</v>
      </c>
      <c r="H29" s="1">
        <v>-3663.54</v>
      </c>
      <c r="I29" s="1">
        <v>4520.07</v>
      </c>
      <c r="J29" s="1">
        <v>-7.0000000000000007E-2</v>
      </c>
    </row>
    <row r="30" spans="1:10" customFormat="1" x14ac:dyDescent="0.25">
      <c r="A30" s="2">
        <v>42121</v>
      </c>
      <c r="B30" s="1">
        <v>13146065627</v>
      </c>
      <c r="C30" s="1" t="s">
        <v>46</v>
      </c>
      <c r="D30" s="1">
        <v>400</v>
      </c>
      <c r="E30" s="1" t="s">
        <v>14</v>
      </c>
      <c r="F30" s="1">
        <v>9.1839999999999993</v>
      </c>
      <c r="G30" s="1">
        <v>9.99</v>
      </c>
      <c r="H30" s="1">
        <v>3663.54</v>
      </c>
      <c r="I30" s="1">
        <v>8183.61</v>
      </c>
      <c r="J30" s="1">
        <v>7.0000000000000007E-2</v>
      </c>
    </row>
    <row r="31" spans="1:10" customFormat="1" x14ac:dyDescent="0.25">
      <c r="A31" s="2">
        <v>42121</v>
      </c>
      <c r="B31" s="1">
        <v>13145583548</v>
      </c>
      <c r="C31" s="1" t="s">
        <v>47</v>
      </c>
      <c r="D31" s="1">
        <v>2000</v>
      </c>
      <c r="E31" s="1" t="s">
        <v>48</v>
      </c>
      <c r="F31" s="1">
        <v>1.79</v>
      </c>
      <c r="G31" s="1">
        <v>9.99</v>
      </c>
      <c r="H31" s="1">
        <v>-3589.99</v>
      </c>
      <c r="I31" s="1">
        <v>4593.62</v>
      </c>
      <c r="J31" s="1"/>
    </row>
    <row r="32" spans="1:10" customFormat="1" x14ac:dyDescent="0.25">
      <c r="A32" s="2">
        <v>42121</v>
      </c>
      <c r="B32" s="1">
        <v>13146065631</v>
      </c>
      <c r="C32" s="1" t="s">
        <v>45</v>
      </c>
      <c r="D32" s="1">
        <v>400</v>
      </c>
      <c r="E32" s="1" t="s">
        <v>14</v>
      </c>
      <c r="F32" s="1">
        <v>8.6599000000000004</v>
      </c>
      <c r="G32" s="1">
        <v>-9.99</v>
      </c>
      <c r="H32" s="1">
        <v>3473.95</v>
      </c>
      <c r="I32" s="1">
        <v>8067.57</v>
      </c>
      <c r="J32" s="1"/>
    </row>
    <row r="33" spans="1:10" customFormat="1" x14ac:dyDescent="0.25">
      <c r="A33" s="2">
        <v>42121</v>
      </c>
      <c r="B33" s="1">
        <v>13146065632</v>
      </c>
      <c r="C33" s="1" t="s">
        <v>45</v>
      </c>
      <c r="D33" s="1">
        <v>400</v>
      </c>
      <c r="E33" s="1" t="s">
        <v>14</v>
      </c>
      <c r="F33" s="1">
        <v>8.6599000000000004</v>
      </c>
      <c r="G33" s="1">
        <v>9.99</v>
      </c>
      <c r="H33" s="1">
        <v>-3473.95</v>
      </c>
      <c r="I33" s="1">
        <v>4593.62</v>
      </c>
      <c r="J33" s="1"/>
    </row>
    <row r="34" spans="1:10" customFormat="1" x14ac:dyDescent="0.25">
      <c r="A34" s="2">
        <v>42121</v>
      </c>
      <c r="B34" s="1">
        <v>13146065625</v>
      </c>
      <c r="C34" s="1" t="s">
        <v>49</v>
      </c>
      <c r="D34" s="1"/>
      <c r="E34" s="1"/>
      <c r="F34" s="1"/>
      <c r="G34" s="1"/>
      <c r="H34" s="1">
        <v>-4400</v>
      </c>
      <c r="I34" s="1">
        <v>193.62</v>
      </c>
      <c r="J34" s="1"/>
    </row>
    <row r="35" spans="1:10" customFormat="1" x14ac:dyDescent="0.25">
      <c r="A35" s="2">
        <v>42121</v>
      </c>
      <c r="B35" s="1">
        <v>13146065624</v>
      </c>
      <c r="C35" s="1" t="s">
        <v>49</v>
      </c>
      <c r="D35" s="1"/>
      <c r="E35" s="1"/>
      <c r="F35" s="1"/>
      <c r="G35" s="1"/>
      <c r="H35" s="1">
        <v>4400</v>
      </c>
      <c r="I35" s="1">
        <v>4593.62</v>
      </c>
      <c r="J35" s="1"/>
    </row>
    <row r="36" spans="1:10" customFormat="1" x14ac:dyDescent="0.25">
      <c r="A36" s="2">
        <v>42121</v>
      </c>
      <c r="B36" s="1">
        <v>13146065616</v>
      </c>
      <c r="C36" s="1" t="s">
        <v>50</v>
      </c>
      <c r="D36" s="1">
        <v>400</v>
      </c>
      <c r="E36" s="1" t="s">
        <v>14</v>
      </c>
      <c r="F36" s="1"/>
      <c r="G36" s="1"/>
      <c r="H36" s="1">
        <v>0</v>
      </c>
      <c r="I36" s="1">
        <v>4593.62</v>
      </c>
      <c r="J36" s="1"/>
    </row>
    <row r="37" spans="1:10" customFormat="1" x14ac:dyDescent="0.25">
      <c r="A37" s="2">
        <v>42121</v>
      </c>
      <c r="B37" s="1">
        <v>13146065620</v>
      </c>
      <c r="C37" s="1" t="s">
        <v>51</v>
      </c>
      <c r="D37" s="1">
        <v>120</v>
      </c>
      <c r="E37" s="1" t="s">
        <v>35</v>
      </c>
      <c r="F37" s="1"/>
      <c r="G37" s="1"/>
      <c r="H37" s="1">
        <v>0</v>
      </c>
      <c r="I37" s="1">
        <v>4593.62</v>
      </c>
      <c r="J37" s="1"/>
    </row>
    <row r="38" spans="1:10" customFormat="1" x14ac:dyDescent="0.25">
      <c r="A38" s="2">
        <v>42121</v>
      </c>
      <c r="B38" s="1">
        <v>13146065618</v>
      </c>
      <c r="C38" s="1" t="s">
        <v>50</v>
      </c>
      <c r="D38" s="1">
        <v>400</v>
      </c>
      <c r="E38" s="1" t="s">
        <v>14</v>
      </c>
      <c r="F38" s="1"/>
      <c r="G38" s="1"/>
      <c r="H38" s="1">
        <v>0</v>
      </c>
      <c r="I38" s="1">
        <v>4593.62</v>
      </c>
      <c r="J38" s="1"/>
    </row>
    <row r="39" spans="1:10" customFormat="1" x14ac:dyDescent="0.25">
      <c r="A39" s="2">
        <v>42121</v>
      </c>
      <c r="B39" s="1">
        <v>13146065622</v>
      </c>
      <c r="C39" s="1" t="s">
        <v>51</v>
      </c>
      <c r="D39" s="1">
        <v>120</v>
      </c>
      <c r="E39" s="1" t="s">
        <v>35</v>
      </c>
      <c r="F39" s="1"/>
      <c r="G39" s="1"/>
      <c r="H39" s="1">
        <v>0</v>
      </c>
      <c r="I39" s="1">
        <v>4593.62</v>
      </c>
      <c r="J39" s="1"/>
    </row>
    <row r="40" spans="1:10" customFormat="1" x14ac:dyDescent="0.25">
      <c r="A40" s="2">
        <v>42122</v>
      </c>
      <c r="B40" s="1">
        <v>13148860078</v>
      </c>
      <c r="C40" s="1" t="s">
        <v>21</v>
      </c>
      <c r="D40" s="1"/>
      <c r="E40" s="1"/>
      <c r="F40" s="1"/>
      <c r="G40" s="1"/>
      <c r="H40" s="1">
        <v>-4520.07</v>
      </c>
      <c r="I40" s="1">
        <v>73.55</v>
      </c>
      <c r="J40" s="1"/>
    </row>
    <row r="41" spans="1:10" customFormat="1" x14ac:dyDescent="0.25">
      <c r="A41" s="2">
        <v>42122</v>
      </c>
      <c r="B41" s="1">
        <v>13148860102</v>
      </c>
      <c r="C41" s="1" t="s">
        <v>22</v>
      </c>
      <c r="D41" s="1">
        <v>4520.07</v>
      </c>
      <c r="E41" s="1" t="s">
        <v>18</v>
      </c>
      <c r="F41" s="1"/>
      <c r="G41" s="1"/>
      <c r="H41" s="1">
        <v>0</v>
      </c>
      <c r="I41" s="1">
        <v>73.55</v>
      </c>
      <c r="J41" s="1"/>
    </row>
    <row r="42" spans="1:10" customFormat="1" x14ac:dyDescent="0.25">
      <c r="A42" s="2">
        <v>42122</v>
      </c>
      <c r="B42" s="1">
        <v>13152271726</v>
      </c>
      <c r="C42" s="1" t="s">
        <v>52</v>
      </c>
      <c r="D42" s="1">
        <v>2000</v>
      </c>
      <c r="E42" s="1" t="s">
        <v>48</v>
      </c>
      <c r="F42" s="1">
        <v>1.825</v>
      </c>
      <c r="G42" s="1">
        <v>9.99</v>
      </c>
      <c r="H42" s="1">
        <v>3639.94</v>
      </c>
      <c r="I42" s="1">
        <v>3713.49</v>
      </c>
      <c r="J42" s="1">
        <v>7.0000000000000007E-2</v>
      </c>
    </row>
    <row r="43" spans="1:10" customFormat="1" x14ac:dyDescent="0.25">
      <c r="A43" s="2">
        <v>42122</v>
      </c>
      <c r="B43" s="1">
        <v>13152296328</v>
      </c>
      <c r="C43" s="1" t="s">
        <v>53</v>
      </c>
      <c r="D43" s="1">
        <v>120</v>
      </c>
      <c r="E43" s="1" t="s">
        <v>35</v>
      </c>
      <c r="F43" s="1">
        <v>10.024900000000001</v>
      </c>
      <c r="G43" s="1">
        <v>9.99</v>
      </c>
      <c r="H43" s="1">
        <v>1192.97</v>
      </c>
      <c r="I43" s="1">
        <v>4906.46</v>
      </c>
      <c r="J43" s="1">
        <v>0.03</v>
      </c>
    </row>
    <row r="44" spans="1:10" customFormat="1" x14ac:dyDescent="0.25">
      <c r="A44" s="2">
        <v>42123</v>
      </c>
      <c r="B44" s="1">
        <v>13154381882</v>
      </c>
      <c r="C44" s="1" t="s">
        <v>22</v>
      </c>
      <c r="D44" s="1">
        <v>3663.54</v>
      </c>
      <c r="E44" s="1" t="s">
        <v>18</v>
      </c>
      <c r="F44" s="1"/>
      <c r="G44" s="1"/>
      <c r="H44" s="1">
        <v>0</v>
      </c>
      <c r="I44" s="1">
        <v>4906.46</v>
      </c>
      <c r="J44" s="1"/>
    </row>
    <row r="45" spans="1:10" customFormat="1" x14ac:dyDescent="0.25">
      <c r="A45" s="2">
        <v>42123</v>
      </c>
      <c r="B45" s="1">
        <v>13154381856</v>
      </c>
      <c r="C45" s="1" t="s">
        <v>21</v>
      </c>
      <c r="D45" s="1"/>
      <c r="E45" s="1"/>
      <c r="F45" s="1"/>
      <c r="G45" s="1"/>
      <c r="H45" s="1">
        <v>-3663.54</v>
      </c>
      <c r="I45" s="1">
        <v>1242.92</v>
      </c>
      <c r="J45" s="1"/>
    </row>
    <row r="46" spans="1:10" customFormat="1" x14ac:dyDescent="0.25">
      <c r="A46" s="2">
        <v>42123</v>
      </c>
      <c r="B46" s="1">
        <v>13156511237</v>
      </c>
      <c r="C46" s="1" t="s">
        <v>54</v>
      </c>
      <c r="D46" s="1">
        <v>300</v>
      </c>
      <c r="E46" s="1" t="s">
        <v>14</v>
      </c>
      <c r="F46" s="1">
        <v>7.6</v>
      </c>
      <c r="G46" s="1">
        <v>9.99</v>
      </c>
      <c r="H46" s="1">
        <v>-2289.9899999999998</v>
      </c>
      <c r="I46" s="1">
        <v>-1047.07</v>
      </c>
      <c r="J46" s="1"/>
    </row>
    <row r="47" spans="1:10" customFormat="1" x14ac:dyDescent="0.25">
      <c r="A47" s="2">
        <v>42123</v>
      </c>
      <c r="B47" s="1">
        <v>13156936700</v>
      </c>
      <c r="C47" s="1" t="s">
        <v>55</v>
      </c>
      <c r="D47" s="1">
        <v>300</v>
      </c>
      <c r="E47" s="1" t="s">
        <v>14</v>
      </c>
      <c r="F47" s="1">
        <v>7.1390000000000002</v>
      </c>
      <c r="G47" s="1">
        <v>9.99</v>
      </c>
      <c r="H47" s="1">
        <v>-2151.69</v>
      </c>
      <c r="I47" s="1">
        <v>-3198.76</v>
      </c>
      <c r="J47" s="1"/>
    </row>
    <row r="48" spans="1:10" customFormat="1" x14ac:dyDescent="0.25">
      <c r="A48" s="2">
        <v>42124</v>
      </c>
      <c r="B48" s="1">
        <v>13160389970</v>
      </c>
      <c r="C48" s="1" t="s">
        <v>16</v>
      </c>
      <c r="D48" s="1"/>
      <c r="E48" s="1"/>
      <c r="F48" s="1"/>
      <c r="G48" s="1"/>
      <c r="H48" s="1">
        <v>3589.99</v>
      </c>
      <c r="I48" s="1">
        <v>391.23</v>
      </c>
      <c r="J48" s="1"/>
    </row>
    <row r="49" spans="1:10" customFormat="1" x14ac:dyDescent="0.25">
      <c r="A49" s="2">
        <v>42124</v>
      </c>
      <c r="B49" s="1">
        <v>13160389996</v>
      </c>
      <c r="C49" s="1" t="s">
        <v>17</v>
      </c>
      <c r="D49" s="1">
        <v>3589.99</v>
      </c>
      <c r="E49" s="1" t="s">
        <v>18</v>
      </c>
      <c r="F49" s="1"/>
      <c r="G49" s="1"/>
      <c r="H49" s="1">
        <v>0</v>
      </c>
      <c r="I49" s="1">
        <v>391.23</v>
      </c>
      <c r="J49" s="1"/>
    </row>
    <row r="50" spans="1:10" customFormat="1" x14ac:dyDescent="0.25">
      <c r="A50" s="2">
        <v>42124</v>
      </c>
      <c r="B50" s="1">
        <v>13163847419</v>
      </c>
      <c r="C50" s="1" t="s">
        <v>56</v>
      </c>
      <c r="D50" s="1">
        <v>500</v>
      </c>
      <c r="E50" s="1" t="s">
        <v>14</v>
      </c>
      <c r="F50" s="1">
        <v>8.3827999999999996</v>
      </c>
      <c r="G50" s="1">
        <v>9.99</v>
      </c>
      <c r="H50" s="1">
        <v>4181.33</v>
      </c>
      <c r="I50" s="1">
        <v>4572.5600000000004</v>
      </c>
      <c r="J50" s="1">
        <v>0.08</v>
      </c>
    </row>
    <row r="51" spans="1:10" customFormat="1" x14ac:dyDescent="0.25">
      <c r="A51" s="2">
        <v>42124</v>
      </c>
      <c r="B51" s="1">
        <v>13163847441</v>
      </c>
      <c r="C51" s="1" t="s">
        <v>57</v>
      </c>
      <c r="D51" s="1">
        <v>100</v>
      </c>
      <c r="E51" s="1" t="s">
        <v>14</v>
      </c>
      <c r="F51" s="1">
        <v>8.3825000000000003</v>
      </c>
      <c r="G51" s="1">
        <v>0</v>
      </c>
      <c r="H51" s="1">
        <v>838.23</v>
      </c>
      <c r="I51" s="1">
        <v>5410.79</v>
      </c>
      <c r="J51" s="1">
        <v>0.02</v>
      </c>
    </row>
    <row r="52" spans="1:10" customFormat="1" x14ac:dyDescent="0.25">
      <c r="A52" s="2">
        <v>42124</v>
      </c>
      <c r="B52" s="1">
        <v>13167996980</v>
      </c>
      <c r="C52" s="1" t="s">
        <v>19</v>
      </c>
      <c r="D52" s="1">
        <v>0.02</v>
      </c>
      <c r="E52" s="1" t="s">
        <v>18</v>
      </c>
      <c r="F52" s="1"/>
      <c r="G52" s="1"/>
      <c r="H52" s="1">
        <v>0</v>
      </c>
      <c r="I52" s="1">
        <v>5410.79</v>
      </c>
      <c r="J52" s="1"/>
    </row>
    <row r="53" spans="1:10" customFormat="1" x14ac:dyDescent="0.25">
      <c r="A53" s="1" t="s">
        <v>23</v>
      </c>
      <c r="B53" s="1"/>
      <c r="C53" s="1"/>
      <c r="D53" s="1"/>
      <c r="E53" s="1"/>
      <c r="F53" s="1"/>
      <c r="G53" s="1"/>
      <c r="I53" s="1"/>
      <c r="J53" s="1"/>
    </row>
    <row r="55" spans="1:10" x14ac:dyDescent="0.25">
      <c r="A55" s="3" t="s">
        <v>58</v>
      </c>
      <c r="B55" s="3">
        <v>474</v>
      </c>
    </row>
    <row r="56" spans="1:10" x14ac:dyDescent="0.25">
      <c r="A56" s="3" t="s">
        <v>25</v>
      </c>
      <c r="B56" s="3">
        <v>5000</v>
      </c>
    </row>
    <row r="57" spans="1:10" x14ac:dyDescent="0.25">
      <c r="A57" s="3" t="s">
        <v>26</v>
      </c>
      <c r="B57" s="4">
        <f>B55/B56</f>
        <v>9.4799999999999995E-2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9"/>
  <sheetViews>
    <sheetView topLeftCell="A19" workbookViewId="0">
      <selection activeCell="C38" sqref="C38"/>
    </sheetView>
  </sheetViews>
  <sheetFormatPr defaultRowHeight="15" x14ac:dyDescent="0.25"/>
  <cols>
    <col min="1" max="1" width="17.7109375" bestFit="1" customWidth="1"/>
    <col min="2" max="2" width="16.140625" bestFit="1" customWidth="1"/>
    <col min="3" max="3" width="48.7109375" bestFit="1" customWidth="1"/>
    <col min="4" max="4" width="10" bestFit="1" customWidth="1"/>
    <col min="5" max="5" width="10.7109375" bestFit="1" customWidth="1"/>
    <col min="6" max="6" width="20.85546875" bestFit="1" customWidth="1"/>
    <col min="7" max="7" width="13.140625" bestFit="1" customWidth="1"/>
    <col min="9" max="9" width="18.42578125" bestFit="1" customWidth="1"/>
    <col min="10" max="10" width="7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5">
        <v>42125</v>
      </c>
      <c r="B2">
        <v>13175902370</v>
      </c>
      <c r="C2" t="s">
        <v>21</v>
      </c>
      <c r="H2">
        <v>-4832.91</v>
      </c>
      <c r="I2">
        <v>577.88</v>
      </c>
    </row>
    <row r="3" spans="1:10" x14ac:dyDescent="0.25">
      <c r="A3" s="5">
        <v>42125</v>
      </c>
      <c r="B3">
        <v>13175902404</v>
      </c>
      <c r="C3" t="s">
        <v>22</v>
      </c>
      <c r="D3">
        <v>4832.91</v>
      </c>
      <c r="E3" t="s">
        <v>18</v>
      </c>
      <c r="H3">
        <v>0</v>
      </c>
      <c r="I3">
        <v>577.88</v>
      </c>
    </row>
    <row r="4" spans="1:10" x14ac:dyDescent="0.25">
      <c r="A4" s="5">
        <v>42128</v>
      </c>
      <c r="B4">
        <v>13187186302</v>
      </c>
      <c r="C4" t="s">
        <v>17</v>
      </c>
      <c r="D4">
        <v>4441.68</v>
      </c>
      <c r="E4" t="s">
        <v>18</v>
      </c>
      <c r="H4">
        <v>0</v>
      </c>
      <c r="I4">
        <v>577.88</v>
      </c>
    </row>
    <row r="5" spans="1:10" x14ac:dyDescent="0.25">
      <c r="A5" s="5">
        <v>42128</v>
      </c>
      <c r="B5">
        <v>13187186293</v>
      </c>
      <c r="C5" t="s">
        <v>16</v>
      </c>
      <c r="H5">
        <v>4441.68</v>
      </c>
      <c r="I5">
        <v>5019.5600000000004</v>
      </c>
    </row>
    <row r="6" spans="1:10" x14ac:dyDescent="0.25">
      <c r="A6" s="5">
        <v>42128</v>
      </c>
      <c r="B6">
        <v>13189725317</v>
      </c>
      <c r="C6" t="s">
        <v>59</v>
      </c>
      <c r="D6">
        <v>600</v>
      </c>
      <c r="E6" t="s">
        <v>14</v>
      </c>
      <c r="F6">
        <v>7.8399000000000001</v>
      </c>
      <c r="G6">
        <v>9.99</v>
      </c>
      <c r="H6" s="6">
        <v>-4713.93</v>
      </c>
      <c r="I6">
        <v>305.63</v>
      </c>
    </row>
    <row r="7" spans="1:10" x14ac:dyDescent="0.25">
      <c r="A7" s="5">
        <v>42129</v>
      </c>
      <c r="B7">
        <v>13192803110</v>
      </c>
      <c r="C7" t="s">
        <v>21</v>
      </c>
      <c r="H7">
        <v>-759.83</v>
      </c>
      <c r="I7">
        <v>-454.2</v>
      </c>
    </row>
    <row r="8" spans="1:10" x14ac:dyDescent="0.25">
      <c r="A8" s="5">
        <v>42129</v>
      </c>
      <c r="B8">
        <v>13192803130</v>
      </c>
      <c r="C8" t="s">
        <v>22</v>
      </c>
      <c r="D8">
        <v>759.83</v>
      </c>
      <c r="E8" t="s">
        <v>18</v>
      </c>
      <c r="H8">
        <v>0</v>
      </c>
      <c r="I8">
        <v>-454.2</v>
      </c>
    </row>
    <row r="9" spans="1:10" x14ac:dyDescent="0.25">
      <c r="A9" s="5">
        <v>42130</v>
      </c>
      <c r="B9">
        <v>13197721803</v>
      </c>
      <c r="C9" t="s">
        <v>22</v>
      </c>
      <c r="D9">
        <v>13.8</v>
      </c>
      <c r="E9" t="s">
        <v>18</v>
      </c>
      <c r="H9">
        <v>0</v>
      </c>
      <c r="I9">
        <v>-454.2</v>
      </c>
    </row>
    <row r="10" spans="1:10" x14ac:dyDescent="0.25">
      <c r="A10" s="5">
        <v>42130</v>
      </c>
      <c r="B10">
        <v>13197721795</v>
      </c>
      <c r="C10" t="s">
        <v>21</v>
      </c>
      <c r="H10">
        <v>-13.8</v>
      </c>
      <c r="I10">
        <v>-468</v>
      </c>
    </row>
    <row r="11" spans="1:10" x14ac:dyDescent="0.25">
      <c r="A11" s="5">
        <v>42130</v>
      </c>
      <c r="B11">
        <v>13200666747</v>
      </c>
      <c r="C11" t="s">
        <v>60</v>
      </c>
      <c r="D11">
        <v>600</v>
      </c>
      <c r="E11" t="s">
        <v>14</v>
      </c>
      <c r="F11">
        <v>8.2035999999999998</v>
      </c>
      <c r="G11">
        <v>9.99</v>
      </c>
      <c r="H11" s="6">
        <v>4912.07</v>
      </c>
      <c r="I11">
        <v>4444.07</v>
      </c>
      <c r="J11">
        <v>0.1</v>
      </c>
    </row>
    <row r="12" spans="1:10" x14ac:dyDescent="0.25">
      <c r="A12" s="5">
        <v>42131</v>
      </c>
      <c r="B12">
        <v>13205309590</v>
      </c>
      <c r="C12" t="s">
        <v>17</v>
      </c>
      <c r="D12">
        <v>468</v>
      </c>
      <c r="E12" t="s">
        <v>18</v>
      </c>
      <c r="H12">
        <v>0</v>
      </c>
      <c r="I12">
        <v>4444.07</v>
      </c>
    </row>
    <row r="13" spans="1:10" x14ac:dyDescent="0.25">
      <c r="A13" s="5">
        <v>42131</v>
      </c>
      <c r="B13">
        <v>13205309446</v>
      </c>
      <c r="C13" t="s">
        <v>16</v>
      </c>
      <c r="H13">
        <v>468</v>
      </c>
      <c r="I13">
        <v>4912.07</v>
      </c>
    </row>
    <row r="14" spans="1:10" x14ac:dyDescent="0.25">
      <c r="A14" s="5">
        <v>42132</v>
      </c>
      <c r="B14">
        <v>13211461976</v>
      </c>
      <c r="C14" t="s">
        <v>61</v>
      </c>
      <c r="D14">
        <v>400</v>
      </c>
      <c r="E14" t="s">
        <v>14</v>
      </c>
      <c r="F14">
        <v>8.1452000000000009</v>
      </c>
      <c r="G14">
        <v>9.99</v>
      </c>
      <c r="H14" s="6">
        <v>-3268.07</v>
      </c>
      <c r="I14">
        <v>1644</v>
      </c>
    </row>
    <row r="15" spans="1:10" x14ac:dyDescent="0.25">
      <c r="A15" s="5">
        <v>42132</v>
      </c>
      <c r="B15">
        <v>13211869245</v>
      </c>
      <c r="C15" t="s">
        <v>62</v>
      </c>
      <c r="D15">
        <v>400</v>
      </c>
      <c r="E15" t="s">
        <v>14</v>
      </c>
      <c r="F15">
        <v>7.8098999999999998</v>
      </c>
      <c r="G15">
        <v>9.99</v>
      </c>
      <c r="H15" s="6">
        <v>-3133.95</v>
      </c>
      <c r="I15">
        <v>-1489.95</v>
      </c>
    </row>
    <row r="16" spans="1:10" x14ac:dyDescent="0.25">
      <c r="A16" s="5">
        <v>42135</v>
      </c>
      <c r="B16">
        <v>13215470333</v>
      </c>
      <c r="C16" t="s">
        <v>17</v>
      </c>
      <c r="D16">
        <v>857.15</v>
      </c>
      <c r="E16" t="s">
        <v>18</v>
      </c>
      <c r="H16">
        <v>0</v>
      </c>
      <c r="I16">
        <v>-1489.95</v>
      </c>
    </row>
    <row r="17" spans="1:10" x14ac:dyDescent="0.25">
      <c r="A17" s="5">
        <v>42135</v>
      </c>
      <c r="B17">
        <v>13215470306</v>
      </c>
      <c r="C17" t="s">
        <v>16</v>
      </c>
      <c r="H17">
        <v>857.15</v>
      </c>
      <c r="I17">
        <v>-632.79999999999995</v>
      </c>
    </row>
    <row r="18" spans="1:10" x14ac:dyDescent="0.25">
      <c r="A18" s="5">
        <v>42137</v>
      </c>
      <c r="B18">
        <v>13223672039</v>
      </c>
      <c r="C18" t="s">
        <v>17</v>
      </c>
      <c r="D18">
        <v>632.79999999999995</v>
      </c>
      <c r="E18" t="s">
        <v>18</v>
      </c>
      <c r="H18">
        <v>0</v>
      </c>
      <c r="I18">
        <v>-632.79999999999995</v>
      </c>
    </row>
    <row r="19" spans="1:10" x14ac:dyDescent="0.25">
      <c r="A19" s="5">
        <v>42137</v>
      </c>
      <c r="B19">
        <v>13223672032</v>
      </c>
      <c r="C19" t="s">
        <v>16</v>
      </c>
      <c r="H19">
        <v>632.79999999999995</v>
      </c>
      <c r="I19">
        <v>0</v>
      </c>
    </row>
    <row r="20" spans="1:10" x14ac:dyDescent="0.25">
      <c r="A20" s="5">
        <v>42138</v>
      </c>
      <c r="B20">
        <v>13230850202</v>
      </c>
      <c r="C20" t="s">
        <v>63</v>
      </c>
      <c r="D20">
        <v>650</v>
      </c>
      <c r="E20" t="s">
        <v>14</v>
      </c>
      <c r="F20">
        <v>6.39</v>
      </c>
      <c r="G20">
        <v>9.99</v>
      </c>
      <c r="H20" s="6">
        <v>-4163.49</v>
      </c>
      <c r="I20">
        <v>-4163.49</v>
      </c>
    </row>
    <row r="21" spans="1:10" x14ac:dyDescent="0.25">
      <c r="A21" s="5">
        <v>42138</v>
      </c>
      <c r="B21">
        <v>13231756604</v>
      </c>
      <c r="C21" t="s">
        <v>64</v>
      </c>
      <c r="D21">
        <v>650</v>
      </c>
      <c r="E21" t="s">
        <v>14</v>
      </c>
      <c r="F21">
        <v>6.7226999999999997</v>
      </c>
      <c r="G21">
        <v>9.99</v>
      </c>
      <c r="H21" s="6">
        <v>4359.68</v>
      </c>
      <c r="I21">
        <v>196.19</v>
      </c>
      <c r="J21">
        <v>0.09</v>
      </c>
    </row>
    <row r="22" spans="1:10" x14ac:dyDescent="0.25">
      <c r="A22" s="5">
        <v>42143</v>
      </c>
      <c r="B22">
        <v>13246526253</v>
      </c>
      <c r="C22" t="s">
        <v>22</v>
      </c>
      <c r="D22">
        <v>196.19</v>
      </c>
      <c r="E22" t="s">
        <v>18</v>
      </c>
      <c r="H22" s="7">
        <v>0</v>
      </c>
      <c r="I22">
        <v>196.19</v>
      </c>
    </row>
    <row r="23" spans="1:10" x14ac:dyDescent="0.25">
      <c r="A23" s="5">
        <v>42143</v>
      </c>
      <c r="B23">
        <v>13246526231</v>
      </c>
      <c r="C23" t="s">
        <v>21</v>
      </c>
      <c r="H23">
        <v>-196.19</v>
      </c>
      <c r="I23">
        <v>0</v>
      </c>
    </row>
    <row r="24" spans="1:10" x14ac:dyDescent="0.25">
      <c r="A24" s="5">
        <v>42153</v>
      </c>
      <c r="B24">
        <v>13285390128</v>
      </c>
      <c r="C24" t="s">
        <v>19</v>
      </c>
      <c r="D24">
        <v>0.05</v>
      </c>
      <c r="E24" t="s">
        <v>18</v>
      </c>
      <c r="H24">
        <v>0</v>
      </c>
      <c r="I24">
        <v>0</v>
      </c>
    </row>
    <row r="25" spans="1:10" x14ac:dyDescent="0.25">
      <c r="A25" t="s">
        <v>23</v>
      </c>
    </row>
    <row r="27" spans="1:10" x14ac:dyDescent="0.25">
      <c r="A27" s="3" t="s">
        <v>65</v>
      </c>
      <c r="B27" s="3">
        <f>-F38</f>
        <v>-128</v>
      </c>
      <c r="C27" t="s">
        <v>66</v>
      </c>
      <c r="E27">
        <v>-4713.93</v>
      </c>
    </row>
    <row r="28" spans="1:10" x14ac:dyDescent="0.25">
      <c r="A28" s="3" t="s">
        <v>25</v>
      </c>
      <c r="B28" s="3">
        <v>5000</v>
      </c>
      <c r="E28">
        <v>4912.07</v>
      </c>
    </row>
    <row r="29" spans="1:10" x14ac:dyDescent="0.25">
      <c r="A29" s="3" t="s">
        <v>26</v>
      </c>
      <c r="B29" s="4">
        <f>-F39</f>
        <v>-2.5600000000000001E-2</v>
      </c>
      <c r="E29">
        <v>-3268.07</v>
      </c>
    </row>
    <row r="30" spans="1:10" x14ac:dyDescent="0.25">
      <c r="E30">
        <v>-3133.95</v>
      </c>
    </row>
    <row r="31" spans="1:10" x14ac:dyDescent="0.25">
      <c r="E31">
        <v>-4163.49</v>
      </c>
    </row>
    <row r="32" spans="1:10" x14ac:dyDescent="0.25">
      <c r="E32">
        <v>4359.68</v>
      </c>
    </row>
    <row r="33" spans="3:6" x14ac:dyDescent="0.25">
      <c r="E33">
        <f>SUM(E27:E32)</f>
        <v>-6007.6900000000005</v>
      </c>
      <c r="F33" s="8" t="s">
        <v>67</v>
      </c>
    </row>
    <row r="34" spans="3:6" x14ac:dyDescent="0.25">
      <c r="C34" s="6" t="s">
        <v>72</v>
      </c>
      <c r="E34">
        <f>E33 /800</f>
        <v>-7.5096125000000002</v>
      </c>
      <c r="F34" s="8" t="s">
        <v>68</v>
      </c>
    </row>
    <row r="36" spans="3:6" x14ac:dyDescent="0.25">
      <c r="F36" t="s">
        <v>69</v>
      </c>
    </row>
    <row r="38" spans="3:6" x14ac:dyDescent="0.25">
      <c r="E38" s="6" t="s">
        <v>70</v>
      </c>
      <c r="F38" s="6">
        <f>0.16*800</f>
        <v>128</v>
      </c>
    </row>
    <row r="39" spans="3:6" x14ac:dyDescent="0.25">
      <c r="E39" t="s">
        <v>71</v>
      </c>
      <c r="F39">
        <f>F38/B28</f>
        <v>2.5600000000000001E-2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2015-Jan-Feb</vt:lpstr>
      <vt:lpstr>2015-Mar</vt:lpstr>
      <vt:lpstr>2015-Apr</vt:lpstr>
      <vt:lpstr>2015-05</vt:lpstr>
      <vt:lpstr>2015-06</vt:lpstr>
      <vt:lpstr>2015-07</vt:lpstr>
      <vt:lpstr>2015-08</vt:lpstr>
      <vt:lpstr>2015-09</vt:lpstr>
      <vt:lpstr>2015-10</vt:lpstr>
      <vt:lpstr>2015-11</vt:lpstr>
      <vt:lpstr>2015-12</vt:lpstr>
      <vt:lpstr>2015-overall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Yinghui</dc:creator>
  <cp:lastModifiedBy>Hu, Yinghui</cp:lastModifiedBy>
  <dcterms:created xsi:type="dcterms:W3CDTF">2015-05-01T13:12:46Z</dcterms:created>
  <dcterms:modified xsi:type="dcterms:W3CDTF">2015-06-05T21:52:32Z</dcterms:modified>
</cp:coreProperties>
</file>