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filterPrivacy="1"/>
  <xr:revisionPtr revIDLastSave="0" documentId="13_ncr:1_{B9087D5E-EBFC-6B4A-87AE-F47D3B0895B4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Sheet1" sheetId="5" r:id="rId1"/>
    <sheet name="Sheet2" sheetId="2" r:id="rId2"/>
    <sheet name="Sheet3" sheetId="7" r:id="rId3"/>
    <sheet name="Sheet4" sheetId="8" r:id="rId4"/>
  </sheets>
  <definedNames>
    <definedName name="solver_adj" localSheetId="0" hidden="1">Sheet1!$I$11:$I$13</definedName>
    <definedName name="solver_adj" localSheetId="1" hidden="1">Sheet2!$D$19:$G$20</definedName>
    <definedName name="solver_adj" localSheetId="2" hidden="1">Sheet3!$E$4:$E$9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Sheet1!$D$16</definedName>
    <definedName name="solver_lhs1" localSheetId="1" hidden="1">Sheet2!$D$21:$G$21</definedName>
    <definedName name="solver_lhs1" localSheetId="2" hidden="1">Sheet3!$C$4:$C$9</definedName>
    <definedName name="solver_lhs2" localSheetId="0" hidden="1">Sheet1!$I$11:$I$13</definedName>
    <definedName name="solver_lhs2" localSheetId="1" hidden="1">Sheet2!$H$19:$H$20</definedName>
    <definedName name="solver_lhs3" localSheetId="0" hidden="1">Sheet1!$I$11:$I$13</definedName>
    <definedName name="solver_lin" localSheetId="0" hidden="1">2</definedName>
    <definedName name="solver_lin" localSheetId="1" hidden="1">2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2</definedName>
    <definedName name="solver_num" localSheetId="2" hidden="1">1</definedName>
    <definedName name="solver_opt" localSheetId="0" hidden="1">Sheet1!$G$15</definedName>
    <definedName name="solver_opt" localSheetId="1" hidden="1">Sheet2!$D$25</definedName>
    <definedName name="solver_opt" localSheetId="2" hidden="1">Sheet3!$E$11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2</definedName>
    <definedName name="solver_rel1" localSheetId="1" hidden="1">1</definedName>
    <definedName name="solver_rel1" localSheetId="2" hidden="1">3</definedName>
    <definedName name="solver_rel2" localSheetId="0" hidden="1">1</definedName>
    <definedName name="solver_rel2" localSheetId="1" hidden="1">1</definedName>
    <definedName name="solver_rel3" localSheetId="0" hidden="1">3</definedName>
    <definedName name="solver_rhs1" localSheetId="0" hidden="1">Sheet1!$D$15</definedName>
    <definedName name="solver_rhs1" localSheetId="1" hidden="1">Sheet2!$D$22:$G$22</definedName>
    <definedName name="solver_rhs1" localSheetId="2" hidden="1">Sheet3!$B$4:$B$9</definedName>
    <definedName name="solver_rhs2" localSheetId="0" hidden="1">Sheet1!$E$11:$E$13</definedName>
    <definedName name="solver_rhs2" localSheetId="1" hidden="1">Sheet2!$I$19:$I$20</definedName>
    <definedName name="solver_rhs3" localSheetId="0" hidden="1">Sheet1!$F$11:$F$13</definedName>
    <definedName name="solver_rlx" localSheetId="0" hidden="1">1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7" l="1"/>
  <c r="C4" i="7"/>
  <c r="C6" i="7"/>
  <c r="C7" i="7"/>
  <c r="C8" i="7"/>
  <c r="C9" i="7"/>
  <c r="C5" i="7"/>
  <c r="I20" i="2"/>
  <c r="I19" i="2"/>
  <c r="H20" i="2"/>
  <c r="H19" i="2"/>
  <c r="G21" i="2"/>
  <c r="F21" i="2"/>
  <c r="D21" i="2"/>
  <c r="E21" i="2"/>
  <c r="D12" i="2"/>
  <c r="H15" i="5"/>
  <c r="G15" i="5"/>
  <c r="D15" i="5"/>
  <c r="G13" i="2"/>
  <c r="F13" i="2"/>
  <c r="E13" i="2"/>
  <c r="D13" i="2"/>
  <c r="G12" i="2"/>
  <c r="F12" i="2"/>
  <c r="E12" i="2"/>
</calcChain>
</file>

<file path=xl/sharedStrings.xml><?xml version="1.0" encoding="utf-8"?>
<sst xmlns="http://schemas.openxmlformats.org/spreadsheetml/2006/main" count="98" uniqueCount="79">
  <si>
    <t>per unit</t>
  </si>
  <si>
    <t>Product</t>
  </si>
  <si>
    <t>Sales Price</t>
  </si>
  <si>
    <t>Cost</t>
  </si>
  <si>
    <t>Smartphone</t>
  </si>
  <si>
    <t>Restaurant</t>
  </si>
  <si>
    <t>A</t>
  </si>
  <si>
    <t>B</t>
  </si>
  <si>
    <t>C</t>
  </si>
  <si>
    <t>D</t>
  </si>
  <si>
    <t>Malpas vineyard</t>
  </si>
  <si>
    <t>Peyrous vineyard</t>
  </si>
  <si>
    <t>Cost per bottle</t>
  </si>
  <si>
    <t>Malpas</t>
  </si>
  <si>
    <t>Peyrous</t>
  </si>
  <si>
    <t>TabletPro</t>
  </si>
  <si>
    <t>Tablet</t>
  </si>
  <si>
    <t>Shipping cost per bottle</t>
  </si>
  <si>
    <t>Profit per bottle</t>
  </si>
  <si>
    <t>Price per bottle:</t>
  </si>
  <si>
    <t xml:space="preserve">                                 To:
From</t>
  </si>
  <si>
    <t>Max sales</t>
  </si>
  <si>
    <t>Labor (hrs)</t>
  </si>
  <si>
    <t>We need to determne the best production plan.</t>
  </si>
  <si>
    <t>The company has 400,000 hours of assembly time available to dedicate to this production.</t>
  </si>
  <si>
    <t>and expects the minimum demand to be 50000 unit for each.</t>
  </si>
  <si>
    <t>The marketing department has indicated the maximum number of each item that it can sell (also shown in the table),</t>
  </si>
  <si>
    <t>The per-unit wholesale price, manufacturing costs, and assembly labor requirements for each device are given in the table below.</t>
  </si>
  <si>
    <t>Samson Electronics manufactures three types of personal electronic devices.</t>
  </si>
  <si>
    <t>Production Planning</t>
  </si>
  <si>
    <t>Transportation / Logistics</t>
  </si>
  <si>
    <t>Time Period</t>
  </si>
  <si>
    <t>Employees needed</t>
  </si>
  <si>
    <t>12am  to   4am</t>
  </si>
  <si>
    <t xml:space="preserve">  4am  to   8am</t>
  </si>
  <si>
    <t xml:space="preserve">  8am  to 12pm</t>
  </si>
  <si>
    <t>12pm  to   4pm</t>
  </si>
  <si>
    <t xml:space="preserve">  4pm  to   8pm</t>
  </si>
  <si>
    <t xml:space="preserve">  8pm  to 12am</t>
  </si>
  <si>
    <t>Assignment costs for every Consultant-Project combination:</t>
  </si>
  <si>
    <t>Project</t>
  </si>
  <si>
    <t>Consultant</t>
  </si>
  <si>
    <t>I</t>
  </si>
  <si>
    <t>II</t>
  </si>
  <si>
    <t>III</t>
  </si>
  <si>
    <t>IV</t>
  </si>
  <si>
    <t>V</t>
  </si>
  <si>
    <t>Ahmed</t>
  </si>
  <si>
    <t>Bruno</t>
  </si>
  <si>
    <t>Christelle</t>
  </si>
  <si>
    <t>Diego</t>
  </si>
  <si>
    <t>Eric</t>
  </si>
  <si>
    <t>Scheduling</t>
  </si>
  <si>
    <t>The "Assignment" Problem</t>
  </si>
  <si>
    <t>Min Sales</t>
  </si>
  <si>
    <t>Profit</t>
  </si>
  <si>
    <t>how many</t>
  </si>
  <si>
    <t>to product</t>
  </si>
  <si>
    <t>total profit</t>
  </si>
  <si>
    <t>objective function</t>
  </si>
  <si>
    <t>Labor used</t>
  </si>
  <si>
    <t>Available</t>
  </si>
  <si>
    <t>hrs</t>
  </si>
  <si>
    <t>ANS</t>
  </si>
  <si>
    <t>objective</t>
  </si>
  <si>
    <t>Decision Variable</t>
  </si>
  <si>
    <t>decision</t>
  </si>
  <si>
    <t>maximize the profit</t>
  </si>
  <si>
    <t>production price</t>
  </si>
  <si>
    <t>Shipping plan</t>
  </si>
  <si>
    <t>Total Delivered</t>
  </si>
  <si>
    <t>Max Demand</t>
  </si>
  <si>
    <t>limit</t>
  </si>
  <si>
    <t>Production</t>
  </si>
  <si>
    <t>Max Product</t>
  </si>
  <si>
    <t>Total Profit</t>
  </si>
  <si>
    <t>Shift #</t>
  </si>
  <si>
    <t>Workers Assigned</t>
  </si>
  <si>
    <t>Employee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</si>
</sst>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#,##0\ [$F-40C];[Red]\-#,##0\ [$F-40C]"/>
    <numFmt numFmtId="166" formatCode="General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Arial"/>
      <family val="2"/>
    </font>
    <font>
      <sz val="11"/>
      <color indexed="10"/>
      <name val="Calibri"/>
      <family val="2"/>
      <scheme val="minor"/>
    </font>
    <font>
      <b/>
      <i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medium">
        <color indexed="64"/>
      </diagonal>
    </border>
    <border diagonalDown="1">
      <left/>
      <right/>
      <top style="medium">
        <color indexed="64"/>
      </top>
      <bottom/>
      <diagonal style="medium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/>
    <xf numFmtId="166" fontId="5" fillId="0" borderId="0"/>
  </cellStyleXfs>
  <cellXfs count="9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164" fontId="3" fillId="0" borderId="0" xfId="1" applyNumberFormat="1" applyFont="1"/>
    <xf numFmtId="42" fontId="6" fillId="0" borderId="0" xfId="1" applyNumberFormat="1" applyFont="1"/>
    <xf numFmtId="0" fontId="2" fillId="0" borderId="1" xfId="0" applyFont="1" applyBorder="1"/>
    <xf numFmtId="164" fontId="3" fillId="0" borderId="1" xfId="1" applyNumberFormat="1" applyFont="1" applyBorder="1"/>
    <xf numFmtId="164" fontId="6" fillId="0" borderId="1" xfId="1" applyNumberFormat="1" applyFont="1" applyBorder="1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right"/>
    </xf>
    <xf numFmtId="0" fontId="7" fillId="3" borderId="0" xfId="0" applyFont="1" applyFill="1"/>
    <xf numFmtId="0" fontId="8" fillId="3" borderId="0" xfId="0" applyFont="1" applyFill="1"/>
    <xf numFmtId="0" fontId="8" fillId="0" borderId="0" xfId="0" applyFont="1"/>
    <xf numFmtId="0" fontId="2" fillId="0" borderId="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12" xfId="0" applyFont="1" applyBorder="1"/>
    <xf numFmtId="0" fontId="2" fillId="0" borderId="18" xfId="0" applyFont="1" applyBorder="1" applyAlignment="1">
      <alignment horizontal="right"/>
    </xf>
    <xf numFmtId="165" fontId="3" fillId="0" borderId="19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3" fillId="0" borderId="11" xfId="0" applyFont="1" applyBorder="1"/>
    <xf numFmtId="0" fontId="2" fillId="0" borderId="20" xfId="0" applyFont="1" applyBorder="1" applyAlignment="1">
      <alignment horizontal="right"/>
    </xf>
    <xf numFmtId="165" fontId="3" fillId="0" borderId="21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6" fontId="3" fillId="0" borderId="0" xfId="0" applyNumberFormat="1" applyFont="1" applyAlignment="1">
      <alignment horizontal="center"/>
    </xf>
    <xf numFmtId="0" fontId="2" fillId="2" borderId="8" xfId="2" applyFont="1" applyFill="1" applyBorder="1" applyAlignment="1">
      <alignment horizontal="center"/>
    </xf>
    <xf numFmtId="0" fontId="2" fillId="2" borderId="9" xfId="2" applyFont="1" applyFill="1" applyBorder="1" applyAlignment="1">
      <alignment horizontal="center"/>
    </xf>
    <xf numFmtId="165" fontId="3" fillId="2" borderId="11" xfId="2" applyNumberFormat="1" applyFont="1" applyFill="1" applyBorder="1" applyAlignment="1">
      <alignment horizontal="center"/>
    </xf>
    <xf numFmtId="165" fontId="3" fillId="2" borderId="1" xfId="2" applyNumberFormat="1" applyFont="1" applyFill="1" applyBorder="1" applyAlignment="1">
      <alignment horizontal="center"/>
    </xf>
    <xf numFmtId="165" fontId="3" fillId="2" borderId="5" xfId="2" applyNumberFormat="1" applyFont="1" applyFill="1" applyBorder="1" applyAlignment="1">
      <alignment horizontal="center"/>
    </xf>
    <xf numFmtId="165" fontId="2" fillId="0" borderId="2" xfId="2" applyNumberFormat="1" applyFont="1" applyBorder="1" applyAlignment="1">
      <alignment horizontal="center"/>
    </xf>
    <xf numFmtId="165" fontId="2" fillId="0" borderId="14" xfId="2" applyNumberFormat="1" applyFont="1" applyBorder="1" applyAlignment="1">
      <alignment horizontal="center"/>
    </xf>
    <xf numFmtId="0" fontId="3" fillId="0" borderId="0" xfId="0" applyFont="1" applyFill="1"/>
    <xf numFmtId="0" fontId="8" fillId="0" borderId="0" xfId="0" applyFont="1" applyFill="1"/>
    <xf numFmtId="0" fontId="7" fillId="4" borderId="0" xfId="0" applyFont="1" applyFill="1" applyAlignment="1">
      <alignment horizontal="left"/>
    </xf>
    <xf numFmtId="0" fontId="3" fillId="4" borderId="0" xfId="0" applyFont="1" applyFill="1"/>
    <xf numFmtId="0" fontId="0" fillId="0" borderId="1" xfId="0" applyBorder="1"/>
    <xf numFmtId="0" fontId="12" fillId="0" borderId="1" xfId="0" applyFont="1" applyBorder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1" fillId="3" borderId="0" xfId="2" applyFont="1" applyFill="1" applyAlignment="1">
      <alignment horizontal="center"/>
    </xf>
    <xf numFmtId="0" fontId="10" fillId="3" borderId="0" xfId="2" applyFont="1" applyFill="1" applyAlignment="1">
      <alignment horizontal="left"/>
    </xf>
    <xf numFmtId="0" fontId="2" fillId="6" borderId="12" xfId="2" applyFont="1" applyFill="1" applyBorder="1" applyAlignment="1">
      <alignment horizontal="right"/>
    </xf>
    <xf numFmtId="165" fontId="3" fillId="6" borderId="13" xfId="2" applyNumberFormat="1" applyFont="1" applyFill="1" applyBorder="1" applyAlignment="1">
      <alignment horizontal="center"/>
    </xf>
    <xf numFmtId="0" fontId="2" fillId="6" borderId="11" xfId="2" applyFont="1" applyFill="1" applyBorder="1" applyAlignment="1">
      <alignment horizontal="right"/>
    </xf>
    <xf numFmtId="165" fontId="3" fillId="6" borderId="5" xfId="2" applyNumberFormat="1" applyFont="1" applyFill="1" applyBorder="1" applyAlignment="1">
      <alignment horizontal="center"/>
    </xf>
    <xf numFmtId="0" fontId="0" fillId="7" borderId="0" xfId="0" applyFill="1"/>
    <xf numFmtId="0" fontId="3" fillId="7" borderId="0" xfId="0" applyFont="1" applyFill="1"/>
    <xf numFmtId="0" fontId="3" fillId="0" borderId="0" xfId="0" applyFont="1" applyAlignment="1">
      <alignment vertical="top" wrapText="1"/>
    </xf>
    <xf numFmtId="0" fontId="2" fillId="0" borderId="22" xfId="0" applyFont="1" applyBorder="1" applyAlignment="1">
      <alignment vertical="center" wrapText="1"/>
    </xf>
    <xf numFmtId="0" fontId="2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3" fillId="0" borderId="22" xfId="0" applyFont="1" applyBorder="1" applyAlignment="1">
      <alignment vertical="top" wrapText="1"/>
    </xf>
    <xf numFmtId="0" fontId="3" fillId="0" borderId="22" xfId="0" applyFont="1" applyBorder="1" applyAlignment="1">
      <alignment horizontal="center" vertical="top" wrapText="1"/>
    </xf>
    <xf numFmtId="166" fontId="4" fillId="0" borderId="0" xfId="3" applyFont="1"/>
    <xf numFmtId="166" fontId="3" fillId="0" borderId="0" xfId="3" applyFont="1"/>
    <xf numFmtId="166" fontId="3" fillId="0" borderId="10" xfId="3" applyFont="1" applyBorder="1" applyAlignment="1">
      <alignment horizontal="center"/>
    </xf>
    <xf numFmtId="166" fontId="3" fillId="0" borderId="8" xfId="3" applyFont="1" applyBorder="1" applyAlignment="1">
      <alignment horizontal="center"/>
    </xf>
    <xf numFmtId="166" fontId="3" fillId="0" borderId="9" xfId="3" applyFont="1" applyBorder="1" applyAlignment="1">
      <alignment horizontal="center"/>
    </xf>
    <xf numFmtId="166" fontId="3" fillId="0" borderId="12" xfId="3" applyFont="1" applyBorder="1" applyAlignment="1">
      <alignment horizontal="center"/>
    </xf>
    <xf numFmtId="166" fontId="3" fillId="0" borderId="0" xfId="3" applyFont="1" applyAlignment="1">
      <alignment horizontal="center"/>
    </xf>
    <xf numFmtId="166" fontId="3" fillId="0" borderId="13" xfId="3" applyFont="1" applyBorder="1" applyAlignment="1">
      <alignment horizontal="center"/>
    </xf>
    <xf numFmtId="166" fontId="3" fillId="0" borderId="11" xfId="3" applyFont="1" applyBorder="1" applyAlignment="1">
      <alignment horizontal="center"/>
    </xf>
    <xf numFmtId="166" fontId="3" fillId="0" borderId="1" xfId="3" applyFont="1" applyBorder="1" applyAlignment="1">
      <alignment horizontal="center"/>
    </xf>
    <xf numFmtId="166" fontId="3" fillId="0" borderId="5" xfId="3" applyFont="1" applyBorder="1" applyAlignment="1">
      <alignment horizontal="center"/>
    </xf>
    <xf numFmtId="0" fontId="7" fillId="3" borderId="0" xfId="2" applyFont="1" applyFill="1" applyAlignment="1">
      <alignment horizontal="left"/>
    </xf>
    <xf numFmtId="166" fontId="7" fillId="3" borderId="0" xfId="3" applyFont="1" applyFill="1"/>
    <xf numFmtId="166" fontId="13" fillId="3" borderId="0" xfId="3" applyFont="1" applyFill="1"/>
    <xf numFmtId="166" fontId="4" fillId="8" borderId="0" xfId="3" applyFont="1" applyFill="1"/>
    <xf numFmtId="166" fontId="3" fillId="8" borderId="0" xfId="3" applyFont="1" applyFill="1" applyAlignment="1">
      <alignment horizontal="left" indent="2"/>
    </xf>
    <xf numFmtId="166" fontId="2" fillId="5" borderId="0" xfId="3" applyFont="1" applyFill="1" applyAlignment="1">
      <alignment horizontal="center"/>
    </xf>
    <xf numFmtId="0" fontId="9" fillId="0" borderId="15" xfId="2" applyFont="1" applyBorder="1" applyAlignment="1">
      <alignment horizontal="left" vertical="top" wrapText="1"/>
    </xf>
    <xf numFmtId="0" fontId="9" fillId="0" borderId="16" xfId="2" applyFont="1" applyBorder="1" applyAlignment="1">
      <alignment horizontal="left" vertical="top" wrapText="1"/>
    </xf>
    <xf numFmtId="0" fontId="2" fillId="2" borderId="6" xfId="2" applyFont="1" applyFill="1" applyBorder="1" applyAlignment="1">
      <alignment horizontal="right"/>
    </xf>
    <xf numFmtId="0" fontId="2" fillId="2" borderId="7" xfId="2" applyFont="1" applyFill="1" applyBorder="1" applyAlignment="1">
      <alignment horizontal="right"/>
    </xf>
    <xf numFmtId="0" fontId="2" fillId="6" borderId="10" xfId="2" applyFont="1" applyFill="1" applyBorder="1" applyAlignment="1">
      <alignment horizontal="left"/>
    </xf>
    <xf numFmtId="0" fontId="2" fillId="6" borderId="9" xfId="2" applyFont="1" applyFill="1" applyBorder="1" applyAlignment="1">
      <alignment horizontal="left"/>
    </xf>
    <xf numFmtId="166" fontId="4" fillId="5" borderId="0" xfId="3" applyFont="1" applyFill="1" applyAlignment="1">
      <alignment horizontal="center"/>
    </xf>
    <xf numFmtId="0" fontId="0" fillId="9" borderId="0" xfId="0" applyFill="1"/>
    <xf numFmtId="164" fontId="0" fillId="0" borderId="0" xfId="1" applyNumberFormat="1" applyFont="1"/>
    <xf numFmtId="164" fontId="0" fillId="8" borderId="0" xfId="1" applyNumberFormat="1" applyFont="1" applyFill="1"/>
    <xf numFmtId="3" fontId="14" fillId="0" borderId="0" xfId="0" applyNumberFormat="1" applyFont="1"/>
    <xf numFmtId="0" fontId="14" fillId="0" borderId="0" xfId="0" applyFont="1"/>
    <xf numFmtId="0" fontId="0" fillId="8" borderId="0" xfId="0" applyFill="1"/>
    <xf numFmtId="0" fontId="3" fillId="9" borderId="19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3" fillId="9" borderId="3" xfId="0" applyNumberFormat="1" applyFont="1" applyFill="1" applyBorder="1" applyAlignment="1">
      <alignment horizontal="center"/>
    </xf>
    <xf numFmtId="0" fontId="3" fillId="9" borderId="21" xfId="0" applyNumberFormat="1" applyFont="1" applyFill="1" applyBorder="1" applyAlignment="1">
      <alignment horizontal="center"/>
    </xf>
    <xf numFmtId="0" fontId="3" fillId="9" borderId="4" xfId="0" applyNumberFormat="1" applyFont="1" applyFill="1" applyBorder="1" applyAlignment="1">
      <alignment horizontal="center"/>
    </xf>
    <xf numFmtId="0" fontId="3" fillId="9" borderId="5" xfId="0" applyNumberFormat="1" applyFont="1" applyFill="1" applyBorder="1" applyAlignment="1">
      <alignment horizontal="center"/>
    </xf>
    <xf numFmtId="0" fontId="15" fillId="0" borderId="0" xfId="0" applyFont="1"/>
    <xf numFmtId="0" fontId="2" fillId="0" borderId="0" xfId="0" applyFont="1" applyFill="1" applyBorder="1" applyAlignment="1">
      <alignment horizontal="center" vertical="center"/>
    </xf>
  </cellXfs>
  <cellStyles count="4">
    <cellStyle name="Currency" xfId="1" builtinId="4"/>
    <cellStyle name="Normal" xfId="0" builtinId="0"/>
    <cellStyle name="Normal 2" xfId="2" xr:uid="{B7FEAD54-D90B-4375-B829-3022A13A203D}"/>
    <cellStyle name="Normal_LP_Assign" xfId="3" xr:uid="{86344C1F-19AB-4EC2-B9A0-406D7626D2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E4CCB-E38F-4C30-A46E-C58708CD21B2}">
  <dimension ref="A1:K16"/>
  <sheetViews>
    <sheetView topLeftCell="A4" zoomScale="120" zoomScaleNormal="120" workbookViewId="0">
      <selection activeCell="K18" sqref="K18"/>
    </sheetView>
  </sheetViews>
  <sheetFormatPr baseColWidth="10" defaultColWidth="8.83203125" defaultRowHeight="15" x14ac:dyDescent="0.2"/>
  <cols>
    <col min="1" max="1" width="12.83203125" customWidth="1"/>
    <col min="2" max="5" width="10" customWidth="1"/>
    <col min="7" max="8" width="12.1640625" bestFit="1" customWidth="1"/>
  </cols>
  <sheetData>
    <row r="1" spans="1:11" x14ac:dyDescent="0.2">
      <c r="A1" s="46" t="s">
        <v>29</v>
      </c>
      <c r="B1" s="45"/>
      <c r="C1" s="52"/>
      <c r="D1" s="51"/>
      <c r="E1" s="51"/>
      <c r="F1" s="51"/>
      <c r="G1" s="51"/>
      <c r="H1" s="51"/>
      <c r="I1" s="51"/>
      <c r="J1" s="51"/>
      <c r="K1" s="51"/>
    </row>
    <row r="2" spans="1:11" x14ac:dyDescent="0.2">
      <c r="A2" s="52" t="s">
        <v>28</v>
      </c>
      <c r="B2" s="52"/>
      <c r="C2" s="52"/>
      <c r="D2" s="51"/>
      <c r="E2" s="51"/>
      <c r="F2" s="51"/>
      <c r="G2" s="51"/>
      <c r="H2" s="51"/>
      <c r="I2" s="51"/>
      <c r="J2" s="51"/>
      <c r="K2" s="51"/>
    </row>
    <row r="3" spans="1:11" x14ac:dyDescent="0.2">
      <c r="A3" s="52" t="s">
        <v>27</v>
      </c>
      <c r="B3" s="52"/>
      <c r="C3" s="52"/>
      <c r="D3" s="51"/>
      <c r="E3" s="51"/>
      <c r="F3" s="51"/>
      <c r="G3" s="51"/>
      <c r="H3" s="51"/>
      <c r="I3" s="51"/>
      <c r="J3" s="51"/>
      <c r="K3" s="51"/>
    </row>
    <row r="4" spans="1:11" x14ac:dyDescent="0.2">
      <c r="A4" s="52" t="s">
        <v>26</v>
      </c>
      <c r="B4" s="52"/>
      <c r="C4" s="52"/>
      <c r="D4" s="51"/>
      <c r="E4" s="51"/>
      <c r="F4" s="51"/>
      <c r="G4" s="51"/>
      <c r="H4" s="51"/>
      <c r="I4" s="51"/>
      <c r="J4" s="51"/>
      <c r="K4" s="51"/>
    </row>
    <row r="5" spans="1:11" x14ac:dyDescent="0.2">
      <c r="A5" s="52" t="s">
        <v>25</v>
      </c>
      <c r="B5" s="52"/>
      <c r="C5" s="52"/>
      <c r="D5" s="51"/>
      <c r="E5" s="51"/>
      <c r="F5" s="51"/>
      <c r="G5" s="51"/>
      <c r="H5" s="51"/>
      <c r="I5" s="51"/>
      <c r="J5" s="51"/>
      <c r="K5" s="51"/>
    </row>
    <row r="6" spans="1:11" x14ac:dyDescent="0.2">
      <c r="A6" s="52" t="s">
        <v>24</v>
      </c>
      <c r="B6" s="52"/>
      <c r="C6" s="52"/>
      <c r="D6" s="51"/>
      <c r="E6" s="51"/>
      <c r="F6" s="51"/>
      <c r="G6" s="51"/>
      <c r="H6" s="51"/>
      <c r="I6" s="51"/>
      <c r="J6" s="51"/>
      <c r="K6" s="51"/>
    </row>
    <row r="7" spans="1:11" x14ac:dyDescent="0.2">
      <c r="A7" s="52" t="s">
        <v>23</v>
      </c>
      <c r="B7" s="52"/>
      <c r="C7" s="52"/>
      <c r="D7" s="51"/>
      <c r="E7" s="51"/>
      <c r="F7" s="51"/>
      <c r="G7" s="51"/>
      <c r="H7" s="51"/>
      <c r="I7" s="51"/>
      <c r="J7" s="51"/>
      <c r="K7" s="51"/>
    </row>
    <row r="8" spans="1:11" x14ac:dyDescent="0.2">
      <c r="A8" s="2"/>
      <c r="B8" s="2"/>
      <c r="C8" s="2"/>
    </row>
    <row r="9" spans="1:11" x14ac:dyDescent="0.2">
      <c r="A9" s="2"/>
      <c r="B9" s="44" t="s">
        <v>0</v>
      </c>
      <c r="C9" s="44" t="s">
        <v>0</v>
      </c>
      <c r="D9" s="43" t="s">
        <v>0</v>
      </c>
      <c r="E9" s="42"/>
      <c r="G9" s="44" t="s">
        <v>0</v>
      </c>
      <c r="I9" t="s">
        <v>56</v>
      </c>
    </row>
    <row r="10" spans="1:11" ht="16" thickBot="1" x14ac:dyDescent="0.25">
      <c r="A10" s="3" t="s">
        <v>1</v>
      </c>
      <c r="B10" s="11" t="s">
        <v>2</v>
      </c>
      <c r="C10" s="11" t="s">
        <v>3</v>
      </c>
      <c r="D10" s="41" t="s">
        <v>22</v>
      </c>
      <c r="E10" s="41" t="s">
        <v>21</v>
      </c>
      <c r="F10" s="42" t="s">
        <v>54</v>
      </c>
      <c r="G10" s="11" t="s">
        <v>55</v>
      </c>
      <c r="I10" t="s">
        <v>57</v>
      </c>
      <c r="J10" t="s">
        <v>63</v>
      </c>
    </row>
    <row r="11" spans="1:11" x14ac:dyDescent="0.2">
      <c r="A11" s="1" t="s">
        <v>4</v>
      </c>
      <c r="B11" s="4">
        <v>300</v>
      </c>
      <c r="C11" s="5">
        <v>150</v>
      </c>
      <c r="D11">
        <v>3</v>
      </c>
      <c r="E11">
        <v>150000</v>
      </c>
      <c r="F11">
        <v>50000</v>
      </c>
      <c r="G11" s="84">
        <v>150</v>
      </c>
      <c r="I11" s="83">
        <v>60476.190476190473</v>
      </c>
      <c r="J11">
        <v>70000</v>
      </c>
      <c r="K11" s="83" t="s">
        <v>65</v>
      </c>
    </row>
    <row r="12" spans="1:11" x14ac:dyDescent="0.2">
      <c r="A12" s="1" t="s">
        <v>15</v>
      </c>
      <c r="B12" s="4">
        <v>180</v>
      </c>
      <c r="C12" s="5">
        <v>80</v>
      </c>
      <c r="D12">
        <v>2</v>
      </c>
      <c r="E12">
        <v>100000</v>
      </c>
      <c r="F12">
        <v>50000</v>
      </c>
      <c r="G12" s="84">
        <v>100</v>
      </c>
      <c r="I12" s="83">
        <v>64285.714285714283</v>
      </c>
      <c r="J12">
        <v>50000</v>
      </c>
    </row>
    <row r="13" spans="1:11" ht="16" thickBot="1" x14ac:dyDescent="0.25">
      <c r="A13" s="6" t="s">
        <v>16</v>
      </c>
      <c r="B13" s="7">
        <v>150</v>
      </c>
      <c r="C13" s="8">
        <v>70</v>
      </c>
      <c r="D13" s="40">
        <v>1</v>
      </c>
      <c r="E13" s="40">
        <v>90000</v>
      </c>
      <c r="F13">
        <v>50000</v>
      </c>
      <c r="G13" s="84">
        <v>80</v>
      </c>
      <c r="I13" s="83">
        <v>90000</v>
      </c>
      <c r="J13">
        <v>90000</v>
      </c>
    </row>
    <row r="14" spans="1:11" x14ac:dyDescent="0.2">
      <c r="H14" t="s">
        <v>63</v>
      </c>
    </row>
    <row r="15" spans="1:11" x14ac:dyDescent="0.2">
      <c r="C15" t="s">
        <v>60</v>
      </c>
      <c r="D15">
        <f>SUMPRODUCT(D11:D13,I11:I13)</f>
        <v>400000</v>
      </c>
      <c r="E15" t="s">
        <v>62</v>
      </c>
      <c r="F15" t="s">
        <v>58</v>
      </c>
      <c r="G15" s="85">
        <f>SUMPRODUCT(G11:G13,I11:I13)</f>
        <v>22700000</v>
      </c>
      <c r="H15" s="85">
        <f>SUMPRODUCT(G11:G13,J11:J13)</f>
        <v>22700000</v>
      </c>
      <c r="I15" s="88" t="s">
        <v>59</v>
      </c>
    </row>
    <row r="16" spans="1:11" x14ac:dyDescent="0.2">
      <c r="C16" t="s">
        <v>61</v>
      </c>
      <c r="D16" s="86">
        <v>400000</v>
      </c>
      <c r="E16" s="87" t="s">
        <v>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"/>
  <sheetViews>
    <sheetView zoomScale="120" zoomScaleNormal="120" workbookViewId="0">
      <selection activeCell="L19" sqref="L19"/>
    </sheetView>
  </sheetViews>
  <sheetFormatPr baseColWidth="10" defaultColWidth="8.83203125" defaultRowHeight="15" x14ac:dyDescent="0.2"/>
  <cols>
    <col min="1" max="1" width="10.6640625" customWidth="1"/>
  </cols>
  <sheetData>
    <row r="1" spans="1:14" x14ac:dyDescent="0.2">
      <c r="A1" s="12" t="s">
        <v>30</v>
      </c>
      <c r="B1" s="13"/>
      <c r="C1" s="13"/>
      <c r="D1" s="37"/>
      <c r="E1" s="14"/>
      <c r="F1" s="2"/>
      <c r="G1" s="2"/>
    </row>
    <row r="2" spans="1:14" x14ac:dyDescent="0.2">
      <c r="A2" s="2"/>
      <c r="B2" s="2"/>
      <c r="C2" s="2"/>
      <c r="D2" s="2"/>
      <c r="E2" s="2"/>
      <c r="F2" s="2"/>
      <c r="G2" s="2"/>
    </row>
    <row r="3" spans="1:14" ht="16" thickBot="1" x14ac:dyDescent="0.25">
      <c r="A3" s="38" t="s">
        <v>17</v>
      </c>
      <c r="B3" s="39"/>
      <c r="C3" s="36"/>
      <c r="D3" s="9" t="s">
        <v>5</v>
      </c>
      <c r="E3" s="9"/>
      <c r="F3" s="9"/>
      <c r="G3" s="9"/>
    </row>
    <row r="4" spans="1:14" ht="26" customHeight="1" thickBot="1" x14ac:dyDescent="0.25">
      <c r="A4" s="2"/>
      <c r="B4" s="76" t="s">
        <v>20</v>
      </c>
      <c r="C4" s="77"/>
      <c r="D4" s="15" t="s">
        <v>6</v>
      </c>
      <c r="E4" s="15" t="s">
        <v>7</v>
      </c>
      <c r="F4" s="15" t="s">
        <v>8</v>
      </c>
      <c r="G4" s="16" t="s">
        <v>9</v>
      </c>
    </row>
    <row r="5" spans="1:14" x14ac:dyDescent="0.2">
      <c r="A5" s="2"/>
      <c r="B5" s="17"/>
      <c r="C5" s="18" t="s">
        <v>10</v>
      </c>
      <c r="D5" s="19">
        <v>7</v>
      </c>
      <c r="E5" s="20">
        <v>8</v>
      </c>
      <c r="F5" s="20">
        <v>13</v>
      </c>
      <c r="G5" s="21">
        <v>9</v>
      </c>
    </row>
    <row r="6" spans="1:14" ht="16" thickBot="1" x14ac:dyDescent="0.25">
      <c r="A6" s="2"/>
      <c r="B6" s="22"/>
      <c r="C6" s="23" t="s">
        <v>11</v>
      </c>
      <c r="D6" s="24">
        <v>12</v>
      </c>
      <c r="E6" s="25">
        <v>6</v>
      </c>
      <c r="F6" s="25">
        <v>8</v>
      </c>
      <c r="G6" s="26">
        <v>7</v>
      </c>
      <c r="J6" s="83" t="s">
        <v>66</v>
      </c>
      <c r="L6" s="88" t="s">
        <v>64</v>
      </c>
      <c r="N6" s="95" t="s">
        <v>72</v>
      </c>
    </row>
    <row r="7" spans="1:14" x14ac:dyDescent="0.2">
      <c r="A7" s="2"/>
      <c r="B7" s="2"/>
      <c r="C7" s="27"/>
      <c r="D7" s="28"/>
      <c r="E7" s="28"/>
      <c r="F7" s="28"/>
      <c r="G7" s="28"/>
      <c r="L7" t="s">
        <v>67</v>
      </c>
    </row>
    <row r="8" spans="1:14" x14ac:dyDescent="0.2">
      <c r="A8" s="2"/>
      <c r="B8" s="2"/>
      <c r="C8" s="2"/>
      <c r="D8" s="2"/>
      <c r="E8" s="10"/>
      <c r="F8" s="10"/>
      <c r="G8" s="10"/>
    </row>
    <row r="9" spans="1:14" ht="16" thickBot="1" x14ac:dyDescent="0.25">
      <c r="A9" s="38" t="s">
        <v>18</v>
      </c>
      <c r="B9" s="39"/>
      <c r="C9" s="36"/>
      <c r="D9" s="9" t="s">
        <v>5</v>
      </c>
      <c r="E9" s="9"/>
      <c r="F9" s="9"/>
      <c r="G9" s="9"/>
    </row>
    <row r="10" spans="1:14" ht="16" thickBot="1" x14ac:dyDescent="0.25">
      <c r="A10" s="2"/>
      <c r="B10" s="78" t="s">
        <v>19</v>
      </c>
      <c r="C10" s="79"/>
      <c r="D10" s="29" t="s">
        <v>6</v>
      </c>
      <c r="E10" s="29" t="s">
        <v>7</v>
      </c>
      <c r="F10" s="29" t="s">
        <v>8</v>
      </c>
      <c r="G10" s="30" t="s">
        <v>9</v>
      </c>
    </row>
    <row r="11" spans="1:14" ht="16" thickBot="1" x14ac:dyDescent="0.25">
      <c r="A11" s="2"/>
      <c r="B11" s="80" t="s">
        <v>12</v>
      </c>
      <c r="C11" s="81"/>
      <c r="D11" s="31">
        <v>69</v>
      </c>
      <c r="E11" s="32">
        <v>67</v>
      </c>
      <c r="F11" s="32">
        <v>70</v>
      </c>
      <c r="G11" s="33">
        <v>66</v>
      </c>
    </row>
    <row r="12" spans="1:14" x14ac:dyDescent="0.2">
      <c r="A12" s="2"/>
      <c r="B12" s="47" t="s">
        <v>13</v>
      </c>
      <c r="C12" s="48">
        <v>23</v>
      </c>
      <c r="D12" s="34">
        <f>D$11-$C12-D5</f>
        <v>39</v>
      </c>
      <c r="E12" s="34">
        <f t="shared" ref="E12:G13" si="0">E$11-$C12-E5</f>
        <v>36</v>
      </c>
      <c r="F12" s="34">
        <f t="shared" si="0"/>
        <v>34</v>
      </c>
      <c r="G12" s="34">
        <f t="shared" si="0"/>
        <v>34</v>
      </c>
    </row>
    <row r="13" spans="1:14" ht="16" thickBot="1" x14ac:dyDescent="0.25">
      <c r="A13" s="2"/>
      <c r="B13" s="49" t="s">
        <v>14</v>
      </c>
      <c r="C13" s="50">
        <v>25</v>
      </c>
      <c r="D13" s="35">
        <f>D$11-$C13-D6</f>
        <v>32</v>
      </c>
      <c r="E13" s="35">
        <f t="shared" si="0"/>
        <v>36</v>
      </c>
      <c r="F13" s="35">
        <f t="shared" si="0"/>
        <v>37</v>
      </c>
      <c r="G13" s="35">
        <f t="shared" si="0"/>
        <v>34</v>
      </c>
    </row>
    <row r="14" spans="1:14" x14ac:dyDescent="0.2">
      <c r="A14" s="2"/>
      <c r="B14" s="27"/>
      <c r="C14" s="28" t="s">
        <v>68</v>
      </c>
      <c r="D14" s="28"/>
      <c r="E14" s="28"/>
      <c r="F14" s="28"/>
      <c r="G14" s="28"/>
    </row>
    <row r="17" spans="1:9" ht="16" thickBot="1" x14ac:dyDescent="0.25">
      <c r="A17" s="38" t="s">
        <v>69</v>
      </c>
      <c r="B17" s="39"/>
      <c r="C17" s="36"/>
      <c r="D17" s="9" t="s">
        <v>5</v>
      </c>
      <c r="E17" s="9"/>
      <c r="F17" s="9"/>
      <c r="G17" s="9"/>
    </row>
    <row r="18" spans="1:9" ht="16" thickBot="1" x14ac:dyDescent="0.25">
      <c r="A18" s="2"/>
      <c r="B18" s="76" t="s">
        <v>20</v>
      </c>
      <c r="C18" s="77"/>
      <c r="D18" s="15" t="s">
        <v>6</v>
      </c>
      <c r="E18" s="15" t="s">
        <v>7</v>
      </c>
      <c r="F18" s="15" t="s">
        <v>8</v>
      </c>
      <c r="G18" s="16" t="s">
        <v>9</v>
      </c>
      <c r="H18" s="96" t="s">
        <v>73</v>
      </c>
      <c r="I18" s="96" t="s">
        <v>74</v>
      </c>
    </row>
    <row r="19" spans="1:9" x14ac:dyDescent="0.2">
      <c r="A19" s="2"/>
      <c r="B19" s="17"/>
      <c r="C19" s="18" t="s">
        <v>10</v>
      </c>
      <c r="D19" s="89"/>
      <c r="E19" s="90"/>
      <c r="F19" s="90"/>
      <c r="G19" s="91"/>
      <c r="H19">
        <f>SUM(D19:G19)</f>
        <v>0</v>
      </c>
      <c r="I19" s="87">
        <f>3500</f>
        <v>3500</v>
      </c>
    </row>
    <row r="20" spans="1:9" ht="16" thickBot="1" x14ac:dyDescent="0.25">
      <c r="A20" s="2"/>
      <c r="B20" s="22"/>
      <c r="C20" s="23" t="s">
        <v>11</v>
      </c>
      <c r="D20" s="92"/>
      <c r="E20" s="93"/>
      <c r="F20" s="93"/>
      <c r="G20" s="94"/>
      <c r="H20">
        <f>SUM(D20:G20)</f>
        <v>0</v>
      </c>
      <c r="I20" s="87">
        <f>3100</f>
        <v>3100</v>
      </c>
    </row>
    <row r="21" spans="1:9" x14ac:dyDescent="0.2">
      <c r="C21" t="s">
        <v>70</v>
      </c>
      <c r="D21">
        <f>SUM(D19+D20)</f>
        <v>0</v>
      </c>
      <c r="E21">
        <f>SUM(E19+E20)</f>
        <v>0</v>
      </c>
      <c r="F21">
        <f>SUM(F19+F20)</f>
        <v>0</v>
      </c>
      <c r="G21">
        <f>SUM(G19+G20)</f>
        <v>0</v>
      </c>
    </row>
    <row r="22" spans="1:9" x14ac:dyDescent="0.2">
      <c r="C22" t="s">
        <v>71</v>
      </c>
      <c r="D22" s="87">
        <v>1800</v>
      </c>
      <c r="E22" s="87">
        <v>2300</v>
      </c>
      <c r="F22" s="87">
        <v>1250</v>
      </c>
      <c r="G22" s="87">
        <v>1750</v>
      </c>
    </row>
    <row r="24" spans="1:9" x14ac:dyDescent="0.2">
      <c r="B24" t="s">
        <v>75</v>
      </c>
      <c r="D24" t="s">
        <v>63</v>
      </c>
    </row>
    <row r="25" spans="1:9" x14ac:dyDescent="0.2">
      <c r="D25">
        <v>216300</v>
      </c>
    </row>
  </sheetData>
  <mergeCells count="4">
    <mergeCell ref="B4:C4"/>
    <mergeCell ref="B10:C10"/>
    <mergeCell ref="B11:C11"/>
    <mergeCell ref="B18:C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36A2-4851-4FE5-B700-9CA840E619AF}">
  <dimension ref="A1:E11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1" max="1" width="17" customWidth="1"/>
    <col min="2" max="2" width="14.6640625" customWidth="1"/>
    <col min="3" max="3" width="14.5" bestFit="1" customWidth="1"/>
  </cols>
  <sheetData>
    <row r="1" spans="1:5" x14ac:dyDescent="0.2">
      <c r="A1" s="70" t="s">
        <v>52</v>
      </c>
      <c r="B1" s="2"/>
    </row>
    <row r="2" spans="1:5" x14ac:dyDescent="0.2">
      <c r="A2" s="2"/>
      <c r="B2" s="2"/>
    </row>
    <row r="3" spans="1:5" ht="32" x14ac:dyDescent="0.2">
      <c r="A3" s="54" t="s">
        <v>31</v>
      </c>
      <c r="B3" s="55" t="s">
        <v>32</v>
      </c>
      <c r="C3" t="s">
        <v>78</v>
      </c>
      <c r="D3" t="s">
        <v>76</v>
      </c>
      <c r="E3" t="s">
        <v>77</v>
      </c>
    </row>
    <row r="4" spans="1:5" ht="16" x14ac:dyDescent="0.2">
      <c r="A4" s="53" t="s">
        <v>33</v>
      </c>
      <c r="B4" s="56">
        <v>90</v>
      </c>
      <c r="C4">
        <f>E4+E9</f>
        <v>90</v>
      </c>
      <c r="D4">
        <v>1</v>
      </c>
      <c r="E4" s="83">
        <v>90</v>
      </c>
    </row>
    <row r="5" spans="1:5" ht="16" x14ac:dyDescent="0.2">
      <c r="A5" s="53" t="s">
        <v>34</v>
      </c>
      <c r="B5" s="56">
        <v>215</v>
      </c>
      <c r="C5">
        <f>E4+E5</f>
        <v>215</v>
      </c>
      <c r="D5">
        <v>2</v>
      </c>
      <c r="E5" s="83">
        <v>125</v>
      </c>
    </row>
    <row r="6" spans="1:5" ht="16" x14ac:dyDescent="0.2">
      <c r="A6" s="53" t="s">
        <v>35</v>
      </c>
      <c r="B6" s="56">
        <v>250</v>
      </c>
      <c r="C6">
        <f t="shared" ref="C6:C9" si="0">E5+E6</f>
        <v>250</v>
      </c>
      <c r="D6">
        <v>3</v>
      </c>
      <c r="E6" s="83">
        <v>125</v>
      </c>
    </row>
    <row r="7" spans="1:5" ht="16" x14ac:dyDescent="0.2">
      <c r="A7" s="53" t="s">
        <v>36</v>
      </c>
      <c r="B7" s="56">
        <v>165</v>
      </c>
      <c r="C7">
        <f t="shared" si="0"/>
        <v>165</v>
      </c>
      <c r="D7">
        <v>4</v>
      </c>
      <c r="E7" s="83">
        <v>40</v>
      </c>
    </row>
    <row r="8" spans="1:5" ht="16" x14ac:dyDescent="0.2">
      <c r="A8" s="53" t="s">
        <v>37</v>
      </c>
      <c r="B8" s="56">
        <v>300</v>
      </c>
      <c r="C8">
        <f t="shared" si="0"/>
        <v>300</v>
      </c>
      <c r="D8">
        <v>5</v>
      </c>
      <c r="E8" s="83">
        <v>260</v>
      </c>
    </row>
    <row r="9" spans="1:5" ht="16" x14ac:dyDescent="0.2">
      <c r="A9" s="57" t="s">
        <v>38</v>
      </c>
      <c r="B9" s="58">
        <v>125</v>
      </c>
      <c r="C9">
        <f t="shared" si="0"/>
        <v>260</v>
      </c>
      <c r="D9">
        <v>6</v>
      </c>
      <c r="E9" s="83">
        <v>0</v>
      </c>
    </row>
    <row r="11" spans="1:5" x14ac:dyDescent="0.2">
      <c r="E11" s="88">
        <f>SUM(E4:E9)</f>
        <v>640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08417-4C54-4659-8AA3-23E34477B878}">
  <dimension ref="A1:F11"/>
  <sheetViews>
    <sheetView zoomScale="120" zoomScaleNormal="120" workbookViewId="0"/>
  </sheetViews>
  <sheetFormatPr baseColWidth="10" defaultColWidth="8.83203125" defaultRowHeight="15" x14ac:dyDescent="0.2"/>
  <cols>
    <col min="1" max="1" width="12.33203125" customWidth="1"/>
  </cols>
  <sheetData>
    <row r="1" spans="1:6" x14ac:dyDescent="0.2">
      <c r="A1" s="71" t="s">
        <v>53</v>
      </c>
      <c r="B1" s="72"/>
      <c r="C1" s="2"/>
      <c r="D1" s="2"/>
      <c r="E1" s="2"/>
      <c r="F1" s="2"/>
    </row>
    <row r="2" spans="1:6" x14ac:dyDescent="0.2">
      <c r="A2" s="2"/>
      <c r="B2" s="2"/>
      <c r="C2" s="2"/>
      <c r="D2" s="2"/>
      <c r="E2" s="2"/>
      <c r="F2" s="2"/>
    </row>
    <row r="3" spans="1:6" x14ac:dyDescent="0.2">
      <c r="A3" s="59" t="s">
        <v>39</v>
      </c>
      <c r="B3" s="60"/>
      <c r="C3" s="60"/>
      <c r="D3" s="60"/>
      <c r="E3" s="60"/>
      <c r="F3" s="60"/>
    </row>
    <row r="4" spans="1:6" x14ac:dyDescent="0.2">
      <c r="A4" s="59"/>
      <c r="B4" s="60"/>
      <c r="C4" s="60"/>
      <c r="D4" s="60"/>
      <c r="E4" s="60"/>
      <c r="F4" s="60"/>
    </row>
    <row r="5" spans="1:6" x14ac:dyDescent="0.2">
      <c r="A5" s="60"/>
      <c r="B5" s="82" t="s">
        <v>40</v>
      </c>
      <c r="C5" s="82"/>
      <c r="D5" s="82"/>
      <c r="E5" s="82"/>
      <c r="F5" s="82"/>
    </row>
    <row r="6" spans="1:6" ht="16" thickBot="1" x14ac:dyDescent="0.25">
      <c r="A6" s="73" t="s">
        <v>41</v>
      </c>
      <c r="B6" s="75" t="s">
        <v>42</v>
      </c>
      <c r="C6" s="75" t="s">
        <v>43</v>
      </c>
      <c r="D6" s="75" t="s">
        <v>44</v>
      </c>
      <c r="E6" s="75" t="s">
        <v>45</v>
      </c>
      <c r="F6" s="75" t="s">
        <v>46</v>
      </c>
    </row>
    <row r="7" spans="1:6" x14ac:dyDescent="0.2">
      <c r="A7" s="74" t="s">
        <v>47</v>
      </c>
      <c r="B7" s="61">
        <v>24</v>
      </c>
      <c r="C7" s="62">
        <v>10</v>
      </c>
      <c r="D7" s="62">
        <v>21</v>
      </c>
      <c r="E7" s="62">
        <v>11</v>
      </c>
      <c r="F7" s="63">
        <v>16</v>
      </c>
    </row>
    <row r="8" spans="1:6" x14ac:dyDescent="0.2">
      <c r="A8" s="74" t="s">
        <v>48</v>
      </c>
      <c r="B8" s="64">
        <v>14</v>
      </c>
      <c r="C8" s="65">
        <v>22</v>
      </c>
      <c r="D8" s="65">
        <v>10</v>
      </c>
      <c r="E8" s="65">
        <v>15</v>
      </c>
      <c r="F8" s="66">
        <v>15</v>
      </c>
    </row>
    <row r="9" spans="1:6" x14ac:dyDescent="0.2">
      <c r="A9" s="74" t="s">
        <v>49</v>
      </c>
      <c r="B9" s="64">
        <v>15</v>
      </c>
      <c r="C9" s="65">
        <v>17</v>
      </c>
      <c r="D9" s="65">
        <v>12</v>
      </c>
      <c r="E9" s="65">
        <v>20</v>
      </c>
      <c r="F9" s="66">
        <v>14</v>
      </c>
    </row>
    <row r="10" spans="1:6" x14ac:dyDescent="0.2">
      <c r="A10" s="74" t="s">
        <v>50</v>
      </c>
      <c r="B10" s="64">
        <v>11</v>
      </c>
      <c r="C10" s="65">
        <v>19</v>
      </c>
      <c r="D10" s="65">
        <v>14</v>
      </c>
      <c r="E10" s="65">
        <v>13</v>
      </c>
      <c r="F10" s="66">
        <v>13</v>
      </c>
    </row>
    <row r="11" spans="1:6" ht="16" thickBot="1" x14ac:dyDescent="0.25">
      <c r="A11" s="74" t="s">
        <v>51</v>
      </c>
      <c r="B11" s="67">
        <v>23</v>
      </c>
      <c r="C11" s="68">
        <v>13</v>
      </c>
      <c r="D11" s="68">
        <v>13</v>
      </c>
      <c r="E11" s="68">
        <v>18</v>
      </c>
      <c r="F11" s="69">
        <v>12</v>
      </c>
    </row>
  </sheetData>
  <mergeCells count="1">
    <mergeCell ref="B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2016-11-05T03:05:37Z</dcterms:created>
  <dcterms:modified xsi:type="dcterms:W3CDTF">2021-09-02T20:26:58Z</dcterms:modified>
</cp:coreProperties>
</file>