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filterPrivacy="1" defaultThemeVersion="166925"/>
  <xr:revisionPtr revIDLastSave="0" documentId="13_ncr:1_{573460BE-A799-304B-8E33-D8C4B0B18E19}" xr6:coauthVersionLast="47" xr6:coauthVersionMax="47" xr10:uidLastSave="{00000000-0000-0000-0000-000000000000}"/>
  <bookViews>
    <workbookView xWindow="20" yWindow="500" windowWidth="28800" windowHeight="17500" activeTab="1" xr2:uid="{6099FA5D-017E-48E4-BDD6-ABBE14681617}"/>
  </bookViews>
  <sheets>
    <sheet name="Sheet1" sheetId="1" r:id="rId1"/>
    <sheet name="Sheet2" sheetId="2" r:id="rId2"/>
  </sheets>
  <definedNames>
    <definedName name="solver_adj" localSheetId="0" hidden="1">Sheet1!$I$8:$I$27</definedName>
    <definedName name="solver_adj" localSheetId="1" hidden="1">Sheet2!$B$36:$K$36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Sheet1!$C$28:$G$28</definedName>
    <definedName name="solver_lhs1" localSheetId="1" hidden="1">Sheet2!$L$36</definedName>
    <definedName name="solver_lhs2" localSheetId="0" hidden="1">Sheet1!$I$8:$I$27</definedName>
    <definedName name="solver_lhs2" localSheetId="1" hidden="1">Sheet2!$N$33</definedName>
    <definedName name="solver_lin" localSheetId="0" hidden="1">1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opt" localSheetId="0" hidden="1">Sheet1!$B$31</definedName>
    <definedName name="solver_opt" localSheetId="1" hidden="1">Sheet2!$N$34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2</definedName>
    <definedName name="solver_rel2" localSheetId="0" hidden="1">5</definedName>
    <definedName name="solver_rel2" localSheetId="1" hidden="1">3</definedName>
    <definedName name="solver_rhs1" localSheetId="0" hidden="1">Sheet1!$C$29:$G$29</definedName>
    <definedName name="solver_rhs1" localSheetId="1" hidden="1">1</definedName>
    <definedName name="solver_rhs2" localSheetId="0" hidden="1">"binary"</definedName>
    <definedName name="solver_rhs2" localSheetId="1" hidden="1">Sheet2!$O$33</definedName>
    <definedName name="solver_rlx" localSheetId="0" hidden="1">2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8" i="2"/>
  <c r="N33" i="2"/>
  <c r="L36" i="2"/>
  <c r="C34" i="2"/>
  <c r="D34" i="2"/>
  <c r="E34" i="2"/>
  <c r="F34" i="2"/>
  <c r="G34" i="2"/>
  <c r="H34" i="2"/>
  <c r="I34" i="2"/>
  <c r="J34" i="2"/>
  <c r="K34" i="2"/>
  <c r="B34" i="2"/>
  <c r="C33" i="2"/>
  <c r="D33" i="2"/>
  <c r="E33" i="2"/>
  <c r="F33" i="2"/>
  <c r="G33" i="2"/>
  <c r="H33" i="2"/>
  <c r="I33" i="2"/>
  <c r="J33" i="2"/>
  <c r="K33" i="2"/>
  <c r="B33" i="2"/>
  <c r="H28" i="1"/>
  <c r="H29" i="1"/>
  <c r="I28" i="1"/>
  <c r="B31" i="1"/>
  <c r="D28" i="1"/>
  <c r="E28" i="1"/>
  <c r="F28" i="1"/>
  <c r="G28" i="1"/>
  <c r="C28" i="1"/>
  <c r="N34" i="2" l="1"/>
</calcChain>
</file>

<file path=xl/sharedStrings.xml><?xml version="1.0" encoding="utf-8"?>
<sst xmlns="http://schemas.openxmlformats.org/spreadsheetml/2006/main" count="65" uniqueCount="65">
  <si>
    <t>Capital Budgeting / Project Selection</t>
  </si>
  <si>
    <t>A company has received capital investment proposals, and identified twenty projects that are consistent with the company’s mission after some pre-screening.</t>
  </si>
  <si>
    <t>The estimated NPV and funding requirements for each project are summarized in the table below (all values are in thousands).</t>
  </si>
  <si>
    <t>The company has budgeted the amounts shown below to support new projects over the next five years. We must determine which projects to select.</t>
  </si>
  <si>
    <t>Project</t>
  </si>
  <si>
    <t>Estimated</t>
  </si>
  <si>
    <t>Capital required in each year</t>
  </si>
  <si>
    <t>ID</t>
  </si>
  <si>
    <t>NPV</t>
  </si>
  <si>
    <t>Year 1</t>
  </si>
  <si>
    <t>Year 2</t>
  </si>
  <si>
    <t>Year 3</t>
  </si>
  <si>
    <t>Year 4</t>
  </si>
  <si>
    <t>Year 5</t>
  </si>
  <si>
    <t>Annual budget:</t>
  </si>
  <si>
    <t>Efficient Stock Portfolio</t>
  </si>
  <si>
    <t>Using data on stock returns, we will formulate an optimization model to select efficient portfolios of these stocks,</t>
  </si>
  <si>
    <t>that is, the percent mix of stocks that minimize the portfolio’s risk for a given portfolio expected return.</t>
  </si>
  <si>
    <t>Monthly returns of 10 securities over 24 months - Adjusted for dividends and stock splits.</t>
  </si>
  <si>
    <t>SUN</t>
  </si>
  <si>
    <t>MSFT</t>
  </si>
  <si>
    <t>GM</t>
  </si>
  <si>
    <t>IBM</t>
  </si>
  <si>
    <t>APPLE</t>
  </si>
  <si>
    <t>P&amp;G</t>
  </si>
  <si>
    <t>J&amp;J</t>
  </si>
  <si>
    <t>MERCK</t>
  </si>
  <si>
    <t>FORD</t>
  </si>
  <si>
    <t>INTEL</t>
  </si>
  <si>
    <t>Select Decision</t>
  </si>
  <si>
    <t>Overall NPV</t>
  </si>
  <si>
    <t>Support Required</t>
  </si>
  <si>
    <t>1 = Y; 0 = N</t>
  </si>
  <si>
    <t>Mean</t>
  </si>
  <si>
    <t>Variance</t>
  </si>
  <si>
    <t>Weights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</si>
  <si>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</si>
  <si>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</si>
  <si>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</si>
  <si>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</si>
  <si>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</si>
  <si>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</si>
  <si>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</si>
  <si>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</si>
  <si>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</si>
  <si>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</si>
  <si>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</si>
  <si>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</si>
  <si>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</si>
  <si>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</si>
  <si>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</si>
  <si>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</si>
  <si>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</si>
  <si>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</si>
  <si>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</si>
  <si>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</si>
  <si>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</si>
  <si>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</si>
  <si>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</si>
  <si>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</si>
  <si>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Portfolio</t>
  </si>
  <si>
    <t>Target Return</t>
  </si>
  <si>
    <t>Portfolio  Exp. Return</t>
  </si>
  <si>
    <t>Portfolio Variance</t>
  </si>
  <si>
    <t>When We target expected Return as 2.50%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</si>
</sst>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6" fillId="3" borderId="1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  <xf numFmtId="0" fontId="1" fillId="3" borderId="6" xfId="1" applyFont="1" applyFill="1" applyBorder="1" applyAlignment="1">
      <alignment horizontal="center"/>
    </xf>
    <xf numFmtId="0" fontId="1" fillId="3" borderId="7" xfId="1" applyFont="1" applyFill="1" applyBorder="1" applyAlignment="1">
      <alignment horizontal="center"/>
    </xf>
    <xf numFmtId="0" fontId="1" fillId="3" borderId="8" xfId="1" applyFont="1" applyFill="1" applyBorder="1" applyAlignment="1">
      <alignment horizontal="center"/>
    </xf>
    <xf numFmtId="0" fontId="1" fillId="3" borderId="9" xfId="1" applyFont="1" applyFill="1" applyBorder="1" applyAlignment="1">
      <alignment horizontal="center"/>
    </xf>
    <xf numFmtId="0" fontId="7" fillId="0" borderId="10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1" fillId="3" borderId="0" xfId="2" applyFill="1"/>
    <xf numFmtId="0" fontId="0" fillId="3" borderId="0" xfId="2" applyFont="1" applyFill="1"/>
    <xf numFmtId="0" fontId="0" fillId="0" borderId="0" xfId="2" applyFont="1"/>
    <xf numFmtId="0" fontId="1" fillId="0" borderId="0" xfId="2"/>
    <xf numFmtId="0" fontId="8" fillId="0" borderId="0" xfId="2" applyFont="1"/>
    <xf numFmtId="164" fontId="3" fillId="0" borderId="4" xfId="3" applyNumberFormat="1" applyFont="1" applyFill="1" applyBorder="1" applyAlignment="1">
      <alignment horizontal="right"/>
    </xf>
    <xf numFmtId="164" fontId="0" fillId="0" borderId="0" xfId="3" applyNumberFormat="1" applyFont="1"/>
    <xf numFmtId="0" fontId="1" fillId="0" borderId="0" xfId="2" applyFill="1"/>
    <xf numFmtId="0" fontId="6" fillId="3" borderId="3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/>
    </xf>
    <xf numFmtId="0" fontId="6" fillId="3" borderId="5" xfId="1" applyFont="1" applyFill="1" applyBorder="1" applyAlignment="1">
      <alignment horizontal="center"/>
    </xf>
    <xf numFmtId="0" fontId="1" fillId="3" borderId="0" xfId="1" applyFont="1" applyFill="1" applyBorder="1" applyAlignment="1">
      <alignment horizontal="center"/>
    </xf>
    <xf numFmtId="0" fontId="0" fillId="5" borderId="0" xfId="0" applyFill="1"/>
    <xf numFmtId="2" fontId="1" fillId="4" borderId="0" xfId="0" applyNumberFormat="1" applyFont="1" applyFill="1"/>
    <xf numFmtId="1" fontId="1" fillId="0" borderId="0" xfId="0" applyNumberFormat="1" applyFont="1"/>
    <xf numFmtId="0" fontId="9" fillId="0" borderId="0" xfId="1" applyFont="1" applyAlignment="1">
      <alignment horizontal="center"/>
    </xf>
    <xf numFmtId="0" fontId="6" fillId="0" borderId="0" xfId="1" applyFont="1" applyFill="1" applyAlignment="1">
      <alignment horizontal="center"/>
    </xf>
    <xf numFmtId="164" fontId="0" fillId="0" borderId="0" xfId="0" applyNumberFormat="1"/>
    <xf numFmtId="9" fontId="0" fillId="4" borderId="0" xfId="0" applyNumberFormat="1" applyFill="1"/>
    <xf numFmtId="9" fontId="0" fillId="0" borderId="0" xfId="4" applyFont="1"/>
    <xf numFmtId="10" fontId="0" fillId="0" borderId="0" xfId="4" applyNumberFormat="1" applyFont="1"/>
    <xf numFmtId="164" fontId="3" fillId="0" borderId="0" xfId="3" applyNumberFormat="1" applyFont="1" applyFill="1" applyBorder="1" applyAlignment="1">
      <alignment horizontal="right"/>
    </xf>
    <xf numFmtId="10" fontId="9" fillId="0" borderId="0" xfId="0" applyNumberFormat="1" applyFont="1"/>
    <xf numFmtId="0" fontId="9" fillId="0" borderId="0" xfId="0" applyFont="1"/>
  </cellXfs>
  <cellStyles count="5">
    <cellStyle name="Normal" xfId="0" builtinId="0"/>
    <cellStyle name="Normal 2" xfId="1" xr:uid="{EC9607D0-F80A-44ED-9D16-3531E8E5C398}"/>
    <cellStyle name="Normal 3" xfId="2" xr:uid="{646F6FD0-90B7-4511-9E53-81F817AABEDD}"/>
    <cellStyle name="Percent" xfId="4" builtinId="5"/>
    <cellStyle name="Percent 2" xfId="3" xr:uid="{381AA3D1-BF08-49BC-854B-33A3BDC828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12700</xdr:colOff>
      <xdr:row>1</xdr:row>
      <xdr:rowOff>127000</xdr:rowOff>
    </xdr:from>
    <xdr:to>
      <xdr:col>26</xdr:col>
      <xdr:colOff>381000</xdr:colOff>
      <xdr:row>18</xdr:row>
      <xdr:rowOff>144965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16E202-9DF4-3048-AE2C-4DF736B0F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3100" y="317500"/>
          <a:ext cx="7772400" cy="3256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DFF1-9211-4737-9E60-BBAE5691AAB9}">
  <dimension ref="A1:N31"/>
  <sheetViews>
    <sheetView workbookViewId="0">
      <selection activeCell="I21" sqref="I21"/>
    </sheetView>
  </sheetViews>
  <sheetFormatPr baseColWidth="10" defaultColWidth="8.83203125" defaultRowHeight="15" x14ac:dyDescent="0.2"/>
  <cols>
    <col min="1" max="1" width="12.1640625" customWidth="1"/>
  </cols>
  <sheetData>
    <row r="1" spans="1:14" x14ac:dyDescent="0.2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">
      <c r="A6" s="5" t="s">
        <v>4</v>
      </c>
      <c r="B6" s="6" t="s">
        <v>5</v>
      </c>
      <c r="C6" s="25" t="s">
        <v>6</v>
      </c>
      <c r="D6" s="26"/>
      <c r="E6" s="26"/>
      <c r="F6" s="26"/>
      <c r="G6" s="27"/>
      <c r="H6" s="3"/>
      <c r="I6" s="3" t="s">
        <v>29</v>
      </c>
      <c r="J6" s="3"/>
      <c r="K6" s="3"/>
      <c r="L6" s="3"/>
      <c r="M6" s="3"/>
      <c r="N6" s="3"/>
    </row>
    <row r="7" spans="1:14" ht="16" thickBot="1" x14ac:dyDescent="0.25">
      <c r="A7" s="7" t="s">
        <v>7</v>
      </c>
      <c r="B7" s="8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7" t="s">
        <v>13</v>
      </c>
      <c r="H7" s="28"/>
      <c r="I7" s="28" t="s">
        <v>32</v>
      </c>
      <c r="J7" s="3"/>
      <c r="K7" s="3"/>
      <c r="L7" s="3"/>
      <c r="M7" s="3"/>
      <c r="N7" s="3"/>
    </row>
    <row r="8" spans="1:14" x14ac:dyDescent="0.2">
      <c r="A8" s="11">
        <v>1</v>
      </c>
      <c r="B8" s="11">
        <v>141</v>
      </c>
      <c r="C8" s="12">
        <v>75</v>
      </c>
      <c r="D8" s="12">
        <v>25</v>
      </c>
      <c r="E8" s="12">
        <v>20</v>
      </c>
      <c r="F8" s="12">
        <v>15</v>
      </c>
      <c r="G8" s="12">
        <v>10</v>
      </c>
      <c r="H8" s="3"/>
      <c r="I8" s="30">
        <v>0</v>
      </c>
      <c r="J8" s="3"/>
      <c r="K8" s="3"/>
      <c r="L8" s="3"/>
      <c r="M8" s="3"/>
      <c r="N8" s="3"/>
    </row>
    <row r="9" spans="1:14" x14ac:dyDescent="0.2">
      <c r="A9" s="11">
        <v>2</v>
      </c>
      <c r="B9" s="11">
        <v>187</v>
      </c>
      <c r="C9" s="12">
        <v>35</v>
      </c>
      <c r="D9" s="12">
        <v>35</v>
      </c>
      <c r="E9" s="12">
        <v>0</v>
      </c>
      <c r="F9" s="12">
        <v>0</v>
      </c>
      <c r="G9" s="12">
        <v>30</v>
      </c>
      <c r="H9" s="3"/>
      <c r="I9" s="30">
        <v>0</v>
      </c>
      <c r="J9" s="3"/>
      <c r="K9" s="3"/>
      <c r="L9" s="3"/>
      <c r="M9" s="3"/>
      <c r="N9" s="3"/>
    </row>
    <row r="10" spans="1:14" x14ac:dyDescent="0.2">
      <c r="A10" s="11">
        <v>3</v>
      </c>
      <c r="B10" s="11">
        <v>121</v>
      </c>
      <c r="C10" s="12">
        <v>15</v>
      </c>
      <c r="D10" s="12">
        <v>15</v>
      </c>
      <c r="E10" s="12">
        <v>15</v>
      </c>
      <c r="F10" s="12">
        <v>15</v>
      </c>
      <c r="G10" s="12">
        <v>15</v>
      </c>
      <c r="H10" s="3"/>
      <c r="I10" s="30">
        <v>0</v>
      </c>
      <c r="J10" s="3"/>
      <c r="K10" s="3"/>
      <c r="L10" s="3"/>
      <c r="M10" s="3"/>
      <c r="N10" s="3"/>
    </row>
    <row r="11" spans="1:14" x14ac:dyDescent="0.2">
      <c r="A11" s="11">
        <v>4</v>
      </c>
      <c r="B11" s="11">
        <v>83</v>
      </c>
      <c r="C11" s="12">
        <v>20</v>
      </c>
      <c r="D11" s="12">
        <v>20</v>
      </c>
      <c r="E11" s="12">
        <v>10</v>
      </c>
      <c r="F11" s="12">
        <v>5</v>
      </c>
      <c r="G11" s="12">
        <v>5</v>
      </c>
      <c r="H11" s="3"/>
      <c r="I11" s="30">
        <v>0</v>
      </c>
      <c r="J11" s="3"/>
      <c r="K11" s="3"/>
      <c r="L11" s="3"/>
      <c r="M11" s="3"/>
      <c r="N11" s="3"/>
    </row>
    <row r="12" spans="1:14" x14ac:dyDescent="0.2">
      <c r="A12" s="11">
        <v>5</v>
      </c>
      <c r="B12" s="11">
        <v>265</v>
      </c>
      <c r="C12" s="12">
        <v>25</v>
      </c>
      <c r="D12" s="12">
        <v>25</v>
      </c>
      <c r="E12" s="12">
        <v>20</v>
      </c>
      <c r="F12" s="12">
        <v>20</v>
      </c>
      <c r="G12" s="12">
        <v>20</v>
      </c>
      <c r="H12" s="3"/>
      <c r="I12" s="30">
        <v>0</v>
      </c>
      <c r="J12" s="3"/>
      <c r="K12" s="3"/>
      <c r="L12" s="3"/>
      <c r="M12" s="3"/>
      <c r="N12" s="3"/>
    </row>
    <row r="13" spans="1:14" x14ac:dyDescent="0.2">
      <c r="A13" s="11">
        <v>6</v>
      </c>
      <c r="B13" s="11">
        <v>127</v>
      </c>
      <c r="C13" s="12">
        <v>50</v>
      </c>
      <c r="D13" s="12">
        <v>20</v>
      </c>
      <c r="E13" s="12">
        <v>10</v>
      </c>
      <c r="F13" s="12">
        <v>30</v>
      </c>
      <c r="G13" s="12">
        <v>40</v>
      </c>
      <c r="H13" s="3"/>
      <c r="I13" s="30">
        <v>0</v>
      </c>
      <c r="J13" s="3"/>
      <c r="K13" s="3"/>
      <c r="L13" s="3"/>
      <c r="M13" s="3"/>
      <c r="N13" s="3"/>
    </row>
    <row r="14" spans="1:14" x14ac:dyDescent="0.2">
      <c r="A14" s="11">
        <v>7</v>
      </c>
      <c r="B14" s="11">
        <v>925</v>
      </c>
      <c r="C14" s="12">
        <v>35</v>
      </c>
      <c r="D14" s="12">
        <v>35</v>
      </c>
      <c r="E14" s="12">
        <v>0</v>
      </c>
      <c r="F14" s="12">
        <v>0</v>
      </c>
      <c r="G14" s="12">
        <v>30</v>
      </c>
      <c r="H14" s="3"/>
      <c r="I14" s="30">
        <v>0</v>
      </c>
      <c r="J14" s="3"/>
      <c r="K14" s="3"/>
      <c r="L14" s="3"/>
      <c r="M14" s="3"/>
      <c r="N14" s="3"/>
    </row>
    <row r="15" spans="1:14" x14ac:dyDescent="0.2">
      <c r="A15" s="11">
        <v>8</v>
      </c>
      <c r="B15" s="11">
        <v>844</v>
      </c>
      <c r="C15" s="12">
        <v>15</v>
      </c>
      <c r="D15" s="12">
        <v>15</v>
      </c>
      <c r="E15" s="12">
        <v>15</v>
      </c>
      <c r="F15" s="12">
        <v>15</v>
      </c>
      <c r="G15" s="12">
        <v>15</v>
      </c>
      <c r="H15" s="3"/>
      <c r="I15" s="30">
        <v>1</v>
      </c>
      <c r="J15" s="3"/>
      <c r="K15" s="3"/>
      <c r="L15" s="3"/>
      <c r="M15" s="3"/>
      <c r="N15" s="3"/>
    </row>
    <row r="16" spans="1:14" x14ac:dyDescent="0.2">
      <c r="A16" s="11">
        <v>9</v>
      </c>
      <c r="B16" s="11">
        <v>765</v>
      </c>
      <c r="C16" s="12">
        <v>15</v>
      </c>
      <c r="D16" s="12">
        <v>15</v>
      </c>
      <c r="E16" s="12">
        <v>10</v>
      </c>
      <c r="F16" s="12">
        <v>5</v>
      </c>
      <c r="G16" s="12">
        <v>5</v>
      </c>
      <c r="H16" s="3"/>
      <c r="I16" s="30">
        <v>1</v>
      </c>
      <c r="J16" s="3"/>
      <c r="K16" s="3"/>
      <c r="L16" s="3"/>
      <c r="M16" s="3"/>
      <c r="N16" s="3"/>
    </row>
    <row r="17" spans="1:14" x14ac:dyDescent="0.2">
      <c r="A17" s="11">
        <v>10</v>
      </c>
      <c r="B17" s="11">
        <v>676</v>
      </c>
      <c r="C17" s="12">
        <v>20</v>
      </c>
      <c r="D17" s="12">
        <v>20</v>
      </c>
      <c r="E17" s="12">
        <v>10</v>
      </c>
      <c r="F17" s="12">
        <v>5</v>
      </c>
      <c r="G17" s="12">
        <v>5</v>
      </c>
      <c r="H17" s="3"/>
      <c r="I17" s="30">
        <v>1</v>
      </c>
      <c r="J17" s="3"/>
      <c r="K17" s="3"/>
      <c r="L17" s="3"/>
      <c r="M17" s="3"/>
      <c r="N17" s="3"/>
    </row>
    <row r="18" spans="1:14" x14ac:dyDescent="0.2">
      <c r="A18" s="11">
        <v>11</v>
      </c>
      <c r="B18" s="11">
        <v>699</v>
      </c>
      <c r="C18" s="12">
        <v>25</v>
      </c>
      <c r="D18" s="12">
        <v>25</v>
      </c>
      <c r="E18" s="12">
        <v>20</v>
      </c>
      <c r="F18" s="12">
        <v>20</v>
      </c>
      <c r="G18" s="12">
        <v>20</v>
      </c>
      <c r="H18" s="3"/>
      <c r="I18" s="30">
        <v>0</v>
      </c>
      <c r="J18" s="3"/>
      <c r="K18" s="3"/>
      <c r="L18" s="3"/>
      <c r="M18" s="3"/>
      <c r="N18" s="3"/>
    </row>
    <row r="19" spans="1:14" x14ac:dyDescent="0.2">
      <c r="A19" s="11">
        <v>12</v>
      </c>
      <c r="B19" s="11">
        <v>56</v>
      </c>
      <c r="C19" s="12">
        <v>15</v>
      </c>
      <c r="D19" s="12">
        <v>15</v>
      </c>
      <c r="E19" s="12">
        <v>0</v>
      </c>
      <c r="F19" s="12">
        <v>0</v>
      </c>
      <c r="G19" s="12">
        <v>30</v>
      </c>
      <c r="H19" s="3"/>
      <c r="I19" s="30">
        <v>0</v>
      </c>
      <c r="J19" s="3"/>
      <c r="K19" s="3"/>
      <c r="L19" s="3"/>
      <c r="M19" s="3"/>
      <c r="N19" s="3"/>
    </row>
    <row r="20" spans="1:14" x14ac:dyDescent="0.2">
      <c r="A20" s="11">
        <v>13</v>
      </c>
      <c r="B20" s="11">
        <v>24</v>
      </c>
      <c r="C20" s="12">
        <v>20</v>
      </c>
      <c r="D20" s="12">
        <v>20</v>
      </c>
      <c r="E20" s="12">
        <v>15</v>
      </c>
      <c r="F20" s="12">
        <v>15</v>
      </c>
      <c r="G20" s="12">
        <v>15</v>
      </c>
      <c r="H20" s="3"/>
      <c r="I20" s="30">
        <v>0</v>
      </c>
      <c r="J20" s="3"/>
      <c r="K20" s="3"/>
      <c r="L20" s="3"/>
      <c r="M20" s="3"/>
      <c r="N20" s="3"/>
    </row>
    <row r="21" spans="1:14" x14ac:dyDescent="0.2">
      <c r="A21" s="11">
        <v>14</v>
      </c>
      <c r="B21" s="11">
        <v>575</v>
      </c>
      <c r="C21" s="12">
        <v>25</v>
      </c>
      <c r="D21" s="12">
        <v>25</v>
      </c>
      <c r="E21" s="12">
        <v>10</v>
      </c>
      <c r="F21" s="12">
        <v>5</v>
      </c>
      <c r="G21" s="12">
        <v>5</v>
      </c>
      <c r="H21" s="3"/>
      <c r="I21" s="30">
        <v>1</v>
      </c>
      <c r="J21" s="3"/>
      <c r="K21" s="3"/>
      <c r="L21" s="3"/>
      <c r="M21" s="3"/>
      <c r="N21" s="3"/>
    </row>
    <row r="22" spans="1:14" x14ac:dyDescent="0.2">
      <c r="A22" s="11">
        <v>15</v>
      </c>
      <c r="B22" s="11">
        <v>610</v>
      </c>
      <c r="C22" s="12">
        <v>75</v>
      </c>
      <c r="D22" s="12">
        <v>25</v>
      </c>
      <c r="E22" s="12">
        <v>0</v>
      </c>
      <c r="F22" s="12">
        <v>0</v>
      </c>
      <c r="G22" s="12">
        <v>30</v>
      </c>
      <c r="H22" s="3"/>
      <c r="I22" s="30">
        <v>0</v>
      </c>
      <c r="J22" s="3"/>
      <c r="K22" s="3"/>
      <c r="L22" s="3"/>
      <c r="M22" s="3"/>
      <c r="N22" s="3"/>
    </row>
    <row r="23" spans="1:14" x14ac:dyDescent="0.2">
      <c r="A23" s="11">
        <v>16</v>
      </c>
      <c r="B23" s="11">
        <v>649</v>
      </c>
      <c r="C23" s="12">
        <v>35</v>
      </c>
      <c r="D23" s="12">
        <v>35</v>
      </c>
      <c r="E23" s="12">
        <v>15</v>
      </c>
      <c r="F23" s="12">
        <v>15</v>
      </c>
      <c r="G23" s="12">
        <v>15</v>
      </c>
      <c r="H23" s="3"/>
      <c r="I23" s="30">
        <v>0</v>
      </c>
      <c r="J23" s="3"/>
      <c r="K23" s="3"/>
      <c r="L23" s="3"/>
      <c r="M23" s="3"/>
      <c r="N23" s="3"/>
    </row>
    <row r="24" spans="1:14" x14ac:dyDescent="0.2">
      <c r="A24" s="11">
        <v>17</v>
      </c>
      <c r="B24" s="11">
        <v>439</v>
      </c>
      <c r="C24" s="12">
        <v>20</v>
      </c>
      <c r="D24" s="12">
        <v>20</v>
      </c>
      <c r="E24" s="12">
        <v>20</v>
      </c>
      <c r="F24" s="12">
        <v>20</v>
      </c>
      <c r="G24" s="12">
        <v>20</v>
      </c>
      <c r="H24" s="3"/>
      <c r="I24" s="30">
        <v>0</v>
      </c>
      <c r="J24" s="3"/>
      <c r="K24" s="3"/>
      <c r="L24" s="3"/>
      <c r="M24" s="3"/>
      <c r="N24" s="3"/>
    </row>
    <row r="25" spans="1:14" x14ac:dyDescent="0.2">
      <c r="A25" s="11">
        <v>18</v>
      </c>
      <c r="B25" s="11">
        <v>812</v>
      </c>
      <c r="C25" s="12">
        <v>25</v>
      </c>
      <c r="D25" s="12">
        <v>25</v>
      </c>
      <c r="E25" s="12">
        <v>0</v>
      </c>
      <c r="F25" s="12">
        <v>0</v>
      </c>
      <c r="G25" s="12">
        <v>30</v>
      </c>
      <c r="H25" s="3"/>
      <c r="I25" s="30">
        <v>0</v>
      </c>
      <c r="J25" s="3"/>
      <c r="K25" s="3"/>
      <c r="L25" s="3"/>
      <c r="M25" s="3"/>
      <c r="N25" s="3"/>
    </row>
    <row r="26" spans="1:14" x14ac:dyDescent="0.2">
      <c r="A26" s="11">
        <v>19</v>
      </c>
      <c r="B26" s="11">
        <v>66</v>
      </c>
      <c r="C26" s="12">
        <v>35</v>
      </c>
      <c r="D26" s="12">
        <v>35</v>
      </c>
      <c r="E26" s="12">
        <v>0</v>
      </c>
      <c r="F26" s="12">
        <v>20</v>
      </c>
      <c r="G26" s="12">
        <v>20</v>
      </c>
      <c r="H26" s="3"/>
      <c r="I26" s="30">
        <v>0</v>
      </c>
      <c r="J26" s="3"/>
      <c r="K26" s="3"/>
      <c r="L26" s="3"/>
      <c r="M26" s="3"/>
      <c r="N26" s="3"/>
    </row>
    <row r="27" spans="1:14" ht="16" thickBot="1" x14ac:dyDescent="0.25">
      <c r="A27" s="13">
        <v>20</v>
      </c>
      <c r="B27" s="13">
        <v>127</v>
      </c>
      <c r="C27" s="14">
        <v>20</v>
      </c>
      <c r="D27" s="14">
        <v>20</v>
      </c>
      <c r="E27" s="14">
        <v>10</v>
      </c>
      <c r="F27" s="14">
        <v>30</v>
      </c>
      <c r="G27" s="14">
        <v>40</v>
      </c>
      <c r="H27" s="3"/>
      <c r="I27" s="30">
        <v>0</v>
      </c>
      <c r="J27" s="3"/>
      <c r="K27" s="3"/>
      <c r="L27" s="3"/>
      <c r="M27" s="3"/>
      <c r="N27" s="3"/>
    </row>
    <row r="28" spans="1:14" x14ac:dyDescent="0.2">
      <c r="A28" s="15"/>
      <c r="B28" s="16" t="s">
        <v>31</v>
      </c>
      <c r="C28" s="15">
        <f>SUMPRODUCT(C8:C27,$I$8:$I$27)</f>
        <v>75</v>
      </c>
      <c r="D28" s="15">
        <f t="shared" ref="D28:G28" si="0">SUMPRODUCT(D8:D27,$I$8:$I$27)</f>
        <v>75</v>
      </c>
      <c r="E28" s="15">
        <f t="shared" si="0"/>
        <v>45</v>
      </c>
      <c r="F28" s="15">
        <f t="shared" si="0"/>
        <v>30</v>
      </c>
      <c r="G28" s="15">
        <f t="shared" si="0"/>
        <v>30</v>
      </c>
      <c r="H28" s="33">
        <f>SUM(C28:G28)</f>
        <v>255</v>
      </c>
      <c r="I28" s="31">
        <f>SUM(I8:I27)</f>
        <v>4</v>
      </c>
      <c r="J28" s="3"/>
      <c r="K28" s="3"/>
      <c r="L28" s="3"/>
      <c r="M28" s="3"/>
      <c r="N28" s="3"/>
    </row>
    <row r="29" spans="1:14" x14ac:dyDescent="0.2">
      <c r="A29" s="15"/>
      <c r="B29" s="16" t="s">
        <v>14</v>
      </c>
      <c r="C29" s="32">
        <v>250</v>
      </c>
      <c r="D29" s="32">
        <v>80</v>
      </c>
      <c r="E29" s="32">
        <v>50</v>
      </c>
      <c r="F29" s="32">
        <v>50</v>
      </c>
      <c r="G29" s="32">
        <v>50</v>
      </c>
      <c r="H29" s="3">
        <f>SUM(C29:G29)</f>
        <v>480</v>
      </c>
      <c r="I29" s="3"/>
      <c r="J29" s="3"/>
      <c r="K29" s="3"/>
      <c r="L29" s="3"/>
      <c r="M29" s="3"/>
      <c r="N29" s="3"/>
    </row>
    <row r="31" spans="1:14" x14ac:dyDescent="0.2">
      <c r="A31" t="s">
        <v>30</v>
      </c>
      <c r="B31" s="29">
        <f>SUMPRODUCT(B8:B27,I8:I27)</f>
        <v>2860</v>
      </c>
    </row>
  </sheetData>
  <mergeCells count="1">
    <mergeCell ref="C6:G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3DE1-851B-46F4-97AA-CCE1979CDA6B}">
  <dimension ref="A1:P36"/>
  <sheetViews>
    <sheetView tabSelected="1" workbookViewId="0">
      <selection activeCell="O33" sqref="O33"/>
    </sheetView>
  </sheetViews>
  <sheetFormatPr baseColWidth="10" defaultColWidth="8.83203125" defaultRowHeight="15" x14ac:dyDescent="0.2"/>
  <cols>
    <col min="13" max="13" width="18.33203125" customWidth="1"/>
  </cols>
  <sheetData>
    <row r="1" spans="1:16" x14ac:dyDescent="0.2">
      <c r="A1" s="1" t="s">
        <v>15</v>
      </c>
      <c r="B1" s="2"/>
      <c r="C1" s="2"/>
      <c r="D1" s="17"/>
      <c r="E1" s="17"/>
      <c r="F1" s="17"/>
      <c r="G1" s="17"/>
      <c r="H1" s="17"/>
      <c r="I1" s="17"/>
      <c r="J1" s="17"/>
      <c r="K1" s="24"/>
      <c r="P1" t="s">
        <v>64</v>
      </c>
    </row>
    <row r="2" spans="1:16" x14ac:dyDescent="0.2">
      <c r="A2" s="18" t="s">
        <v>16</v>
      </c>
      <c r="B2" s="17"/>
      <c r="C2" s="17"/>
      <c r="D2" s="17"/>
      <c r="E2" s="17"/>
      <c r="F2" s="17"/>
      <c r="G2" s="17"/>
      <c r="H2" s="17"/>
      <c r="I2" s="17"/>
      <c r="J2" s="17"/>
      <c r="K2" s="24"/>
    </row>
    <row r="3" spans="1:16" x14ac:dyDescent="0.2">
      <c r="A3" s="18" t="s">
        <v>17</v>
      </c>
      <c r="B3" s="17"/>
      <c r="C3" s="17"/>
      <c r="D3" s="17"/>
      <c r="E3" s="17"/>
      <c r="F3" s="17"/>
      <c r="G3" s="17"/>
      <c r="H3" s="17"/>
      <c r="I3" s="17"/>
      <c r="J3" s="17"/>
      <c r="K3" s="24"/>
    </row>
    <row r="4" spans="1:16" x14ac:dyDescent="0.2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6" x14ac:dyDescent="0.2">
      <c r="B5" s="21" t="s">
        <v>18</v>
      </c>
      <c r="C5" s="20"/>
      <c r="D5" s="20"/>
      <c r="E5" s="20"/>
      <c r="F5" s="20"/>
      <c r="G5" s="20"/>
      <c r="H5" s="20"/>
      <c r="I5" s="20"/>
      <c r="J5" s="20"/>
      <c r="K5" s="20"/>
    </row>
    <row r="6" spans="1:16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6" x14ac:dyDescent="0.2">
      <c r="A7" s="20"/>
      <c r="B7" s="22" t="s">
        <v>19</v>
      </c>
      <c r="C7" s="22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2" t="s">
        <v>25</v>
      </c>
      <c r="I7" s="22" t="s">
        <v>26</v>
      </c>
      <c r="J7" s="22" t="s">
        <v>27</v>
      </c>
      <c r="K7" s="22" t="s">
        <v>28</v>
      </c>
      <c r="N7" s="38" t="s">
        <v>60</v>
      </c>
    </row>
    <row r="8" spans="1:16" x14ac:dyDescent="0.2">
      <c r="A8" s="20" t="s">
        <v>36</v>
      </c>
      <c r="B8" s="23">
        <v>8.2199999999999999E-3</v>
      </c>
      <c r="C8" s="23">
        <v>5.4129999999999998E-2</v>
      </c>
      <c r="D8" s="23">
        <v>-4.7299999999999998E-3</v>
      </c>
      <c r="E8" s="23">
        <v>0.18740999999999999</v>
      </c>
      <c r="F8" s="23">
        <v>-0.13333</v>
      </c>
      <c r="G8" s="23">
        <v>1.205E-2</v>
      </c>
      <c r="H8" s="23">
        <v>0.12281</v>
      </c>
      <c r="I8" s="23">
        <v>6.8570000000000006E-2</v>
      </c>
      <c r="J8" s="23">
        <v>2.1649999999999999E-2</v>
      </c>
      <c r="K8" s="23">
        <v>-2.6710000000000001E-2</v>
      </c>
      <c r="N8" s="37">
        <f>SUMPRODUCT(B8:K8,$B$36:$K$36)</f>
        <v>1.7496378519855874E-2</v>
      </c>
    </row>
    <row r="9" spans="1:16" x14ac:dyDescent="0.2">
      <c r="A9" s="20" t="s">
        <v>37</v>
      </c>
      <c r="B9" s="23">
        <v>0.14130000000000001</v>
      </c>
      <c r="C9" s="23">
        <v>6.6890000000000005E-2</v>
      </c>
      <c r="D9" s="23">
        <v>-2.613E-2</v>
      </c>
      <c r="E9" s="23">
        <v>0.13017999999999999</v>
      </c>
      <c r="F9" s="23">
        <v>-4.5199999999999997E-3</v>
      </c>
      <c r="G9" s="23">
        <v>-2.3810000000000001E-2</v>
      </c>
      <c r="H9" s="23">
        <v>-2.6040000000000001E-2</v>
      </c>
      <c r="I9" s="23">
        <v>-5.5259999999999997E-2</v>
      </c>
      <c r="J9" s="23">
        <v>5.9319999999999998E-2</v>
      </c>
      <c r="K9" s="23">
        <v>6.4780000000000004E-2</v>
      </c>
      <c r="N9" s="37">
        <f t="shared" ref="N9:N31" si="0">SUMPRODUCT(B9:K9,$B$36:$K$36)</f>
        <v>1.6270032774857422E-2</v>
      </c>
    </row>
    <row r="10" spans="1:16" x14ac:dyDescent="0.2">
      <c r="A10" s="20" t="s">
        <v>38</v>
      </c>
      <c r="B10" s="23">
        <v>-0.16667000000000001</v>
      </c>
      <c r="C10" s="23">
        <v>4.4970000000000003E-2</v>
      </c>
      <c r="D10" s="23">
        <v>3.9019999999999999E-2</v>
      </c>
      <c r="E10" s="23">
        <v>-9.2759999999999995E-2</v>
      </c>
      <c r="F10" s="23">
        <v>-0.10682</v>
      </c>
      <c r="G10" s="23">
        <v>3.354E-2</v>
      </c>
      <c r="H10" s="23">
        <v>-1.337E-2</v>
      </c>
      <c r="I10" s="23">
        <v>-6.0380000000000003E-2</v>
      </c>
      <c r="J10" s="23">
        <v>0.1</v>
      </c>
      <c r="K10" s="23">
        <v>-3.2939999999999997E-2</v>
      </c>
      <c r="N10" s="37">
        <f t="shared" si="0"/>
        <v>4.8401697970890327E-2</v>
      </c>
    </row>
    <row r="11" spans="1:16" x14ac:dyDescent="0.2">
      <c r="A11" s="20" t="s">
        <v>39</v>
      </c>
      <c r="B11" s="23">
        <v>0.24</v>
      </c>
      <c r="C11" s="23">
        <v>9.8180000000000003E-2</v>
      </c>
      <c r="D11" s="23">
        <v>1.8780000000000002E-2</v>
      </c>
      <c r="E11" s="23">
        <v>-3.1460000000000002E-2</v>
      </c>
      <c r="F11" s="23">
        <v>-7.6299999999999996E-3</v>
      </c>
      <c r="G11" s="23">
        <v>-2.9499999999999999E-3</v>
      </c>
      <c r="H11" s="23">
        <v>2.7100000000000002E-3</v>
      </c>
      <c r="I11" s="23">
        <v>-2.811E-2</v>
      </c>
      <c r="J11" s="23">
        <v>4.3639999999999998E-2</v>
      </c>
      <c r="K11" s="23">
        <v>0.19120999999999999</v>
      </c>
      <c r="N11" s="37">
        <f t="shared" si="0"/>
        <v>2.8087391873157896E-2</v>
      </c>
    </row>
    <row r="12" spans="1:16" x14ac:dyDescent="0.2">
      <c r="A12" s="20" t="s">
        <v>40</v>
      </c>
      <c r="B12" s="23">
        <v>0.15437999999999999</v>
      </c>
      <c r="C12" s="23">
        <v>4.8570000000000002E-2</v>
      </c>
      <c r="D12" s="23">
        <v>1.6129999999999999E-2</v>
      </c>
      <c r="E12" s="23">
        <v>-9.2800000000000001E-3</v>
      </c>
      <c r="F12" s="23">
        <v>7.1790000000000007E-2</v>
      </c>
      <c r="G12" s="23">
        <v>3.9940000000000003E-2</v>
      </c>
      <c r="H12" s="23">
        <v>5.2699999999999997E-2</v>
      </c>
      <c r="I12" s="23">
        <v>6.8180000000000004E-2</v>
      </c>
      <c r="J12" s="23">
        <v>1.7420000000000001E-2</v>
      </c>
      <c r="K12" s="23">
        <v>0.11439000000000001</v>
      </c>
      <c r="N12" s="37">
        <f t="shared" si="0"/>
        <v>3.7181825979365493E-2</v>
      </c>
    </row>
    <row r="13" spans="1:16" x14ac:dyDescent="0.2">
      <c r="A13" s="20" t="s">
        <v>41</v>
      </c>
      <c r="B13" s="23">
        <v>-5.9880000000000003E-2</v>
      </c>
      <c r="C13" s="23">
        <v>1.158E-2</v>
      </c>
      <c r="D13" s="23">
        <v>-4.9889999999999997E-2</v>
      </c>
      <c r="E13" s="23">
        <v>-7.2599999999999998E-2</v>
      </c>
      <c r="F13" s="23">
        <v>-0.19617000000000001</v>
      </c>
      <c r="G13" s="23">
        <v>3.1289999999999998E-2</v>
      </c>
      <c r="H13" s="23">
        <v>1.669E-2</v>
      </c>
      <c r="I13" s="23">
        <v>0</v>
      </c>
      <c r="J13" s="23">
        <v>-0.11301</v>
      </c>
      <c r="K13" s="23">
        <v>-2.7320000000000001E-2</v>
      </c>
      <c r="N13" s="37">
        <f t="shared" si="0"/>
        <v>-4.0890675261357992E-2</v>
      </c>
    </row>
    <row r="14" spans="1:16" x14ac:dyDescent="0.2">
      <c r="A14" s="20" t="s">
        <v>42</v>
      </c>
      <c r="B14" s="23">
        <v>-7.2190000000000004E-2</v>
      </c>
      <c r="C14" s="23">
        <v>-1.873E-2</v>
      </c>
      <c r="D14" s="23">
        <v>-6.9209999999999994E-2</v>
      </c>
      <c r="E14" s="23">
        <v>8.5860000000000006E-2</v>
      </c>
      <c r="F14" s="23">
        <v>4.7620000000000003E-2</v>
      </c>
      <c r="G14" s="23">
        <v>-1.5169999999999999E-2</v>
      </c>
      <c r="H14" s="23">
        <v>-3.5349999999999999E-2</v>
      </c>
      <c r="I14" s="23">
        <v>-5.7999999999999996E-3</v>
      </c>
      <c r="J14" s="23">
        <v>0</v>
      </c>
      <c r="K14" s="23">
        <v>2.298E-2</v>
      </c>
      <c r="N14" s="37">
        <f t="shared" si="0"/>
        <v>-6.0647823596534376E-3</v>
      </c>
    </row>
    <row r="15" spans="1:16" x14ac:dyDescent="0.2">
      <c r="A15" s="20" t="s">
        <v>43</v>
      </c>
      <c r="B15" s="23">
        <v>-4.5799999999999999E-3</v>
      </c>
      <c r="C15" s="23">
        <v>3.9239999999999997E-2</v>
      </c>
      <c r="D15" s="23">
        <v>1.7950000000000001E-2</v>
      </c>
      <c r="E15" s="23">
        <v>6.3950000000000007E-2</v>
      </c>
      <c r="F15" s="23">
        <v>0.10227</v>
      </c>
      <c r="G15" s="23">
        <v>-4.1999999999999997E-3</v>
      </c>
      <c r="H15" s="23">
        <v>3.141E-2</v>
      </c>
      <c r="I15" s="23">
        <v>2.1399999999999999E-2</v>
      </c>
      <c r="J15" s="23">
        <v>3.4750000000000003E-2</v>
      </c>
      <c r="K15" s="23">
        <v>6.2399999999999997E-2</v>
      </c>
      <c r="N15" s="37">
        <f t="shared" si="0"/>
        <v>2.2396966135753239E-2</v>
      </c>
    </row>
    <row r="16" spans="1:16" x14ac:dyDescent="0.2">
      <c r="A16" s="20" t="s">
        <v>44</v>
      </c>
      <c r="B16" s="23">
        <v>0.14252999999999999</v>
      </c>
      <c r="C16" s="23">
        <v>7.6530000000000001E-2</v>
      </c>
      <c r="D16" s="23">
        <v>-3.2750000000000001E-2</v>
      </c>
      <c r="E16" s="23">
        <v>8.8520000000000001E-2</v>
      </c>
      <c r="F16" s="23">
        <v>-8.5050000000000001E-2</v>
      </c>
      <c r="G16" s="23">
        <v>9.7049999999999997E-2</v>
      </c>
      <c r="H16" s="23">
        <v>4.061E-2</v>
      </c>
      <c r="I16" s="23">
        <v>7.238E-2</v>
      </c>
      <c r="J16" s="23">
        <v>-6.7159999999999997E-2</v>
      </c>
      <c r="K16" s="23">
        <v>0.19577</v>
      </c>
      <c r="N16" s="37">
        <f t="shared" si="0"/>
        <v>2.4207805679158947E-2</v>
      </c>
    </row>
    <row r="17" spans="1:14" x14ac:dyDescent="0.2">
      <c r="A17" s="20" t="s">
        <v>45</v>
      </c>
      <c r="B17" s="23">
        <v>-1.8110000000000001E-2</v>
      </c>
      <c r="C17" s="23">
        <v>4.0759999999999998E-2</v>
      </c>
      <c r="D17" s="23">
        <v>0.11719</v>
      </c>
      <c r="E17" s="23">
        <v>3.6139999999999999E-2</v>
      </c>
      <c r="F17" s="23">
        <v>3.662E-2</v>
      </c>
      <c r="G17" s="23">
        <v>1.538E-2</v>
      </c>
      <c r="H17" s="23">
        <v>-3.9019999999999999E-2</v>
      </c>
      <c r="I17" s="23">
        <v>4.9730000000000003E-2</v>
      </c>
      <c r="J17" s="23">
        <v>0</v>
      </c>
      <c r="K17" s="23">
        <v>0.15128</v>
      </c>
      <c r="N17" s="37">
        <f t="shared" si="0"/>
        <v>1.3473780600972535E-2</v>
      </c>
    </row>
    <row r="18" spans="1:14" x14ac:dyDescent="0.2">
      <c r="A18" s="20" t="s">
        <v>46</v>
      </c>
      <c r="B18" s="23">
        <v>-4.5080000000000002E-2</v>
      </c>
      <c r="C18" s="23">
        <v>0.14299000000000001</v>
      </c>
      <c r="D18" s="23">
        <v>7.4590000000000004E-2</v>
      </c>
      <c r="E18" s="23">
        <v>0.23547000000000001</v>
      </c>
      <c r="F18" s="23">
        <v>4.8910000000000002E-2</v>
      </c>
      <c r="G18" s="23">
        <v>9.8479999999999998E-2</v>
      </c>
      <c r="H18" s="23">
        <v>8.1220000000000001E-2</v>
      </c>
      <c r="I18" s="23">
        <v>0.12352</v>
      </c>
      <c r="J18" s="23">
        <v>4.8000000000000001E-2</v>
      </c>
      <c r="K18" s="23">
        <v>0.15472</v>
      </c>
      <c r="N18" s="37">
        <f t="shared" si="0"/>
        <v>7.7852732741802336E-2</v>
      </c>
    </row>
    <row r="19" spans="1:14" x14ac:dyDescent="0.2">
      <c r="A19" s="20" t="s">
        <v>47</v>
      </c>
      <c r="B19" s="23">
        <v>-0.11803</v>
      </c>
      <c r="C19" s="23">
        <v>5.339E-2</v>
      </c>
      <c r="D19" s="23">
        <v>-3.2539999999999999E-2</v>
      </c>
      <c r="E19" s="23">
        <v>-4.9410000000000003E-2</v>
      </c>
      <c r="F19" s="23">
        <v>-0.13472000000000001</v>
      </c>
      <c r="G19" s="23">
        <v>-1.034E-2</v>
      </c>
      <c r="H19" s="23">
        <v>-6.5729999999999997E-2</v>
      </c>
      <c r="I19" s="23">
        <v>-4.0660000000000002E-2</v>
      </c>
      <c r="J19" s="23">
        <v>-1.5270000000000001E-2</v>
      </c>
      <c r="K19" s="23">
        <v>3.202E-2</v>
      </c>
      <c r="N19" s="37">
        <f t="shared" si="0"/>
        <v>-1.8635234919097753E-2</v>
      </c>
    </row>
    <row r="20" spans="1:14" x14ac:dyDescent="0.2">
      <c r="A20" s="20" t="s">
        <v>48</v>
      </c>
      <c r="B20" s="23">
        <v>0.23601</v>
      </c>
      <c r="C20" s="23">
        <v>0.23449</v>
      </c>
      <c r="D20" s="23">
        <v>5.8299999999999998E-2</v>
      </c>
      <c r="E20" s="23">
        <v>3.5479999999999998E-2</v>
      </c>
      <c r="F20" s="23">
        <v>-0.20358999999999999</v>
      </c>
      <c r="G20" s="23">
        <v>7.4329999999999993E-2</v>
      </c>
      <c r="H20" s="23">
        <v>0.1608</v>
      </c>
      <c r="I20" s="23">
        <v>0.13815</v>
      </c>
      <c r="J20" s="23">
        <v>-3.8800000000000002E-3</v>
      </c>
      <c r="K20" s="23">
        <v>0.23913999999999999</v>
      </c>
      <c r="N20" s="37">
        <f t="shared" si="0"/>
        <v>4.9002619796832278E-2</v>
      </c>
    </row>
    <row r="21" spans="1:14" x14ac:dyDescent="0.2">
      <c r="A21" s="20" t="s">
        <v>49</v>
      </c>
      <c r="B21" s="23">
        <v>-2.7560000000000001E-2</v>
      </c>
      <c r="C21" s="23">
        <v>-4.4119999999999999E-2</v>
      </c>
      <c r="D21" s="23">
        <v>-1.907E-2</v>
      </c>
      <c r="E21" s="23">
        <v>-8.3669999999999994E-2</v>
      </c>
      <c r="F21" s="23">
        <v>-2.256E-2</v>
      </c>
      <c r="G21" s="23">
        <v>3.8920000000000003E-2</v>
      </c>
      <c r="H21" s="23">
        <v>-4.3299999999999996E-3</v>
      </c>
      <c r="I21" s="23">
        <v>1.6549999999999999E-2</v>
      </c>
      <c r="J21" s="23">
        <v>2.3349999999999999E-2</v>
      </c>
      <c r="K21" s="23">
        <v>-0.12558</v>
      </c>
      <c r="N21" s="37">
        <f t="shared" si="0"/>
        <v>1.713840167807474E-2</v>
      </c>
    </row>
    <row r="22" spans="1:14" x14ac:dyDescent="0.2">
      <c r="A22" s="20" t="s">
        <v>50</v>
      </c>
      <c r="B22" s="23">
        <v>-6.4780000000000004E-2</v>
      </c>
      <c r="C22" s="23">
        <v>-5.9619999999999999E-2</v>
      </c>
      <c r="D22" s="23">
        <v>-4.3200000000000002E-2</v>
      </c>
      <c r="E22" s="23">
        <v>-4.5220000000000003E-2</v>
      </c>
      <c r="F22" s="23">
        <v>0.12307999999999999</v>
      </c>
      <c r="G22" s="23">
        <v>-4.4749999999999998E-2</v>
      </c>
      <c r="H22" s="23">
        <v>-8.0430000000000001E-2</v>
      </c>
      <c r="I22" s="23">
        <v>-8.548E-2</v>
      </c>
      <c r="J22" s="23">
        <v>-4.5629999999999997E-2</v>
      </c>
      <c r="K22" s="23">
        <v>-1.9380000000000001E-2</v>
      </c>
      <c r="N22" s="37">
        <f t="shared" si="0"/>
        <v>-4.0603442310138876E-2</v>
      </c>
    </row>
    <row r="23" spans="1:14" x14ac:dyDescent="0.2">
      <c r="A23" s="20" t="s">
        <v>51</v>
      </c>
      <c r="B23" s="23">
        <v>-2.16E-3</v>
      </c>
      <c r="C23" s="23">
        <v>0.32514999999999999</v>
      </c>
      <c r="D23" s="23">
        <v>4.5150000000000003E-2</v>
      </c>
      <c r="E23" s="23">
        <v>0.1694</v>
      </c>
      <c r="F23" s="23">
        <v>-6.8489999999999995E-2</v>
      </c>
      <c r="G23" s="23">
        <v>9.5860000000000001E-2</v>
      </c>
      <c r="H23" s="23">
        <v>0.15603</v>
      </c>
      <c r="I23" s="23">
        <v>7.2700000000000001E-2</v>
      </c>
      <c r="J23" s="23">
        <v>0.10757</v>
      </c>
      <c r="K23" s="23">
        <v>0.10063</v>
      </c>
      <c r="N23" s="37">
        <f t="shared" si="0"/>
        <v>0.10005150073956136</v>
      </c>
    </row>
    <row r="24" spans="1:14" x14ac:dyDescent="0.2">
      <c r="A24" s="20" t="s">
        <v>52</v>
      </c>
      <c r="B24" s="23">
        <v>0.11931</v>
      </c>
      <c r="C24" s="23">
        <v>2.0580000000000001E-2</v>
      </c>
      <c r="D24" s="23">
        <v>-8.6400000000000001E-3</v>
      </c>
      <c r="E24" s="23">
        <v>7.7880000000000005E-2</v>
      </c>
      <c r="F24" s="23">
        <v>-2.206E-2</v>
      </c>
      <c r="G24" s="23">
        <v>9.6420000000000006E-2</v>
      </c>
      <c r="H24" s="23">
        <v>-1.84E-2</v>
      </c>
      <c r="I24" s="23">
        <v>-5.5300000000000002E-3</v>
      </c>
      <c r="J24" s="23">
        <v>7.9140000000000002E-2</v>
      </c>
      <c r="K24" s="23">
        <v>-1.061E-2</v>
      </c>
      <c r="N24" s="37">
        <f t="shared" si="0"/>
        <v>6.9627324357795561E-2</v>
      </c>
    </row>
    <row r="25" spans="1:14" x14ac:dyDescent="0.2">
      <c r="A25" s="20" t="s">
        <v>53</v>
      </c>
      <c r="B25" s="23">
        <v>0.15407000000000001</v>
      </c>
      <c r="C25" s="23">
        <v>1.915E-2</v>
      </c>
      <c r="D25" s="23">
        <v>-2.8320000000000001E-2</v>
      </c>
      <c r="E25" s="23">
        <v>4.335E-2</v>
      </c>
      <c r="F25" s="23">
        <v>-0.14285999999999999</v>
      </c>
      <c r="G25" s="23">
        <v>2.4479999999999998E-2</v>
      </c>
      <c r="H25" s="23">
        <v>7.2919999999999999E-2</v>
      </c>
      <c r="I25" s="23">
        <v>0.13839000000000001</v>
      </c>
      <c r="J25" s="23">
        <v>1.333E-2</v>
      </c>
      <c r="K25" s="23">
        <v>-6.3939999999999997E-2</v>
      </c>
      <c r="N25" s="37">
        <f t="shared" si="0"/>
        <v>1.2665556155424102E-2</v>
      </c>
    </row>
    <row r="26" spans="1:14" x14ac:dyDescent="0.2">
      <c r="A26" s="20" t="s">
        <v>54</v>
      </c>
      <c r="B26" s="23">
        <v>0.22753999999999999</v>
      </c>
      <c r="C26" s="23">
        <v>0.11967999999999999</v>
      </c>
      <c r="D26" s="23">
        <v>0.10987</v>
      </c>
      <c r="E26" s="23">
        <v>0.17175000000000001</v>
      </c>
      <c r="F26" s="23">
        <v>0.22806999999999999</v>
      </c>
      <c r="G26" s="23">
        <v>7.6990000000000003E-2</v>
      </c>
      <c r="H26" s="23">
        <v>-3.4950000000000002E-2</v>
      </c>
      <c r="I26" s="23">
        <v>1.5270000000000001E-2</v>
      </c>
      <c r="J26" s="23">
        <v>7.5660000000000005E-2</v>
      </c>
      <c r="K26" s="23">
        <v>0.29483999999999999</v>
      </c>
      <c r="N26" s="37">
        <f t="shared" si="0"/>
        <v>8.5676241519453522E-2</v>
      </c>
    </row>
    <row r="27" spans="1:14" x14ac:dyDescent="0.2">
      <c r="A27" s="20" t="s">
        <v>55</v>
      </c>
      <c r="B27" s="23">
        <v>5.6090000000000001E-2</v>
      </c>
      <c r="C27" s="23">
        <v>-6.5809999999999994E-2</v>
      </c>
      <c r="D27" s="23">
        <v>1.414E-2</v>
      </c>
      <c r="E27" s="23">
        <v>-4.1369999999999997E-2</v>
      </c>
      <c r="F27" s="23">
        <v>0.24285999999999999</v>
      </c>
      <c r="G27" s="23">
        <v>-0.1249</v>
      </c>
      <c r="H27" s="23">
        <v>-8.7529999999999997E-2</v>
      </c>
      <c r="I27" s="23">
        <v>-0.11613</v>
      </c>
      <c r="J27" s="23">
        <v>5.1990000000000001E-2</v>
      </c>
      <c r="K27" s="23">
        <v>3.3999999999999998E-3</v>
      </c>
      <c r="N27" s="37">
        <f t="shared" si="0"/>
        <v>-2.8411503278876513E-2</v>
      </c>
    </row>
    <row r="28" spans="1:14" x14ac:dyDescent="0.2">
      <c r="A28" s="20" t="s">
        <v>56</v>
      </c>
      <c r="B28" s="23">
        <v>-2.9790000000000001E-2</v>
      </c>
      <c r="C28" s="23">
        <v>9.5E-4</v>
      </c>
      <c r="D28" s="23">
        <v>6.6729999999999998E-2</v>
      </c>
      <c r="E28" s="23">
        <v>4.5620000000000001E-2</v>
      </c>
      <c r="F28" s="23">
        <v>-2.8700000000000002E-3</v>
      </c>
      <c r="G28" s="23">
        <v>3.7560000000000003E-2</v>
      </c>
      <c r="H28" s="23">
        <v>1.7639999999999999E-2</v>
      </c>
      <c r="I28" s="23">
        <v>8.8499999999999995E-2</v>
      </c>
      <c r="J28" s="23">
        <v>4.9419999999999999E-2</v>
      </c>
      <c r="K28" s="23">
        <v>2.0400000000000001E-3</v>
      </c>
      <c r="N28" s="37">
        <f t="shared" si="0"/>
        <v>3.7350289549660569E-2</v>
      </c>
    </row>
    <row r="29" spans="1:14" x14ac:dyDescent="0.2">
      <c r="A29" s="20" t="s">
        <v>57</v>
      </c>
      <c r="B29" s="23">
        <v>-0.26835999999999999</v>
      </c>
      <c r="C29" s="23">
        <v>-1.7479999999999999E-2</v>
      </c>
      <c r="D29" s="23">
        <v>-4.1079999999999998E-2</v>
      </c>
      <c r="E29" s="23">
        <v>-7.0749999999999993E-2</v>
      </c>
      <c r="F29" s="23">
        <v>-0.2147</v>
      </c>
      <c r="G29" s="23">
        <v>-1.538E-2</v>
      </c>
      <c r="H29" s="23">
        <v>-5.4200000000000003E-3</v>
      </c>
      <c r="I29" s="23">
        <v>-0.10693999999999999</v>
      </c>
      <c r="J29" s="23">
        <v>-3.1859999999999999E-2</v>
      </c>
      <c r="K29" s="23">
        <v>-0.16588</v>
      </c>
      <c r="N29" s="37">
        <f t="shared" si="0"/>
        <v>-3.7266536846637492E-2</v>
      </c>
    </row>
    <row r="30" spans="1:14" x14ac:dyDescent="0.2">
      <c r="A30" s="20" t="s">
        <v>58</v>
      </c>
      <c r="B30" s="23">
        <v>5.1090000000000003E-2</v>
      </c>
      <c r="C30" s="23">
        <v>8.8459999999999997E-2</v>
      </c>
      <c r="D30" s="23">
        <v>-5.0630000000000001E-2</v>
      </c>
      <c r="E30" s="23">
        <v>0.11168</v>
      </c>
      <c r="F30" s="23">
        <v>4.2200000000000001E-2</v>
      </c>
      <c r="G30" s="23">
        <v>0.12039999999999999</v>
      </c>
      <c r="H30" s="23">
        <v>9.6949999999999995E-2</v>
      </c>
      <c r="I30" s="23">
        <v>6.232E-2</v>
      </c>
      <c r="J30" s="23">
        <v>-1.5740000000000001E-2</v>
      </c>
      <c r="K30" s="23">
        <v>8.1200000000000005E-3</v>
      </c>
      <c r="N30" s="37">
        <f t="shared" si="0"/>
        <v>5.2912345805892207E-2</v>
      </c>
    </row>
    <row r="31" spans="1:14" x14ac:dyDescent="0.2">
      <c r="A31" s="20" t="s">
        <v>59</v>
      </c>
      <c r="B31" s="23">
        <v>0.10764</v>
      </c>
      <c r="C31" s="23">
        <v>-8.6569999999999994E-2</v>
      </c>
      <c r="D31" s="23">
        <v>5.8040000000000001E-2</v>
      </c>
      <c r="E31" s="23">
        <v>-4.4519999999999997E-2</v>
      </c>
      <c r="F31" s="23">
        <v>-0.26056000000000001</v>
      </c>
      <c r="G31" s="23">
        <v>4.7579999999999997E-2</v>
      </c>
      <c r="H31" s="23">
        <v>4.6670000000000003E-2</v>
      </c>
      <c r="I31" s="23">
        <v>0.11799999999999999</v>
      </c>
      <c r="J31" s="23">
        <v>0.12936</v>
      </c>
      <c r="K31" s="23">
        <v>-9.5009999999999997E-2</v>
      </c>
      <c r="N31" s="37">
        <f t="shared" si="0"/>
        <v>6.2079285494256037E-2</v>
      </c>
    </row>
    <row r="33" spans="1:16" x14ac:dyDescent="0.2">
      <c r="A33" t="s">
        <v>33</v>
      </c>
      <c r="B33" s="34">
        <f>AVERAGE(B8:B31)</f>
        <v>3.1707916666666662E-2</v>
      </c>
      <c r="C33" s="34">
        <f t="shared" ref="C33:K33" si="1">AVERAGE(C8:C31)</f>
        <v>4.9723333333333342E-2</v>
      </c>
      <c r="D33" s="34">
        <f t="shared" si="1"/>
        <v>9.5708333333333357E-3</v>
      </c>
      <c r="E33" s="34">
        <f t="shared" si="1"/>
        <v>3.9235416666666668E-2</v>
      </c>
      <c r="F33" s="34">
        <f t="shared" si="1"/>
        <v>-2.7604583333333339E-2</v>
      </c>
      <c r="G33" s="34">
        <f t="shared" si="1"/>
        <v>2.9115416666666668E-2</v>
      </c>
      <c r="H33" s="34">
        <f t="shared" si="1"/>
        <v>2.0357916666666667E-2</v>
      </c>
      <c r="I33" s="34">
        <f t="shared" si="1"/>
        <v>2.2890416666666667E-2</v>
      </c>
      <c r="J33" s="34">
        <f t="shared" si="1"/>
        <v>2.3418750000000002E-2</v>
      </c>
      <c r="K33" s="34">
        <f t="shared" si="1"/>
        <v>4.4597916666666661E-2</v>
      </c>
      <c r="M33" t="s">
        <v>62</v>
      </c>
      <c r="N33" s="37">
        <f>SUMPRODUCT(B33:K33,B36:K36)</f>
        <v>2.5000000099875103E-2</v>
      </c>
      <c r="O33" s="39">
        <v>2.5000000000000001E-2</v>
      </c>
      <c r="P33" s="40" t="s">
        <v>61</v>
      </c>
    </row>
    <row r="34" spans="1:16" x14ac:dyDescent="0.2">
      <c r="A34" t="s">
        <v>34</v>
      </c>
      <c r="B34">
        <f>_xlfn.VAR.P(B8:B31)</f>
        <v>1.6299809633159721E-2</v>
      </c>
      <c r="C34">
        <f t="shared" ref="C34:K34" si="2">_xlfn.VAR.P(C8:C31)</f>
        <v>8.1752664972222222E-3</v>
      </c>
      <c r="D34">
        <f t="shared" si="2"/>
        <v>2.6066589909722222E-3</v>
      </c>
      <c r="E34">
        <f t="shared" si="2"/>
        <v>8.6775501164930539E-3</v>
      </c>
      <c r="F34">
        <f t="shared" si="2"/>
        <v>1.6913493174826388E-2</v>
      </c>
      <c r="G34">
        <f t="shared" si="2"/>
        <v>2.9935654664930548E-3</v>
      </c>
      <c r="H34">
        <f t="shared" si="2"/>
        <v>4.5219698581597219E-3</v>
      </c>
      <c r="I34">
        <f t="shared" si="2"/>
        <v>5.4711650289930545E-3</v>
      </c>
      <c r="J34">
        <f t="shared" si="2"/>
        <v>3.065854152604167E-3</v>
      </c>
      <c r="K34">
        <f t="shared" si="2"/>
        <v>1.2936070591493055E-2</v>
      </c>
      <c r="M34" t="s">
        <v>63</v>
      </c>
      <c r="N34" s="29">
        <f>_xlfn.VAR.P(N8:N31)</f>
        <v>1.5174422556627938E-3</v>
      </c>
    </row>
    <row r="36" spans="1:16" x14ac:dyDescent="0.2">
      <c r="A36" t="s">
        <v>35</v>
      </c>
      <c r="B36" s="35">
        <v>0</v>
      </c>
      <c r="C36" s="35">
        <v>0</v>
      </c>
      <c r="D36" s="35">
        <v>0</v>
      </c>
      <c r="E36" s="35">
        <v>0</v>
      </c>
      <c r="F36" s="35">
        <v>3.4907688875541E-2</v>
      </c>
      <c r="G36" s="35">
        <v>0.41287474062432827</v>
      </c>
      <c r="H36" s="35">
        <v>7.9928792275565597E-2</v>
      </c>
      <c r="I36" s="35">
        <v>0</v>
      </c>
      <c r="J36" s="35">
        <v>0.4130326373061316</v>
      </c>
      <c r="K36" s="35">
        <v>5.9256140918433536E-2</v>
      </c>
      <c r="L36" s="36">
        <f>SUM(B36:K36)</f>
        <v>1</v>
      </c>
    </row>
  </sheetData>
  <phoneticPr fontId="10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2021-09-19T15:45:13Z</dcterms:created>
  <dcterms:modified xsi:type="dcterms:W3CDTF">2021-09-23T04:44:02Z</dcterms:modified>
</cp:coreProperties>
</file>