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/Desktop/1. School/1. George Washington University/1. Semester/Fall 2021/DNSC 6306 Decision Model/"/>
    </mc:Choice>
  </mc:AlternateContent>
  <xr:revisionPtr revIDLastSave="0" documentId="13_ncr:1_{5967EB11-271A-B34E-83B4-6460C1C4EF4B}" xr6:coauthVersionLast="47" xr6:coauthVersionMax="47" xr10:uidLastSave="{00000000-0000-0000-0000-000000000000}"/>
  <bookViews>
    <workbookView xWindow="380" yWindow="500" windowWidth="28040" windowHeight="16940" activeTab="1" xr2:uid="{F8DE9B5D-351D-1B4D-8016-0430E9B7ACAA}"/>
  </bookViews>
  <sheets>
    <sheet name="Q2.Contract bid" sheetId="1" r:id="rId1"/>
    <sheet name="Q3. Selling Shares and Option V" sheetId="2" r:id="rId2"/>
  </sheets>
  <definedNames>
    <definedName name="MinimizeCosts" localSheetId="0">FALSE</definedName>
    <definedName name="MinimizeCosts" localSheetId="1">FALSE</definedName>
    <definedName name="_xlnm.Print_Area" localSheetId="0">'Q2.Contract bid'!TreeDiagram</definedName>
    <definedName name="_xlnm.Print_Area" localSheetId="1">'Q3. Selling Shares and Option V'!TreeDiagram</definedName>
    <definedName name="TreeData" localSheetId="0">'Q2.Contract bid'!$GH$1001:$GV$1015</definedName>
    <definedName name="TreeData" localSheetId="1">'Q3. Selling Shares and Option V'!$GH$1001:$GV$1012</definedName>
    <definedName name="TreeDiagBase" localSheetId="0">'Q2.Contract bid'!$B$4</definedName>
    <definedName name="TreeDiagBase" localSheetId="1">'Q3. Selling Shares and Option V'!$A$1</definedName>
    <definedName name="TreeDiagram" localSheetId="0">'Q2.Contract bid'!$B$4:$T$42</definedName>
    <definedName name="TreeDiagram" localSheetId="1">'Q3. Selling Shares and Option V'!$A$1:$O$34</definedName>
    <definedName name="UseExpUtility" localSheetId="0">FALSE</definedName>
    <definedName name="UseExpUtility" localSheetId="1">FALSE</definedName>
  </definedNames>
  <calcPr calcId="181029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2" l="1"/>
  <c r="O33" i="2"/>
  <c r="M34" i="2" s="1"/>
  <c r="O28" i="2"/>
  <c r="M29" i="2" s="1"/>
  <c r="O23" i="2"/>
  <c r="M24" i="2" s="1"/>
  <c r="O18" i="2"/>
  <c r="M19" i="2" s="1"/>
  <c r="I21" i="2" s="1"/>
  <c r="J20" i="2" s="1"/>
  <c r="O13" i="2"/>
  <c r="I14" i="2" s="1"/>
  <c r="O8" i="2"/>
  <c r="I9" i="2" s="1"/>
  <c r="H28" i="2"/>
  <c r="H11" i="2"/>
  <c r="E11" i="2" s="1"/>
  <c r="D4" i="2"/>
  <c r="O3" i="2" s="1"/>
  <c r="E4" i="2" s="1"/>
  <c r="F17" i="1"/>
  <c r="Q32" i="1"/>
  <c r="I33" i="1"/>
  <c r="I19" i="1"/>
  <c r="I39" i="1"/>
  <c r="T41" i="1"/>
  <c r="J42" i="1" s="1"/>
  <c r="T21" i="1"/>
  <c r="J22" i="1" s="1"/>
  <c r="Q29" i="1"/>
  <c r="Q27" i="1"/>
  <c r="M37" i="1"/>
  <c r="T26" i="1"/>
  <c r="R27" i="1" s="1"/>
  <c r="Q9" i="1"/>
  <c r="Q7" i="1"/>
  <c r="M17" i="1"/>
  <c r="Q12" i="1" s="1"/>
  <c r="I13" i="1"/>
  <c r="I31" i="2" l="1"/>
  <c r="J30" i="2" s="1"/>
  <c r="T16" i="1"/>
  <c r="N17" i="1" s="1"/>
  <c r="T36" i="1"/>
  <c r="N37" i="1" s="1"/>
  <c r="T6" i="1"/>
  <c r="R7" i="1" s="1"/>
  <c r="T11" i="1"/>
  <c r="R12" i="1" s="1"/>
  <c r="T31" i="1"/>
  <c r="R32" i="1" s="1"/>
  <c r="N29" i="1" s="1"/>
  <c r="J33" i="1" s="1"/>
  <c r="E26" i="2" l="1"/>
  <c r="A15" i="2" s="1"/>
  <c r="B14" i="2" s="1"/>
  <c r="N9" i="1"/>
  <c r="J13" i="1" s="1"/>
  <c r="K32" i="1"/>
  <c r="F37" i="1"/>
  <c r="K12" i="1"/>
  <c r="B27" i="1" l="1"/>
  <c r="C26" i="1" s="1"/>
</calcChain>
</file>

<file path=xl/sharedStrings.xml><?xml version="1.0" encoding="utf-8"?>
<sst xmlns="http://schemas.openxmlformats.org/spreadsheetml/2006/main" count="89" uniqueCount="37">
  <si>
    <t>ID</t>
  </si>
  <si>
    <t>Name</t>
  </si>
  <si>
    <t>Value</t>
  </si>
  <si>
    <t>Prob</t>
  </si>
  <si>
    <t>TreePlan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</si>
  <si>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</si>
  <si>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</si>
  <si>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</si>
  <si>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</si>
  <si>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</si>
  <si>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</si>
  <si>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</si>
  <si>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</si>
  <si>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</si>
  <si>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</si>
  <si>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</si>
  <si>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D</t>
  </si>
  <si>
    <t>T</t>
  </si>
  <si>
    <t>TreePlan Student License</t>
  </si>
  <si>
    <t>For Education Only</t>
  </si>
  <si>
    <t>Bid £16</t>
  </si>
  <si>
    <t>Bid £14</t>
  </si>
  <si>
    <t>Bid Accepted</t>
  </si>
  <si>
    <t>Bid Rejected</t>
  </si>
  <si>
    <t>E</t>
  </si>
  <si>
    <t>Invest in New Process</t>
  </si>
  <si>
    <t>Use Old Precess</t>
  </si>
  <si>
    <t>No Complication</t>
  </si>
  <si>
    <t>Complication</t>
  </si>
  <si>
    <t>Sell Now</t>
  </si>
  <si>
    <t>Sell In two Weeks</t>
  </si>
  <si>
    <t>Price Up</t>
  </si>
  <si>
    <t>Price Down</t>
  </si>
  <si>
    <t>Put Option</t>
  </si>
  <si>
    <t>Exercise the Option</t>
  </si>
  <si>
    <t>Do not Exercise the Option</t>
  </si>
  <si>
    <t xml:space="preserve">Option Value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</si>
</sst>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Times New Roman"/>
      <family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3" fillId="0" borderId="0" xfId="1" applyFont="1" applyProtection="1">
      <protection locked="0" hidden="1"/>
    </xf>
    <xf numFmtId="0" fontId="3" fillId="0" borderId="0" xfId="1" applyFont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</cellXfs>
  <cellStyles count="2">
    <cellStyle name="Normal" xfId="0" builtinId="0"/>
    <cellStyle name="Normal 3" xfId="1" xr:uid="{08D9C9D4-A026-9746-845B-56A1A6180C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15</xdr:row>
      <xdr:rowOff>0</xdr:rowOff>
    </xdr:from>
    <xdr:to>
      <xdr:col>6</xdr:col>
      <xdr:colOff>152400</xdr:colOff>
      <xdr:row>15</xdr:row>
      <xdr:rowOff>152400</xdr:rowOff>
    </xdr:to>
    <xdr:sp macro="" textlink="">
      <xdr:nvSpPr>
        <xdr:cNvPr id="40" name="Circle 1">
          <a:extLst>
            <a:ext uri="{FF2B5EF4-FFF2-40B4-BE49-F238E27FC236}">
              <a16:creationId xmlns:a16="http://schemas.microsoft.com/office/drawing/2014/main" id="{E7E9A7E9-25CF-4841-A4B9-D6A69ECAEE4C}"/>
            </a:ext>
          </a:extLst>
        </xdr:cNvPr>
        <xdr:cNvSpPr/>
      </xdr:nvSpPr>
      <xdr:spPr>
        <a:xfrm>
          <a:off x="3771900" y="3048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15</xdr:row>
      <xdr:rowOff>76200</xdr:rowOff>
    </xdr:from>
    <xdr:to>
      <xdr:col>6</xdr:col>
      <xdr:colOff>0</xdr:colOff>
      <xdr:row>15</xdr:row>
      <xdr:rowOff>76200</xdr:rowOff>
    </xdr:to>
    <xdr:sp macro="" textlink="">
      <xdr:nvSpPr>
        <xdr:cNvPr id="1105" name="Line 81">
          <a:extLst>
            <a:ext uri="{FF2B5EF4-FFF2-40B4-BE49-F238E27FC236}">
              <a16:creationId xmlns:a16="http://schemas.microsoft.com/office/drawing/2014/main" id="{5EEF243A-BF0B-2D48-8244-4415F35251D5}"/>
            </a:ext>
          </a:extLst>
        </xdr:cNvPr>
        <xdr:cNvSpPr>
          <a:spLocks noChangeShapeType="1"/>
        </xdr:cNvSpPr>
      </xdr:nvSpPr>
      <xdr:spPr bwMode="auto">
        <a:xfrm>
          <a:off x="2120900" y="31242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152400</xdr:colOff>
      <xdr:row>15</xdr:row>
      <xdr:rowOff>76200</xdr:rowOff>
    </xdr:from>
    <xdr:to>
      <xdr:col>4</xdr:col>
      <xdr:colOff>0</xdr:colOff>
      <xdr:row>25</xdr:row>
      <xdr:rowOff>76200</xdr:rowOff>
    </xdr:to>
    <xdr:sp macro="" textlink="">
      <xdr:nvSpPr>
        <xdr:cNvPr id="1106" name="Line 82">
          <a:extLst>
            <a:ext uri="{FF2B5EF4-FFF2-40B4-BE49-F238E27FC236}">
              <a16:creationId xmlns:a16="http://schemas.microsoft.com/office/drawing/2014/main" id="{BB618B09-9FAE-BA40-90AA-0BFF5B27C84C}"/>
            </a:ext>
          </a:extLst>
        </xdr:cNvPr>
        <xdr:cNvSpPr>
          <a:spLocks noChangeShapeType="1"/>
        </xdr:cNvSpPr>
      </xdr:nvSpPr>
      <xdr:spPr bwMode="auto">
        <a:xfrm flipV="1">
          <a:off x="1803400" y="3124200"/>
          <a:ext cx="317500" cy="203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152400</xdr:colOff>
      <xdr:row>35</xdr:row>
      <xdr:rowOff>152400</xdr:rowOff>
    </xdr:to>
    <xdr:sp macro="" textlink="">
      <xdr:nvSpPr>
        <xdr:cNvPr id="41" name="Circle 2">
          <a:extLst>
            <a:ext uri="{FF2B5EF4-FFF2-40B4-BE49-F238E27FC236}">
              <a16:creationId xmlns:a16="http://schemas.microsoft.com/office/drawing/2014/main" id="{FDC58E82-4188-6F45-AAAF-544A13A2774E}"/>
            </a:ext>
          </a:extLst>
        </xdr:cNvPr>
        <xdr:cNvSpPr/>
      </xdr:nvSpPr>
      <xdr:spPr>
        <a:xfrm>
          <a:off x="3771900" y="7112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35</xdr:row>
      <xdr:rowOff>76200</xdr:rowOff>
    </xdr:from>
    <xdr:to>
      <xdr:col>6</xdr:col>
      <xdr:colOff>0</xdr:colOff>
      <xdr:row>35</xdr:row>
      <xdr:rowOff>76200</xdr:rowOff>
    </xdr:to>
    <xdr:sp macro="" textlink="">
      <xdr:nvSpPr>
        <xdr:cNvPr id="1107" name="Line 83">
          <a:extLst>
            <a:ext uri="{FF2B5EF4-FFF2-40B4-BE49-F238E27FC236}">
              <a16:creationId xmlns:a16="http://schemas.microsoft.com/office/drawing/2014/main" id="{10052D42-91A9-0D4D-8CCD-82B534308A60}"/>
            </a:ext>
          </a:extLst>
        </xdr:cNvPr>
        <xdr:cNvSpPr>
          <a:spLocks noChangeShapeType="1"/>
        </xdr:cNvSpPr>
      </xdr:nvSpPr>
      <xdr:spPr bwMode="auto">
        <a:xfrm>
          <a:off x="2120900" y="71882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152400</xdr:colOff>
      <xdr:row>25</xdr:row>
      <xdr:rowOff>76200</xdr:rowOff>
    </xdr:from>
    <xdr:to>
      <xdr:col>4</xdr:col>
      <xdr:colOff>0</xdr:colOff>
      <xdr:row>35</xdr:row>
      <xdr:rowOff>76200</xdr:rowOff>
    </xdr:to>
    <xdr:sp macro="" textlink="">
      <xdr:nvSpPr>
        <xdr:cNvPr id="1108" name="Line 84">
          <a:extLst>
            <a:ext uri="{FF2B5EF4-FFF2-40B4-BE49-F238E27FC236}">
              <a16:creationId xmlns:a16="http://schemas.microsoft.com/office/drawing/2014/main" id="{A453C1E5-3011-344B-A2FB-853D9725DCF5}"/>
            </a:ext>
          </a:extLst>
        </xdr:cNvPr>
        <xdr:cNvSpPr>
          <a:spLocks noChangeShapeType="1"/>
        </xdr:cNvSpPr>
      </xdr:nvSpPr>
      <xdr:spPr bwMode="auto">
        <a:xfrm>
          <a:off x="1803400" y="5156200"/>
          <a:ext cx="317500" cy="203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152400</xdr:colOff>
      <xdr:row>11</xdr:row>
      <xdr:rowOff>152400</xdr:rowOff>
    </xdr:to>
    <xdr:sp macro="" textlink="">
      <xdr:nvSpPr>
        <xdr:cNvPr id="42" name="Square 3">
          <a:extLst>
            <a:ext uri="{FF2B5EF4-FFF2-40B4-BE49-F238E27FC236}">
              <a16:creationId xmlns:a16="http://schemas.microsoft.com/office/drawing/2014/main" id="{8549CED5-840D-4646-8CD1-7FA2D62BDC9E}"/>
            </a:ext>
          </a:extLst>
        </xdr:cNvPr>
        <xdr:cNvSpPr/>
      </xdr:nvSpPr>
      <xdr:spPr>
        <a:xfrm>
          <a:off x="5892800" y="22352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11</xdr:row>
      <xdr:rowOff>76200</xdr:rowOff>
    </xdr:from>
    <xdr:to>
      <xdr:col>10</xdr:col>
      <xdr:colOff>0</xdr:colOff>
      <xdr:row>11</xdr:row>
      <xdr:rowOff>76200</xdr:rowOff>
    </xdr:to>
    <xdr:sp macro="" textlink="">
      <xdr:nvSpPr>
        <xdr:cNvPr id="1109" name="Line 85">
          <a:extLst>
            <a:ext uri="{FF2B5EF4-FFF2-40B4-BE49-F238E27FC236}">
              <a16:creationId xmlns:a16="http://schemas.microsoft.com/office/drawing/2014/main" id="{CB4AAFCE-94E5-CC4F-AB82-0B2968243B12}"/>
            </a:ext>
          </a:extLst>
        </xdr:cNvPr>
        <xdr:cNvSpPr>
          <a:spLocks noChangeShapeType="1"/>
        </xdr:cNvSpPr>
      </xdr:nvSpPr>
      <xdr:spPr bwMode="auto">
        <a:xfrm>
          <a:off x="4241800" y="23114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152400</xdr:colOff>
      <xdr:row>11</xdr:row>
      <xdr:rowOff>76200</xdr:rowOff>
    </xdr:from>
    <xdr:to>
      <xdr:col>8</xdr:col>
      <xdr:colOff>0</xdr:colOff>
      <xdr:row>15</xdr:row>
      <xdr:rowOff>76200</xdr:rowOff>
    </xdr:to>
    <xdr:sp macro="" textlink="">
      <xdr:nvSpPr>
        <xdr:cNvPr id="1110" name="Line 86">
          <a:extLst>
            <a:ext uri="{FF2B5EF4-FFF2-40B4-BE49-F238E27FC236}">
              <a16:creationId xmlns:a16="http://schemas.microsoft.com/office/drawing/2014/main" id="{19E8E544-2E60-D449-A0E4-6F158D208B5B}"/>
            </a:ext>
          </a:extLst>
        </xdr:cNvPr>
        <xdr:cNvSpPr>
          <a:spLocks noChangeShapeType="1"/>
        </xdr:cNvSpPr>
      </xdr:nvSpPr>
      <xdr:spPr bwMode="auto">
        <a:xfrm flipV="1">
          <a:off x="3924300" y="2311400"/>
          <a:ext cx="317500" cy="812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152400</xdr:colOff>
      <xdr:row>20</xdr:row>
      <xdr:rowOff>152400</xdr:rowOff>
    </xdr:to>
    <xdr:sp macro="" textlink="">
      <xdr:nvSpPr>
        <xdr:cNvPr id="43" name="Triangle 4">
          <a:extLst>
            <a:ext uri="{FF2B5EF4-FFF2-40B4-BE49-F238E27FC236}">
              <a16:creationId xmlns:a16="http://schemas.microsoft.com/office/drawing/2014/main" id="{F5CCD69D-7EF7-4448-9C77-26F1D29E381E}"/>
            </a:ext>
          </a:extLst>
        </xdr:cNvPr>
        <xdr:cNvSpPr/>
      </xdr:nvSpPr>
      <xdr:spPr>
        <a:xfrm rot="16200000">
          <a:off x="5892800" y="4064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152400</xdr:colOff>
      <xdr:row>20</xdr:row>
      <xdr:rowOff>76200</xdr:rowOff>
    </xdr:from>
    <xdr:to>
      <xdr:col>18</xdr:col>
      <xdr:colOff>0</xdr:colOff>
      <xdr:row>20</xdr:row>
      <xdr:rowOff>76200</xdr:rowOff>
    </xdr:to>
    <xdr:sp macro="" textlink="">
      <xdr:nvSpPr>
        <xdr:cNvPr id="1111" name="Line 87">
          <a:extLst>
            <a:ext uri="{FF2B5EF4-FFF2-40B4-BE49-F238E27FC236}">
              <a16:creationId xmlns:a16="http://schemas.microsoft.com/office/drawing/2014/main" id="{6A534BC5-1143-E84E-9C65-D3A911B3098E}"/>
            </a:ext>
          </a:extLst>
        </xdr:cNvPr>
        <xdr:cNvSpPr>
          <a:spLocks noChangeShapeType="1"/>
        </xdr:cNvSpPr>
      </xdr:nvSpPr>
      <xdr:spPr bwMode="auto">
        <a:xfrm>
          <a:off x="6045200" y="4140200"/>
          <a:ext cx="4089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0</xdr:colOff>
      <xdr:row>20</xdr:row>
      <xdr:rowOff>76200</xdr:rowOff>
    </xdr:from>
    <xdr:to>
      <xdr:col>10</xdr:col>
      <xdr:colOff>0</xdr:colOff>
      <xdr:row>20</xdr:row>
      <xdr:rowOff>76200</xdr:rowOff>
    </xdr:to>
    <xdr:sp macro="" textlink="">
      <xdr:nvSpPr>
        <xdr:cNvPr id="1112" name="Line 88">
          <a:extLst>
            <a:ext uri="{FF2B5EF4-FFF2-40B4-BE49-F238E27FC236}">
              <a16:creationId xmlns:a16="http://schemas.microsoft.com/office/drawing/2014/main" id="{751C9E79-4EA8-4349-A64A-AB1268AA8F29}"/>
            </a:ext>
          </a:extLst>
        </xdr:cNvPr>
        <xdr:cNvSpPr>
          <a:spLocks noChangeShapeType="1"/>
        </xdr:cNvSpPr>
      </xdr:nvSpPr>
      <xdr:spPr bwMode="auto">
        <a:xfrm>
          <a:off x="4241800" y="41402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152400</xdr:colOff>
      <xdr:row>15</xdr:row>
      <xdr:rowOff>76200</xdr:rowOff>
    </xdr:from>
    <xdr:to>
      <xdr:col>8</xdr:col>
      <xdr:colOff>0</xdr:colOff>
      <xdr:row>20</xdr:row>
      <xdr:rowOff>76200</xdr:rowOff>
    </xdr:to>
    <xdr:sp macro="" textlink="">
      <xdr:nvSpPr>
        <xdr:cNvPr id="1113" name="Line 89">
          <a:extLst>
            <a:ext uri="{FF2B5EF4-FFF2-40B4-BE49-F238E27FC236}">
              <a16:creationId xmlns:a16="http://schemas.microsoft.com/office/drawing/2014/main" id="{072D0DA0-BCBB-754E-91D5-4E7B52E32422}"/>
            </a:ext>
          </a:extLst>
        </xdr:cNvPr>
        <xdr:cNvSpPr>
          <a:spLocks noChangeShapeType="1"/>
        </xdr:cNvSpPr>
      </xdr:nvSpPr>
      <xdr:spPr bwMode="auto">
        <a:xfrm>
          <a:off x="3924300" y="3124200"/>
          <a:ext cx="317500" cy="1016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152400</xdr:colOff>
      <xdr:row>7</xdr:row>
      <xdr:rowOff>152400</xdr:rowOff>
    </xdr:to>
    <xdr:sp macro="" textlink="">
      <xdr:nvSpPr>
        <xdr:cNvPr id="44" name="Circle 5">
          <a:extLst>
            <a:ext uri="{FF2B5EF4-FFF2-40B4-BE49-F238E27FC236}">
              <a16:creationId xmlns:a16="http://schemas.microsoft.com/office/drawing/2014/main" id="{006A1F68-2AED-E44E-904E-0DE226F55689}"/>
            </a:ext>
          </a:extLst>
        </xdr:cNvPr>
        <xdr:cNvSpPr/>
      </xdr:nvSpPr>
      <xdr:spPr>
        <a:xfrm>
          <a:off x="8013700" y="14224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7</xdr:row>
      <xdr:rowOff>76200</xdr:rowOff>
    </xdr:from>
    <xdr:to>
      <xdr:col>14</xdr:col>
      <xdr:colOff>0</xdr:colOff>
      <xdr:row>7</xdr:row>
      <xdr:rowOff>76200</xdr:rowOff>
    </xdr:to>
    <xdr:sp macro="" textlink="">
      <xdr:nvSpPr>
        <xdr:cNvPr id="1114" name="Line 90">
          <a:extLst>
            <a:ext uri="{FF2B5EF4-FFF2-40B4-BE49-F238E27FC236}">
              <a16:creationId xmlns:a16="http://schemas.microsoft.com/office/drawing/2014/main" id="{4CADBAA7-E5C4-434B-9D3A-B2E5F25515E0}"/>
            </a:ext>
          </a:extLst>
        </xdr:cNvPr>
        <xdr:cNvSpPr>
          <a:spLocks noChangeShapeType="1"/>
        </xdr:cNvSpPr>
      </xdr:nvSpPr>
      <xdr:spPr bwMode="auto">
        <a:xfrm>
          <a:off x="6362700" y="14986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152400</xdr:colOff>
      <xdr:row>7</xdr:row>
      <xdr:rowOff>76200</xdr:rowOff>
    </xdr:from>
    <xdr:to>
      <xdr:col>12</xdr:col>
      <xdr:colOff>0</xdr:colOff>
      <xdr:row>11</xdr:row>
      <xdr:rowOff>76200</xdr:rowOff>
    </xdr:to>
    <xdr:sp macro="" textlink="">
      <xdr:nvSpPr>
        <xdr:cNvPr id="1115" name="Line 91">
          <a:extLst>
            <a:ext uri="{FF2B5EF4-FFF2-40B4-BE49-F238E27FC236}">
              <a16:creationId xmlns:a16="http://schemas.microsoft.com/office/drawing/2014/main" id="{79ACF62A-B1CA-6D49-B016-BEFFD4DAFB89}"/>
            </a:ext>
          </a:extLst>
        </xdr:cNvPr>
        <xdr:cNvSpPr>
          <a:spLocks noChangeShapeType="1"/>
        </xdr:cNvSpPr>
      </xdr:nvSpPr>
      <xdr:spPr bwMode="auto">
        <a:xfrm flipV="1">
          <a:off x="6045200" y="1498600"/>
          <a:ext cx="317500" cy="812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15</xdr:row>
      <xdr:rowOff>0</xdr:rowOff>
    </xdr:from>
    <xdr:to>
      <xdr:col>14</xdr:col>
      <xdr:colOff>152400</xdr:colOff>
      <xdr:row>15</xdr:row>
      <xdr:rowOff>152400</xdr:rowOff>
    </xdr:to>
    <xdr:sp macro="" textlink="">
      <xdr:nvSpPr>
        <xdr:cNvPr id="45" name="Triangle 6">
          <a:extLst>
            <a:ext uri="{FF2B5EF4-FFF2-40B4-BE49-F238E27FC236}">
              <a16:creationId xmlns:a16="http://schemas.microsoft.com/office/drawing/2014/main" id="{8A6E6F52-C7C3-B54B-ABAF-7179DCE566F5}"/>
            </a:ext>
          </a:extLst>
        </xdr:cNvPr>
        <xdr:cNvSpPr/>
      </xdr:nvSpPr>
      <xdr:spPr>
        <a:xfrm rot="16200000">
          <a:off x="8013700" y="3048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152400</xdr:colOff>
      <xdr:row>15</xdr:row>
      <xdr:rowOff>76200</xdr:rowOff>
    </xdr:from>
    <xdr:to>
      <xdr:col>18</xdr:col>
      <xdr:colOff>0</xdr:colOff>
      <xdr:row>15</xdr:row>
      <xdr:rowOff>76200</xdr:rowOff>
    </xdr:to>
    <xdr:sp macro="" textlink="">
      <xdr:nvSpPr>
        <xdr:cNvPr id="1116" name="Line 92">
          <a:extLst>
            <a:ext uri="{FF2B5EF4-FFF2-40B4-BE49-F238E27FC236}">
              <a16:creationId xmlns:a16="http://schemas.microsoft.com/office/drawing/2014/main" id="{F2D28AAB-8F57-E644-A3CC-C2DA9C59B0DF}"/>
            </a:ext>
          </a:extLst>
        </xdr:cNvPr>
        <xdr:cNvSpPr>
          <a:spLocks noChangeShapeType="1"/>
        </xdr:cNvSpPr>
      </xdr:nvSpPr>
      <xdr:spPr bwMode="auto">
        <a:xfrm>
          <a:off x="8166100" y="3124200"/>
          <a:ext cx="1968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15</xdr:row>
      <xdr:rowOff>76200</xdr:rowOff>
    </xdr:from>
    <xdr:to>
      <xdr:col>14</xdr:col>
      <xdr:colOff>0</xdr:colOff>
      <xdr:row>15</xdr:row>
      <xdr:rowOff>76200</xdr:rowOff>
    </xdr:to>
    <xdr:sp macro="" textlink="">
      <xdr:nvSpPr>
        <xdr:cNvPr id="1117" name="Line 93">
          <a:extLst>
            <a:ext uri="{FF2B5EF4-FFF2-40B4-BE49-F238E27FC236}">
              <a16:creationId xmlns:a16="http://schemas.microsoft.com/office/drawing/2014/main" id="{F4BEF53C-FAD8-3343-BB2F-7F296FEAA670}"/>
            </a:ext>
          </a:extLst>
        </xdr:cNvPr>
        <xdr:cNvSpPr>
          <a:spLocks noChangeShapeType="1"/>
        </xdr:cNvSpPr>
      </xdr:nvSpPr>
      <xdr:spPr bwMode="auto">
        <a:xfrm>
          <a:off x="6362700" y="31242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152400</xdr:colOff>
      <xdr:row>11</xdr:row>
      <xdr:rowOff>76200</xdr:rowOff>
    </xdr:from>
    <xdr:to>
      <xdr:col>12</xdr:col>
      <xdr:colOff>0</xdr:colOff>
      <xdr:row>15</xdr:row>
      <xdr:rowOff>76200</xdr:rowOff>
    </xdr:to>
    <xdr:sp macro="" textlink="">
      <xdr:nvSpPr>
        <xdr:cNvPr id="1118" name="Line 94">
          <a:extLst>
            <a:ext uri="{FF2B5EF4-FFF2-40B4-BE49-F238E27FC236}">
              <a16:creationId xmlns:a16="http://schemas.microsoft.com/office/drawing/2014/main" id="{E0DEDB92-12B3-3F49-9560-180BFFB2091E}"/>
            </a:ext>
          </a:extLst>
        </xdr:cNvPr>
        <xdr:cNvSpPr>
          <a:spLocks noChangeShapeType="1"/>
        </xdr:cNvSpPr>
      </xdr:nvSpPr>
      <xdr:spPr bwMode="auto">
        <a:xfrm>
          <a:off x="6045200" y="2311400"/>
          <a:ext cx="317500" cy="812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5</xdr:row>
      <xdr:rowOff>0</xdr:rowOff>
    </xdr:from>
    <xdr:to>
      <xdr:col>18</xdr:col>
      <xdr:colOff>152400</xdr:colOff>
      <xdr:row>5</xdr:row>
      <xdr:rowOff>152400</xdr:rowOff>
    </xdr:to>
    <xdr:sp macro="" textlink="">
      <xdr:nvSpPr>
        <xdr:cNvPr id="46" name="Triangle 7">
          <a:extLst>
            <a:ext uri="{FF2B5EF4-FFF2-40B4-BE49-F238E27FC236}">
              <a16:creationId xmlns:a16="http://schemas.microsoft.com/office/drawing/2014/main" id="{ED5A746F-A3D0-0644-AD87-0C12BB48214A}"/>
            </a:ext>
          </a:extLst>
        </xdr:cNvPr>
        <xdr:cNvSpPr/>
      </xdr:nvSpPr>
      <xdr:spPr>
        <a:xfrm rot="16200000">
          <a:off x="10134600" y="1016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5</xdr:row>
      <xdr:rowOff>76200</xdr:rowOff>
    </xdr:from>
    <xdr:to>
      <xdr:col>18</xdr:col>
      <xdr:colOff>0</xdr:colOff>
      <xdr:row>5</xdr:row>
      <xdr:rowOff>76200</xdr:rowOff>
    </xdr:to>
    <xdr:sp macro="" textlink="">
      <xdr:nvSpPr>
        <xdr:cNvPr id="1119" name="Line 95">
          <a:extLst>
            <a:ext uri="{FF2B5EF4-FFF2-40B4-BE49-F238E27FC236}">
              <a16:creationId xmlns:a16="http://schemas.microsoft.com/office/drawing/2014/main" id="{E40C76E6-FBED-934D-A6C4-6FB6194E7608}"/>
            </a:ext>
          </a:extLst>
        </xdr:cNvPr>
        <xdr:cNvSpPr>
          <a:spLocks noChangeShapeType="1"/>
        </xdr:cNvSpPr>
      </xdr:nvSpPr>
      <xdr:spPr bwMode="auto">
        <a:xfrm>
          <a:off x="8483600" y="10922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5</xdr:row>
      <xdr:rowOff>76200</xdr:rowOff>
    </xdr:from>
    <xdr:to>
      <xdr:col>16</xdr:col>
      <xdr:colOff>0</xdr:colOff>
      <xdr:row>7</xdr:row>
      <xdr:rowOff>76200</xdr:rowOff>
    </xdr:to>
    <xdr:sp macro="" textlink="">
      <xdr:nvSpPr>
        <xdr:cNvPr id="1120" name="Line 96">
          <a:extLst>
            <a:ext uri="{FF2B5EF4-FFF2-40B4-BE49-F238E27FC236}">
              <a16:creationId xmlns:a16="http://schemas.microsoft.com/office/drawing/2014/main" id="{5F2D9850-90AD-FE43-8B15-48599895ADDE}"/>
            </a:ext>
          </a:extLst>
        </xdr:cNvPr>
        <xdr:cNvSpPr>
          <a:spLocks noChangeShapeType="1"/>
        </xdr:cNvSpPr>
      </xdr:nvSpPr>
      <xdr:spPr bwMode="auto">
        <a:xfrm flipV="1">
          <a:off x="8166100" y="1092200"/>
          <a:ext cx="317500" cy="406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152400</xdr:colOff>
      <xdr:row>10</xdr:row>
      <xdr:rowOff>152400</xdr:rowOff>
    </xdr:to>
    <xdr:sp macro="" textlink="">
      <xdr:nvSpPr>
        <xdr:cNvPr id="47" name="Triangle 8">
          <a:extLst>
            <a:ext uri="{FF2B5EF4-FFF2-40B4-BE49-F238E27FC236}">
              <a16:creationId xmlns:a16="http://schemas.microsoft.com/office/drawing/2014/main" id="{A8E30EDE-3966-B24F-AF6B-DA24506D3CA0}"/>
            </a:ext>
          </a:extLst>
        </xdr:cNvPr>
        <xdr:cNvSpPr/>
      </xdr:nvSpPr>
      <xdr:spPr>
        <a:xfrm rot="16200000">
          <a:off x="10134600" y="2032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10</xdr:row>
      <xdr:rowOff>76200</xdr:rowOff>
    </xdr:from>
    <xdr:to>
      <xdr:col>18</xdr:col>
      <xdr:colOff>0</xdr:colOff>
      <xdr:row>10</xdr:row>
      <xdr:rowOff>76200</xdr:rowOff>
    </xdr:to>
    <xdr:sp macro="" textlink="">
      <xdr:nvSpPr>
        <xdr:cNvPr id="1121" name="Line 97">
          <a:extLst>
            <a:ext uri="{FF2B5EF4-FFF2-40B4-BE49-F238E27FC236}">
              <a16:creationId xmlns:a16="http://schemas.microsoft.com/office/drawing/2014/main" id="{ECE6EC9C-8281-D445-8361-5730B9A10EA0}"/>
            </a:ext>
          </a:extLst>
        </xdr:cNvPr>
        <xdr:cNvSpPr>
          <a:spLocks noChangeShapeType="1"/>
        </xdr:cNvSpPr>
      </xdr:nvSpPr>
      <xdr:spPr bwMode="auto">
        <a:xfrm>
          <a:off x="8483600" y="21082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7</xdr:row>
      <xdr:rowOff>76200</xdr:rowOff>
    </xdr:from>
    <xdr:to>
      <xdr:col>16</xdr:col>
      <xdr:colOff>0</xdr:colOff>
      <xdr:row>10</xdr:row>
      <xdr:rowOff>76200</xdr:rowOff>
    </xdr:to>
    <xdr:sp macro="" textlink="">
      <xdr:nvSpPr>
        <xdr:cNvPr id="1122" name="Line 98">
          <a:extLst>
            <a:ext uri="{FF2B5EF4-FFF2-40B4-BE49-F238E27FC236}">
              <a16:creationId xmlns:a16="http://schemas.microsoft.com/office/drawing/2014/main" id="{0D8C1686-F3BC-BA4C-9267-39746BCAF7FE}"/>
            </a:ext>
          </a:extLst>
        </xdr:cNvPr>
        <xdr:cNvSpPr>
          <a:spLocks noChangeShapeType="1"/>
        </xdr:cNvSpPr>
      </xdr:nvSpPr>
      <xdr:spPr bwMode="auto">
        <a:xfrm>
          <a:off x="8166100" y="1498600"/>
          <a:ext cx="317500" cy="609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152400</xdr:colOff>
      <xdr:row>31</xdr:row>
      <xdr:rowOff>152400</xdr:rowOff>
    </xdr:to>
    <xdr:sp macro="" textlink="">
      <xdr:nvSpPr>
        <xdr:cNvPr id="48" name="Square 9">
          <a:extLst>
            <a:ext uri="{FF2B5EF4-FFF2-40B4-BE49-F238E27FC236}">
              <a16:creationId xmlns:a16="http://schemas.microsoft.com/office/drawing/2014/main" id="{F766966E-A173-E842-818B-533495B443C4}"/>
            </a:ext>
          </a:extLst>
        </xdr:cNvPr>
        <xdr:cNvSpPr/>
      </xdr:nvSpPr>
      <xdr:spPr>
        <a:xfrm>
          <a:off x="5892800" y="62992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31</xdr:row>
      <xdr:rowOff>76200</xdr:rowOff>
    </xdr:from>
    <xdr:to>
      <xdr:col>10</xdr:col>
      <xdr:colOff>0</xdr:colOff>
      <xdr:row>31</xdr:row>
      <xdr:rowOff>76200</xdr:rowOff>
    </xdr:to>
    <xdr:sp macro="" textlink="">
      <xdr:nvSpPr>
        <xdr:cNvPr id="1123" name="Line 99">
          <a:extLst>
            <a:ext uri="{FF2B5EF4-FFF2-40B4-BE49-F238E27FC236}">
              <a16:creationId xmlns:a16="http://schemas.microsoft.com/office/drawing/2014/main" id="{45B08F53-6306-4641-869F-EBBE1D6B9664}"/>
            </a:ext>
          </a:extLst>
        </xdr:cNvPr>
        <xdr:cNvSpPr>
          <a:spLocks noChangeShapeType="1"/>
        </xdr:cNvSpPr>
      </xdr:nvSpPr>
      <xdr:spPr bwMode="auto">
        <a:xfrm>
          <a:off x="4241800" y="63754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152400</xdr:colOff>
      <xdr:row>31</xdr:row>
      <xdr:rowOff>76200</xdr:rowOff>
    </xdr:from>
    <xdr:to>
      <xdr:col>8</xdr:col>
      <xdr:colOff>0</xdr:colOff>
      <xdr:row>35</xdr:row>
      <xdr:rowOff>76200</xdr:rowOff>
    </xdr:to>
    <xdr:sp macro="" textlink="">
      <xdr:nvSpPr>
        <xdr:cNvPr id="1124" name="Line 100">
          <a:extLst>
            <a:ext uri="{FF2B5EF4-FFF2-40B4-BE49-F238E27FC236}">
              <a16:creationId xmlns:a16="http://schemas.microsoft.com/office/drawing/2014/main" id="{5119FACD-78DC-BF4F-B7DD-29F36FB5A296}"/>
            </a:ext>
          </a:extLst>
        </xdr:cNvPr>
        <xdr:cNvSpPr>
          <a:spLocks noChangeShapeType="1"/>
        </xdr:cNvSpPr>
      </xdr:nvSpPr>
      <xdr:spPr bwMode="auto">
        <a:xfrm flipV="1">
          <a:off x="3924300" y="6375400"/>
          <a:ext cx="317500" cy="812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152400</xdr:colOff>
      <xdr:row>40</xdr:row>
      <xdr:rowOff>152400</xdr:rowOff>
    </xdr:to>
    <xdr:sp macro="" textlink="">
      <xdr:nvSpPr>
        <xdr:cNvPr id="49" name="Triangle 10">
          <a:extLst>
            <a:ext uri="{FF2B5EF4-FFF2-40B4-BE49-F238E27FC236}">
              <a16:creationId xmlns:a16="http://schemas.microsoft.com/office/drawing/2014/main" id="{73609758-1A75-A34D-A427-9A367ED3AE48}"/>
            </a:ext>
          </a:extLst>
        </xdr:cNvPr>
        <xdr:cNvSpPr/>
      </xdr:nvSpPr>
      <xdr:spPr>
        <a:xfrm rot="16200000">
          <a:off x="5892800" y="8128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152400</xdr:colOff>
      <xdr:row>40</xdr:row>
      <xdr:rowOff>76200</xdr:rowOff>
    </xdr:from>
    <xdr:to>
      <xdr:col>18</xdr:col>
      <xdr:colOff>0</xdr:colOff>
      <xdr:row>40</xdr:row>
      <xdr:rowOff>76200</xdr:rowOff>
    </xdr:to>
    <xdr:sp macro="" textlink="">
      <xdr:nvSpPr>
        <xdr:cNvPr id="1125" name="Line 101">
          <a:extLst>
            <a:ext uri="{FF2B5EF4-FFF2-40B4-BE49-F238E27FC236}">
              <a16:creationId xmlns:a16="http://schemas.microsoft.com/office/drawing/2014/main" id="{67010D12-919F-B640-824D-4E97C16AA9EF}"/>
            </a:ext>
          </a:extLst>
        </xdr:cNvPr>
        <xdr:cNvSpPr>
          <a:spLocks noChangeShapeType="1"/>
        </xdr:cNvSpPr>
      </xdr:nvSpPr>
      <xdr:spPr bwMode="auto">
        <a:xfrm>
          <a:off x="6045200" y="8204200"/>
          <a:ext cx="4089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0</xdr:colOff>
      <xdr:row>40</xdr:row>
      <xdr:rowOff>76200</xdr:rowOff>
    </xdr:from>
    <xdr:to>
      <xdr:col>10</xdr:col>
      <xdr:colOff>0</xdr:colOff>
      <xdr:row>40</xdr:row>
      <xdr:rowOff>76200</xdr:rowOff>
    </xdr:to>
    <xdr:sp macro="" textlink="">
      <xdr:nvSpPr>
        <xdr:cNvPr id="1126" name="Line 102">
          <a:extLst>
            <a:ext uri="{FF2B5EF4-FFF2-40B4-BE49-F238E27FC236}">
              <a16:creationId xmlns:a16="http://schemas.microsoft.com/office/drawing/2014/main" id="{D3E1547F-F4E7-0A49-9C28-77590856215F}"/>
            </a:ext>
          </a:extLst>
        </xdr:cNvPr>
        <xdr:cNvSpPr>
          <a:spLocks noChangeShapeType="1"/>
        </xdr:cNvSpPr>
      </xdr:nvSpPr>
      <xdr:spPr bwMode="auto">
        <a:xfrm>
          <a:off x="4241800" y="82042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152400</xdr:colOff>
      <xdr:row>35</xdr:row>
      <xdr:rowOff>76200</xdr:rowOff>
    </xdr:from>
    <xdr:to>
      <xdr:col>8</xdr:col>
      <xdr:colOff>0</xdr:colOff>
      <xdr:row>40</xdr:row>
      <xdr:rowOff>76200</xdr:rowOff>
    </xdr:to>
    <xdr:sp macro="" textlink="">
      <xdr:nvSpPr>
        <xdr:cNvPr id="1127" name="Line 103">
          <a:extLst>
            <a:ext uri="{FF2B5EF4-FFF2-40B4-BE49-F238E27FC236}">
              <a16:creationId xmlns:a16="http://schemas.microsoft.com/office/drawing/2014/main" id="{68EBA7CE-E144-B94A-B062-5D767127724D}"/>
            </a:ext>
          </a:extLst>
        </xdr:cNvPr>
        <xdr:cNvSpPr>
          <a:spLocks noChangeShapeType="1"/>
        </xdr:cNvSpPr>
      </xdr:nvSpPr>
      <xdr:spPr bwMode="auto">
        <a:xfrm>
          <a:off x="3924300" y="7188200"/>
          <a:ext cx="317500" cy="1016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27</xdr:row>
      <xdr:rowOff>0</xdr:rowOff>
    </xdr:from>
    <xdr:to>
      <xdr:col>14</xdr:col>
      <xdr:colOff>152400</xdr:colOff>
      <xdr:row>27</xdr:row>
      <xdr:rowOff>152400</xdr:rowOff>
    </xdr:to>
    <xdr:sp macro="" textlink="">
      <xdr:nvSpPr>
        <xdr:cNvPr id="50" name="Circle 11">
          <a:extLst>
            <a:ext uri="{FF2B5EF4-FFF2-40B4-BE49-F238E27FC236}">
              <a16:creationId xmlns:a16="http://schemas.microsoft.com/office/drawing/2014/main" id="{A9835363-9CAF-614A-98AA-D3433278FD1F}"/>
            </a:ext>
          </a:extLst>
        </xdr:cNvPr>
        <xdr:cNvSpPr/>
      </xdr:nvSpPr>
      <xdr:spPr>
        <a:xfrm>
          <a:off x="8013700" y="54864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27</xdr:row>
      <xdr:rowOff>76200</xdr:rowOff>
    </xdr:from>
    <xdr:to>
      <xdr:col>14</xdr:col>
      <xdr:colOff>0</xdr:colOff>
      <xdr:row>27</xdr:row>
      <xdr:rowOff>76200</xdr:rowOff>
    </xdr:to>
    <xdr:sp macro="" textlink="">
      <xdr:nvSpPr>
        <xdr:cNvPr id="1128" name="Line 104">
          <a:extLst>
            <a:ext uri="{FF2B5EF4-FFF2-40B4-BE49-F238E27FC236}">
              <a16:creationId xmlns:a16="http://schemas.microsoft.com/office/drawing/2014/main" id="{2E43125D-89A6-6243-A530-E77AB930A1BB}"/>
            </a:ext>
          </a:extLst>
        </xdr:cNvPr>
        <xdr:cNvSpPr>
          <a:spLocks noChangeShapeType="1"/>
        </xdr:cNvSpPr>
      </xdr:nvSpPr>
      <xdr:spPr bwMode="auto">
        <a:xfrm>
          <a:off x="6362700" y="55626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152400</xdr:colOff>
      <xdr:row>27</xdr:row>
      <xdr:rowOff>76200</xdr:rowOff>
    </xdr:from>
    <xdr:to>
      <xdr:col>12</xdr:col>
      <xdr:colOff>0</xdr:colOff>
      <xdr:row>31</xdr:row>
      <xdr:rowOff>76200</xdr:rowOff>
    </xdr:to>
    <xdr:sp macro="" textlink="">
      <xdr:nvSpPr>
        <xdr:cNvPr id="1129" name="Line 105">
          <a:extLst>
            <a:ext uri="{FF2B5EF4-FFF2-40B4-BE49-F238E27FC236}">
              <a16:creationId xmlns:a16="http://schemas.microsoft.com/office/drawing/2014/main" id="{CF71D8ED-4812-B04F-9C1F-ADF97A37C431}"/>
            </a:ext>
          </a:extLst>
        </xdr:cNvPr>
        <xdr:cNvSpPr>
          <a:spLocks noChangeShapeType="1"/>
        </xdr:cNvSpPr>
      </xdr:nvSpPr>
      <xdr:spPr bwMode="auto">
        <a:xfrm flipV="1">
          <a:off x="6045200" y="5562600"/>
          <a:ext cx="317500" cy="812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35</xdr:row>
      <xdr:rowOff>0</xdr:rowOff>
    </xdr:from>
    <xdr:to>
      <xdr:col>14</xdr:col>
      <xdr:colOff>152400</xdr:colOff>
      <xdr:row>35</xdr:row>
      <xdr:rowOff>152400</xdr:rowOff>
    </xdr:to>
    <xdr:sp macro="" textlink="">
      <xdr:nvSpPr>
        <xdr:cNvPr id="51" name="Triangle 12">
          <a:extLst>
            <a:ext uri="{FF2B5EF4-FFF2-40B4-BE49-F238E27FC236}">
              <a16:creationId xmlns:a16="http://schemas.microsoft.com/office/drawing/2014/main" id="{4C31E3EE-6999-1043-8BD9-869C2CEDDEA4}"/>
            </a:ext>
          </a:extLst>
        </xdr:cNvPr>
        <xdr:cNvSpPr/>
      </xdr:nvSpPr>
      <xdr:spPr>
        <a:xfrm rot="16200000">
          <a:off x="8013700" y="7112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152400</xdr:colOff>
      <xdr:row>35</xdr:row>
      <xdr:rowOff>76200</xdr:rowOff>
    </xdr:from>
    <xdr:to>
      <xdr:col>18</xdr:col>
      <xdr:colOff>0</xdr:colOff>
      <xdr:row>35</xdr:row>
      <xdr:rowOff>76200</xdr:rowOff>
    </xdr:to>
    <xdr:sp macro="" textlink="">
      <xdr:nvSpPr>
        <xdr:cNvPr id="1130" name="Line 106">
          <a:extLst>
            <a:ext uri="{FF2B5EF4-FFF2-40B4-BE49-F238E27FC236}">
              <a16:creationId xmlns:a16="http://schemas.microsoft.com/office/drawing/2014/main" id="{85023AC4-6D9F-D34B-A5E1-C5332D9B3618}"/>
            </a:ext>
          </a:extLst>
        </xdr:cNvPr>
        <xdr:cNvSpPr>
          <a:spLocks noChangeShapeType="1"/>
        </xdr:cNvSpPr>
      </xdr:nvSpPr>
      <xdr:spPr bwMode="auto">
        <a:xfrm>
          <a:off x="8166100" y="7188200"/>
          <a:ext cx="1968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35</xdr:row>
      <xdr:rowOff>76200</xdr:rowOff>
    </xdr:from>
    <xdr:to>
      <xdr:col>14</xdr:col>
      <xdr:colOff>0</xdr:colOff>
      <xdr:row>35</xdr:row>
      <xdr:rowOff>76200</xdr:rowOff>
    </xdr:to>
    <xdr:sp macro="" textlink="">
      <xdr:nvSpPr>
        <xdr:cNvPr id="1131" name="Line 107">
          <a:extLst>
            <a:ext uri="{FF2B5EF4-FFF2-40B4-BE49-F238E27FC236}">
              <a16:creationId xmlns:a16="http://schemas.microsoft.com/office/drawing/2014/main" id="{A0966B6D-237F-0B4A-942B-04DFD05584FC}"/>
            </a:ext>
          </a:extLst>
        </xdr:cNvPr>
        <xdr:cNvSpPr>
          <a:spLocks noChangeShapeType="1"/>
        </xdr:cNvSpPr>
      </xdr:nvSpPr>
      <xdr:spPr bwMode="auto">
        <a:xfrm>
          <a:off x="6362700" y="71882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152400</xdr:colOff>
      <xdr:row>31</xdr:row>
      <xdr:rowOff>76200</xdr:rowOff>
    </xdr:from>
    <xdr:to>
      <xdr:col>12</xdr:col>
      <xdr:colOff>0</xdr:colOff>
      <xdr:row>35</xdr:row>
      <xdr:rowOff>76200</xdr:rowOff>
    </xdr:to>
    <xdr:sp macro="" textlink="">
      <xdr:nvSpPr>
        <xdr:cNvPr id="1132" name="Line 108">
          <a:extLst>
            <a:ext uri="{FF2B5EF4-FFF2-40B4-BE49-F238E27FC236}">
              <a16:creationId xmlns:a16="http://schemas.microsoft.com/office/drawing/2014/main" id="{30FD0313-071E-D945-9474-7586D02234CD}"/>
            </a:ext>
          </a:extLst>
        </xdr:cNvPr>
        <xdr:cNvSpPr>
          <a:spLocks noChangeShapeType="1"/>
        </xdr:cNvSpPr>
      </xdr:nvSpPr>
      <xdr:spPr bwMode="auto">
        <a:xfrm>
          <a:off x="6045200" y="6375400"/>
          <a:ext cx="317500" cy="812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25</xdr:row>
      <xdr:rowOff>0</xdr:rowOff>
    </xdr:from>
    <xdr:to>
      <xdr:col>18</xdr:col>
      <xdr:colOff>152400</xdr:colOff>
      <xdr:row>25</xdr:row>
      <xdr:rowOff>152400</xdr:rowOff>
    </xdr:to>
    <xdr:sp macro="" textlink="">
      <xdr:nvSpPr>
        <xdr:cNvPr id="52" name="Triangle 13">
          <a:extLst>
            <a:ext uri="{FF2B5EF4-FFF2-40B4-BE49-F238E27FC236}">
              <a16:creationId xmlns:a16="http://schemas.microsoft.com/office/drawing/2014/main" id="{452A1858-4F16-6242-910A-0C97E844BDB8}"/>
            </a:ext>
          </a:extLst>
        </xdr:cNvPr>
        <xdr:cNvSpPr/>
      </xdr:nvSpPr>
      <xdr:spPr>
        <a:xfrm rot="16200000">
          <a:off x="10134600" y="5080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25</xdr:row>
      <xdr:rowOff>76200</xdr:rowOff>
    </xdr:from>
    <xdr:to>
      <xdr:col>18</xdr:col>
      <xdr:colOff>0</xdr:colOff>
      <xdr:row>25</xdr:row>
      <xdr:rowOff>76200</xdr:rowOff>
    </xdr:to>
    <xdr:sp macro="" textlink="">
      <xdr:nvSpPr>
        <xdr:cNvPr id="1133" name="Line 109">
          <a:extLst>
            <a:ext uri="{FF2B5EF4-FFF2-40B4-BE49-F238E27FC236}">
              <a16:creationId xmlns:a16="http://schemas.microsoft.com/office/drawing/2014/main" id="{7C7F0143-AF7A-134F-9F44-D956685C1CF4}"/>
            </a:ext>
          </a:extLst>
        </xdr:cNvPr>
        <xdr:cNvSpPr>
          <a:spLocks noChangeShapeType="1"/>
        </xdr:cNvSpPr>
      </xdr:nvSpPr>
      <xdr:spPr bwMode="auto">
        <a:xfrm>
          <a:off x="8483600" y="51562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25</xdr:row>
      <xdr:rowOff>76200</xdr:rowOff>
    </xdr:from>
    <xdr:to>
      <xdr:col>16</xdr:col>
      <xdr:colOff>0</xdr:colOff>
      <xdr:row>27</xdr:row>
      <xdr:rowOff>76200</xdr:rowOff>
    </xdr:to>
    <xdr:sp macro="" textlink="">
      <xdr:nvSpPr>
        <xdr:cNvPr id="1134" name="Line 110">
          <a:extLst>
            <a:ext uri="{FF2B5EF4-FFF2-40B4-BE49-F238E27FC236}">
              <a16:creationId xmlns:a16="http://schemas.microsoft.com/office/drawing/2014/main" id="{579FD0E1-1A72-624E-BBF1-008B4F08B28C}"/>
            </a:ext>
          </a:extLst>
        </xdr:cNvPr>
        <xdr:cNvSpPr>
          <a:spLocks noChangeShapeType="1"/>
        </xdr:cNvSpPr>
      </xdr:nvSpPr>
      <xdr:spPr bwMode="auto">
        <a:xfrm flipV="1">
          <a:off x="8166100" y="5156200"/>
          <a:ext cx="317500" cy="406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30</xdr:row>
      <xdr:rowOff>0</xdr:rowOff>
    </xdr:from>
    <xdr:to>
      <xdr:col>18</xdr:col>
      <xdr:colOff>152400</xdr:colOff>
      <xdr:row>30</xdr:row>
      <xdr:rowOff>152400</xdr:rowOff>
    </xdr:to>
    <xdr:sp macro="" textlink="">
      <xdr:nvSpPr>
        <xdr:cNvPr id="53" name="Triangle 14">
          <a:extLst>
            <a:ext uri="{FF2B5EF4-FFF2-40B4-BE49-F238E27FC236}">
              <a16:creationId xmlns:a16="http://schemas.microsoft.com/office/drawing/2014/main" id="{19931186-2566-0440-9CEA-AB8AC8918628}"/>
            </a:ext>
          </a:extLst>
        </xdr:cNvPr>
        <xdr:cNvSpPr/>
      </xdr:nvSpPr>
      <xdr:spPr>
        <a:xfrm rot="16200000">
          <a:off x="10134600" y="6096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30</xdr:row>
      <xdr:rowOff>76200</xdr:rowOff>
    </xdr:from>
    <xdr:to>
      <xdr:col>18</xdr:col>
      <xdr:colOff>0</xdr:colOff>
      <xdr:row>30</xdr:row>
      <xdr:rowOff>76200</xdr:rowOff>
    </xdr:to>
    <xdr:sp macro="" textlink="">
      <xdr:nvSpPr>
        <xdr:cNvPr id="1135" name="Line 111">
          <a:extLst>
            <a:ext uri="{FF2B5EF4-FFF2-40B4-BE49-F238E27FC236}">
              <a16:creationId xmlns:a16="http://schemas.microsoft.com/office/drawing/2014/main" id="{893CAEDD-59E5-5A4A-A9C9-D9DBCD69349F}"/>
            </a:ext>
          </a:extLst>
        </xdr:cNvPr>
        <xdr:cNvSpPr>
          <a:spLocks noChangeShapeType="1"/>
        </xdr:cNvSpPr>
      </xdr:nvSpPr>
      <xdr:spPr bwMode="auto">
        <a:xfrm>
          <a:off x="8483600" y="61722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27</xdr:row>
      <xdr:rowOff>76200</xdr:rowOff>
    </xdr:from>
    <xdr:to>
      <xdr:col>16</xdr:col>
      <xdr:colOff>0</xdr:colOff>
      <xdr:row>30</xdr:row>
      <xdr:rowOff>76200</xdr:rowOff>
    </xdr:to>
    <xdr:sp macro="" textlink="">
      <xdr:nvSpPr>
        <xdr:cNvPr id="1136" name="Line 112">
          <a:extLst>
            <a:ext uri="{FF2B5EF4-FFF2-40B4-BE49-F238E27FC236}">
              <a16:creationId xmlns:a16="http://schemas.microsoft.com/office/drawing/2014/main" id="{91A08BC9-E633-2447-A201-485016469515}"/>
            </a:ext>
          </a:extLst>
        </xdr:cNvPr>
        <xdr:cNvSpPr>
          <a:spLocks noChangeShapeType="1"/>
        </xdr:cNvSpPr>
      </xdr:nvSpPr>
      <xdr:spPr bwMode="auto">
        <a:xfrm>
          <a:off x="8166100" y="5562600"/>
          <a:ext cx="317500" cy="609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152400</xdr:colOff>
      <xdr:row>25</xdr:row>
      <xdr:rowOff>152400</xdr:rowOff>
    </xdr:to>
    <xdr:sp macro="" textlink="">
      <xdr:nvSpPr>
        <xdr:cNvPr id="54" name="Square 0">
          <a:extLst>
            <a:ext uri="{FF2B5EF4-FFF2-40B4-BE49-F238E27FC236}">
              <a16:creationId xmlns:a16="http://schemas.microsoft.com/office/drawing/2014/main" id="{6ADC73C3-BD84-4243-A8B2-25D3B6B9128A}"/>
            </a:ext>
          </a:extLst>
        </xdr:cNvPr>
        <xdr:cNvSpPr/>
      </xdr:nvSpPr>
      <xdr:spPr>
        <a:xfrm>
          <a:off x="1651000" y="50800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25</xdr:row>
      <xdr:rowOff>76200</xdr:rowOff>
    </xdr:from>
    <xdr:to>
      <xdr:col>2</xdr:col>
      <xdr:colOff>0</xdr:colOff>
      <xdr:row>25</xdr:row>
      <xdr:rowOff>76200</xdr:rowOff>
    </xdr:to>
    <xdr:sp macro="" textlink="">
      <xdr:nvSpPr>
        <xdr:cNvPr id="1137" name="Line 113">
          <a:extLst>
            <a:ext uri="{FF2B5EF4-FFF2-40B4-BE49-F238E27FC236}">
              <a16:creationId xmlns:a16="http://schemas.microsoft.com/office/drawing/2014/main" id="{81C41263-4E8D-F54D-AB18-388E50C5417C}"/>
            </a:ext>
          </a:extLst>
        </xdr:cNvPr>
        <xdr:cNvSpPr>
          <a:spLocks noChangeShapeType="1"/>
        </xdr:cNvSpPr>
      </xdr:nvSpPr>
      <xdr:spPr bwMode="auto">
        <a:xfrm>
          <a:off x="825500" y="5156200"/>
          <a:ext cx="825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5</xdr:col>
      <xdr:colOff>152400</xdr:colOff>
      <xdr:row>2</xdr:row>
      <xdr:rowOff>152400</xdr:rowOff>
    </xdr:to>
    <xdr:sp macro="" textlink="">
      <xdr:nvSpPr>
        <xdr:cNvPr id="34" name="Triangle 1">
          <a:extLst>
            <a:ext uri="{FF2B5EF4-FFF2-40B4-BE49-F238E27FC236}">
              <a16:creationId xmlns:a16="http://schemas.microsoft.com/office/drawing/2014/main" id="{E4006B90-60E1-014F-BA15-8FC8CFE5F0FD}"/>
            </a:ext>
          </a:extLst>
        </xdr:cNvPr>
        <xdr:cNvSpPr/>
      </xdr:nvSpPr>
      <xdr:spPr>
        <a:xfrm rot="16200000">
          <a:off x="2946400" y="406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152400</xdr:colOff>
      <xdr:row>2</xdr:row>
      <xdr:rowOff>76200</xdr:rowOff>
    </xdr:from>
    <xdr:to>
      <xdr:col>13</xdr:col>
      <xdr:colOff>0</xdr:colOff>
      <xdr:row>2</xdr:row>
      <xdr:rowOff>76200</xdr:rowOff>
    </xdr:to>
    <xdr:sp macro="" textlink="">
      <xdr:nvSpPr>
        <xdr:cNvPr id="2116" name="Line 68">
          <a:extLst>
            <a:ext uri="{FF2B5EF4-FFF2-40B4-BE49-F238E27FC236}">
              <a16:creationId xmlns:a16="http://schemas.microsoft.com/office/drawing/2014/main" id="{86B7AE21-5B12-2F41-BA37-E2C53BC5DD9C}"/>
            </a:ext>
          </a:extLst>
        </xdr:cNvPr>
        <xdr:cNvSpPr>
          <a:spLocks noChangeShapeType="1"/>
        </xdr:cNvSpPr>
      </xdr:nvSpPr>
      <xdr:spPr bwMode="auto">
        <a:xfrm>
          <a:off x="3098800" y="482600"/>
          <a:ext cx="4089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2</xdr:row>
      <xdr:rowOff>76200</xdr:rowOff>
    </xdr:from>
    <xdr:to>
      <xdr:col>5</xdr:col>
      <xdr:colOff>0</xdr:colOff>
      <xdr:row>2</xdr:row>
      <xdr:rowOff>76200</xdr:rowOff>
    </xdr:to>
    <xdr:sp macro="" textlink="">
      <xdr:nvSpPr>
        <xdr:cNvPr id="2117" name="Line 69">
          <a:extLst>
            <a:ext uri="{FF2B5EF4-FFF2-40B4-BE49-F238E27FC236}">
              <a16:creationId xmlns:a16="http://schemas.microsoft.com/office/drawing/2014/main" id="{3E5B7471-7485-3641-BDEF-DC0851A9D101}"/>
            </a:ext>
          </a:extLst>
        </xdr:cNvPr>
        <xdr:cNvSpPr>
          <a:spLocks noChangeShapeType="1"/>
        </xdr:cNvSpPr>
      </xdr:nvSpPr>
      <xdr:spPr bwMode="auto">
        <a:xfrm>
          <a:off x="1295400" y="4826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2</xdr:row>
      <xdr:rowOff>76200</xdr:rowOff>
    </xdr:from>
    <xdr:to>
      <xdr:col>3</xdr:col>
      <xdr:colOff>0</xdr:colOff>
      <xdr:row>13</xdr:row>
      <xdr:rowOff>76200</xdr:rowOff>
    </xdr:to>
    <xdr:sp macro="" textlink="">
      <xdr:nvSpPr>
        <xdr:cNvPr id="2118" name="Line 70">
          <a:extLst>
            <a:ext uri="{FF2B5EF4-FFF2-40B4-BE49-F238E27FC236}">
              <a16:creationId xmlns:a16="http://schemas.microsoft.com/office/drawing/2014/main" id="{853842A6-45E2-2245-9B12-C0AE79E5AFE6}"/>
            </a:ext>
          </a:extLst>
        </xdr:cNvPr>
        <xdr:cNvSpPr>
          <a:spLocks noChangeShapeType="1"/>
        </xdr:cNvSpPr>
      </xdr:nvSpPr>
      <xdr:spPr bwMode="auto">
        <a:xfrm flipV="1">
          <a:off x="977900" y="482600"/>
          <a:ext cx="317500" cy="2235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152400</xdr:colOff>
      <xdr:row>9</xdr:row>
      <xdr:rowOff>152400</xdr:rowOff>
    </xdr:to>
    <xdr:sp macro="" textlink="">
      <xdr:nvSpPr>
        <xdr:cNvPr id="35" name="Circle 2">
          <a:extLst>
            <a:ext uri="{FF2B5EF4-FFF2-40B4-BE49-F238E27FC236}">
              <a16:creationId xmlns:a16="http://schemas.microsoft.com/office/drawing/2014/main" id="{8531A355-688F-134D-A782-6B3591C7F315}"/>
            </a:ext>
          </a:extLst>
        </xdr:cNvPr>
        <xdr:cNvSpPr/>
      </xdr:nvSpPr>
      <xdr:spPr>
        <a:xfrm>
          <a:off x="2946400" y="18288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9</xdr:row>
      <xdr:rowOff>76200</xdr:rowOff>
    </xdr:from>
    <xdr:to>
      <xdr:col>5</xdr:col>
      <xdr:colOff>0</xdr:colOff>
      <xdr:row>9</xdr:row>
      <xdr:rowOff>76200</xdr:rowOff>
    </xdr:to>
    <xdr:sp macro="" textlink="">
      <xdr:nvSpPr>
        <xdr:cNvPr id="2119" name="Line 71">
          <a:extLst>
            <a:ext uri="{FF2B5EF4-FFF2-40B4-BE49-F238E27FC236}">
              <a16:creationId xmlns:a16="http://schemas.microsoft.com/office/drawing/2014/main" id="{77869BF2-705E-8749-B661-7C3C843DAC0D}"/>
            </a:ext>
          </a:extLst>
        </xdr:cNvPr>
        <xdr:cNvSpPr>
          <a:spLocks noChangeShapeType="1"/>
        </xdr:cNvSpPr>
      </xdr:nvSpPr>
      <xdr:spPr bwMode="auto">
        <a:xfrm>
          <a:off x="1295400" y="19050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9</xdr:row>
      <xdr:rowOff>76200</xdr:rowOff>
    </xdr:from>
    <xdr:to>
      <xdr:col>3</xdr:col>
      <xdr:colOff>0</xdr:colOff>
      <xdr:row>13</xdr:row>
      <xdr:rowOff>76200</xdr:rowOff>
    </xdr:to>
    <xdr:sp macro="" textlink="">
      <xdr:nvSpPr>
        <xdr:cNvPr id="2120" name="Line 72">
          <a:extLst>
            <a:ext uri="{FF2B5EF4-FFF2-40B4-BE49-F238E27FC236}">
              <a16:creationId xmlns:a16="http://schemas.microsoft.com/office/drawing/2014/main" id="{E2CA399C-44E2-584F-905F-40DC7D166AC2}"/>
            </a:ext>
          </a:extLst>
        </xdr:cNvPr>
        <xdr:cNvSpPr>
          <a:spLocks noChangeShapeType="1"/>
        </xdr:cNvSpPr>
      </xdr:nvSpPr>
      <xdr:spPr bwMode="auto">
        <a:xfrm flipV="1">
          <a:off x="977900" y="1905000"/>
          <a:ext cx="317500" cy="812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152400</xdr:colOff>
      <xdr:row>7</xdr:row>
      <xdr:rowOff>152400</xdr:rowOff>
    </xdr:to>
    <xdr:sp macro="" textlink="">
      <xdr:nvSpPr>
        <xdr:cNvPr id="36" name="Triangle 3">
          <a:extLst>
            <a:ext uri="{FF2B5EF4-FFF2-40B4-BE49-F238E27FC236}">
              <a16:creationId xmlns:a16="http://schemas.microsoft.com/office/drawing/2014/main" id="{0FC7A597-E5C0-2D4D-A9D5-CC9CE1BD4EA5}"/>
            </a:ext>
          </a:extLst>
        </xdr:cNvPr>
        <xdr:cNvSpPr/>
      </xdr:nvSpPr>
      <xdr:spPr>
        <a:xfrm rot="16200000">
          <a:off x="5067300" y="1422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152400</xdr:colOff>
      <xdr:row>7</xdr:row>
      <xdr:rowOff>76200</xdr:rowOff>
    </xdr:from>
    <xdr:to>
      <xdr:col>13</xdr:col>
      <xdr:colOff>0</xdr:colOff>
      <xdr:row>7</xdr:row>
      <xdr:rowOff>76200</xdr:rowOff>
    </xdr:to>
    <xdr:sp macro="" textlink="">
      <xdr:nvSpPr>
        <xdr:cNvPr id="2121" name="Line 73">
          <a:extLst>
            <a:ext uri="{FF2B5EF4-FFF2-40B4-BE49-F238E27FC236}">
              <a16:creationId xmlns:a16="http://schemas.microsoft.com/office/drawing/2014/main" id="{8259FB50-13C0-8642-9341-6F19C4A10D64}"/>
            </a:ext>
          </a:extLst>
        </xdr:cNvPr>
        <xdr:cNvSpPr>
          <a:spLocks noChangeShapeType="1"/>
        </xdr:cNvSpPr>
      </xdr:nvSpPr>
      <xdr:spPr bwMode="auto">
        <a:xfrm>
          <a:off x="5219700" y="1498600"/>
          <a:ext cx="1968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7</xdr:row>
      <xdr:rowOff>76200</xdr:rowOff>
    </xdr:from>
    <xdr:to>
      <xdr:col>9</xdr:col>
      <xdr:colOff>0</xdr:colOff>
      <xdr:row>7</xdr:row>
      <xdr:rowOff>76200</xdr:rowOff>
    </xdr:to>
    <xdr:sp macro="" textlink="">
      <xdr:nvSpPr>
        <xdr:cNvPr id="2122" name="Line 74">
          <a:extLst>
            <a:ext uri="{FF2B5EF4-FFF2-40B4-BE49-F238E27FC236}">
              <a16:creationId xmlns:a16="http://schemas.microsoft.com/office/drawing/2014/main" id="{0D3C78CC-0514-A14F-BCD8-BB9AA59BB4AF}"/>
            </a:ext>
          </a:extLst>
        </xdr:cNvPr>
        <xdr:cNvSpPr>
          <a:spLocks noChangeShapeType="1"/>
        </xdr:cNvSpPr>
      </xdr:nvSpPr>
      <xdr:spPr bwMode="auto">
        <a:xfrm>
          <a:off x="3416300" y="14986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7</xdr:row>
      <xdr:rowOff>76200</xdr:rowOff>
    </xdr:from>
    <xdr:to>
      <xdr:col>7</xdr:col>
      <xdr:colOff>0</xdr:colOff>
      <xdr:row>9</xdr:row>
      <xdr:rowOff>76200</xdr:rowOff>
    </xdr:to>
    <xdr:sp macro="" textlink="">
      <xdr:nvSpPr>
        <xdr:cNvPr id="2123" name="Line 75">
          <a:extLst>
            <a:ext uri="{FF2B5EF4-FFF2-40B4-BE49-F238E27FC236}">
              <a16:creationId xmlns:a16="http://schemas.microsoft.com/office/drawing/2014/main" id="{524A6248-656E-A640-9612-38105B0CA79A}"/>
            </a:ext>
          </a:extLst>
        </xdr:cNvPr>
        <xdr:cNvSpPr>
          <a:spLocks noChangeShapeType="1"/>
        </xdr:cNvSpPr>
      </xdr:nvSpPr>
      <xdr:spPr bwMode="auto">
        <a:xfrm flipV="1">
          <a:off x="3098800" y="1498600"/>
          <a:ext cx="317500" cy="406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152400</xdr:colOff>
      <xdr:row>12</xdr:row>
      <xdr:rowOff>152400</xdr:rowOff>
    </xdr:to>
    <xdr:sp macro="" textlink="">
      <xdr:nvSpPr>
        <xdr:cNvPr id="37" name="Triangle 4">
          <a:extLst>
            <a:ext uri="{FF2B5EF4-FFF2-40B4-BE49-F238E27FC236}">
              <a16:creationId xmlns:a16="http://schemas.microsoft.com/office/drawing/2014/main" id="{5F6E9B25-83DF-9F49-AB1D-88C41A55664E}"/>
            </a:ext>
          </a:extLst>
        </xdr:cNvPr>
        <xdr:cNvSpPr/>
      </xdr:nvSpPr>
      <xdr:spPr>
        <a:xfrm rot="16200000">
          <a:off x="5067300" y="2438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152400</xdr:colOff>
      <xdr:row>12</xdr:row>
      <xdr:rowOff>76200</xdr:rowOff>
    </xdr:from>
    <xdr:to>
      <xdr:col>13</xdr:col>
      <xdr:colOff>0</xdr:colOff>
      <xdr:row>12</xdr:row>
      <xdr:rowOff>76200</xdr:rowOff>
    </xdr:to>
    <xdr:sp macro="" textlink="">
      <xdr:nvSpPr>
        <xdr:cNvPr id="2124" name="Line 76">
          <a:extLst>
            <a:ext uri="{FF2B5EF4-FFF2-40B4-BE49-F238E27FC236}">
              <a16:creationId xmlns:a16="http://schemas.microsoft.com/office/drawing/2014/main" id="{00B75085-54BF-6440-ADE2-A02A40B27162}"/>
            </a:ext>
          </a:extLst>
        </xdr:cNvPr>
        <xdr:cNvSpPr>
          <a:spLocks noChangeShapeType="1"/>
        </xdr:cNvSpPr>
      </xdr:nvSpPr>
      <xdr:spPr bwMode="auto">
        <a:xfrm>
          <a:off x="5219700" y="2514600"/>
          <a:ext cx="1968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12</xdr:row>
      <xdr:rowOff>76200</xdr:rowOff>
    </xdr:from>
    <xdr:to>
      <xdr:col>9</xdr:col>
      <xdr:colOff>0</xdr:colOff>
      <xdr:row>12</xdr:row>
      <xdr:rowOff>76200</xdr:rowOff>
    </xdr:to>
    <xdr:sp macro="" textlink="">
      <xdr:nvSpPr>
        <xdr:cNvPr id="2125" name="Line 77">
          <a:extLst>
            <a:ext uri="{FF2B5EF4-FFF2-40B4-BE49-F238E27FC236}">
              <a16:creationId xmlns:a16="http://schemas.microsoft.com/office/drawing/2014/main" id="{554F5AB6-4BDC-7B44-9FF1-963AB05865CE}"/>
            </a:ext>
          </a:extLst>
        </xdr:cNvPr>
        <xdr:cNvSpPr>
          <a:spLocks noChangeShapeType="1"/>
        </xdr:cNvSpPr>
      </xdr:nvSpPr>
      <xdr:spPr bwMode="auto">
        <a:xfrm>
          <a:off x="3416300" y="25146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9</xdr:row>
      <xdr:rowOff>76200</xdr:rowOff>
    </xdr:from>
    <xdr:to>
      <xdr:col>7</xdr:col>
      <xdr:colOff>0</xdr:colOff>
      <xdr:row>12</xdr:row>
      <xdr:rowOff>76200</xdr:rowOff>
    </xdr:to>
    <xdr:sp macro="" textlink="">
      <xdr:nvSpPr>
        <xdr:cNvPr id="2126" name="Line 78">
          <a:extLst>
            <a:ext uri="{FF2B5EF4-FFF2-40B4-BE49-F238E27FC236}">
              <a16:creationId xmlns:a16="http://schemas.microsoft.com/office/drawing/2014/main" id="{F6ED2F07-01F6-AD41-841C-2B00741261CC}"/>
            </a:ext>
          </a:extLst>
        </xdr:cNvPr>
        <xdr:cNvSpPr>
          <a:spLocks noChangeShapeType="1"/>
        </xdr:cNvSpPr>
      </xdr:nvSpPr>
      <xdr:spPr bwMode="auto">
        <a:xfrm>
          <a:off x="3098800" y="1905000"/>
          <a:ext cx="317500" cy="609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152400</xdr:colOff>
      <xdr:row>24</xdr:row>
      <xdr:rowOff>152400</xdr:rowOff>
    </xdr:to>
    <xdr:sp macro="" textlink="">
      <xdr:nvSpPr>
        <xdr:cNvPr id="38" name="Circle 5">
          <a:extLst>
            <a:ext uri="{FF2B5EF4-FFF2-40B4-BE49-F238E27FC236}">
              <a16:creationId xmlns:a16="http://schemas.microsoft.com/office/drawing/2014/main" id="{14B17E90-EB4C-6D45-A67A-A9B945099551}"/>
            </a:ext>
          </a:extLst>
        </xdr:cNvPr>
        <xdr:cNvSpPr/>
      </xdr:nvSpPr>
      <xdr:spPr>
        <a:xfrm>
          <a:off x="2946400" y="48768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24</xdr:row>
      <xdr:rowOff>76200</xdr:rowOff>
    </xdr:from>
    <xdr:to>
      <xdr:col>5</xdr:col>
      <xdr:colOff>0</xdr:colOff>
      <xdr:row>24</xdr:row>
      <xdr:rowOff>76200</xdr:rowOff>
    </xdr:to>
    <xdr:sp macro="" textlink="">
      <xdr:nvSpPr>
        <xdr:cNvPr id="2127" name="Line 79">
          <a:extLst>
            <a:ext uri="{FF2B5EF4-FFF2-40B4-BE49-F238E27FC236}">
              <a16:creationId xmlns:a16="http://schemas.microsoft.com/office/drawing/2014/main" id="{949BB953-C294-3D44-9FAA-F42F19D7F726}"/>
            </a:ext>
          </a:extLst>
        </xdr:cNvPr>
        <xdr:cNvSpPr>
          <a:spLocks noChangeShapeType="1"/>
        </xdr:cNvSpPr>
      </xdr:nvSpPr>
      <xdr:spPr bwMode="auto">
        <a:xfrm>
          <a:off x="1295400" y="49530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13</xdr:row>
      <xdr:rowOff>76200</xdr:rowOff>
    </xdr:from>
    <xdr:to>
      <xdr:col>3</xdr:col>
      <xdr:colOff>0</xdr:colOff>
      <xdr:row>24</xdr:row>
      <xdr:rowOff>76200</xdr:rowOff>
    </xdr:to>
    <xdr:sp macro="" textlink="">
      <xdr:nvSpPr>
        <xdr:cNvPr id="2128" name="Line 80">
          <a:extLst>
            <a:ext uri="{FF2B5EF4-FFF2-40B4-BE49-F238E27FC236}">
              <a16:creationId xmlns:a16="http://schemas.microsoft.com/office/drawing/2014/main" id="{CA4959BE-CF91-6E4F-8D30-977A6BF2BA44}"/>
            </a:ext>
          </a:extLst>
        </xdr:cNvPr>
        <xdr:cNvSpPr>
          <a:spLocks noChangeShapeType="1"/>
        </xdr:cNvSpPr>
      </xdr:nvSpPr>
      <xdr:spPr bwMode="auto">
        <a:xfrm>
          <a:off x="977900" y="2717800"/>
          <a:ext cx="317500" cy="2235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152400</xdr:colOff>
      <xdr:row>19</xdr:row>
      <xdr:rowOff>152400</xdr:rowOff>
    </xdr:to>
    <xdr:sp macro="" textlink="">
      <xdr:nvSpPr>
        <xdr:cNvPr id="39" name="Square 6">
          <a:extLst>
            <a:ext uri="{FF2B5EF4-FFF2-40B4-BE49-F238E27FC236}">
              <a16:creationId xmlns:a16="http://schemas.microsoft.com/office/drawing/2014/main" id="{4B3302DA-D43D-4149-9094-00FF9FA52594}"/>
            </a:ext>
          </a:extLst>
        </xdr:cNvPr>
        <xdr:cNvSpPr/>
      </xdr:nvSpPr>
      <xdr:spPr>
        <a:xfrm>
          <a:off x="5067300" y="38608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19</xdr:row>
      <xdr:rowOff>76200</xdr:rowOff>
    </xdr:from>
    <xdr:to>
      <xdr:col>9</xdr:col>
      <xdr:colOff>0</xdr:colOff>
      <xdr:row>19</xdr:row>
      <xdr:rowOff>76200</xdr:rowOff>
    </xdr:to>
    <xdr:sp macro="" textlink="">
      <xdr:nvSpPr>
        <xdr:cNvPr id="2129" name="Line 81">
          <a:extLst>
            <a:ext uri="{FF2B5EF4-FFF2-40B4-BE49-F238E27FC236}">
              <a16:creationId xmlns:a16="http://schemas.microsoft.com/office/drawing/2014/main" id="{1D051D77-ACF9-EC48-95D5-8746E66399F5}"/>
            </a:ext>
          </a:extLst>
        </xdr:cNvPr>
        <xdr:cNvSpPr>
          <a:spLocks noChangeShapeType="1"/>
        </xdr:cNvSpPr>
      </xdr:nvSpPr>
      <xdr:spPr bwMode="auto">
        <a:xfrm>
          <a:off x="3416300" y="39370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19</xdr:row>
      <xdr:rowOff>76200</xdr:rowOff>
    </xdr:from>
    <xdr:to>
      <xdr:col>7</xdr:col>
      <xdr:colOff>0</xdr:colOff>
      <xdr:row>24</xdr:row>
      <xdr:rowOff>76200</xdr:rowOff>
    </xdr:to>
    <xdr:sp macro="" textlink="">
      <xdr:nvSpPr>
        <xdr:cNvPr id="2130" name="Line 82">
          <a:extLst>
            <a:ext uri="{FF2B5EF4-FFF2-40B4-BE49-F238E27FC236}">
              <a16:creationId xmlns:a16="http://schemas.microsoft.com/office/drawing/2014/main" id="{5602218D-2547-614D-8113-AE1E977C6AF6}"/>
            </a:ext>
          </a:extLst>
        </xdr:cNvPr>
        <xdr:cNvSpPr>
          <a:spLocks noChangeShapeType="1"/>
        </xdr:cNvSpPr>
      </xdr:nvSpPr>
      <xdr:spPr bwMode="auto">
        <a:xfrm flipV="1">
          <a:off x="3098800" y="3937000"/>
          <a:ext cx="317500" cy="1016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152400</xdr:colOff>
      <xdr:row>29</xdr:row>
      <xdr:rowOff>152400</xdr:rowOff>
    </xdr:to>
    <xdr:sp macro="" textlink="">
      <xdr:nvSpPr>
        <xdr:cNvPr id="40" name="Square 7">
          <a:extLst>
            <a:ext uri="{FF2B5EF4-FFF2-40B4-BE49-F238E27FC236}">
              <a16:creationId xmlns:a16="http://schemas.microsoft.com/office/drawing/2014/main" id="{E0BE08CB-142D-A24D-A018-1459E160E13F}"/>
            </a:ext>
          </a:extLst>
        </xdr:cNvPr>
        <xdr:cNvSpPr/>
      </xdr:nvSpPr>
      <xdr:spPr>
        <a:xfrm>
          <a:off x="5067300" y="58928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29</xdr:row>
      <xdr:rowOff>76200</xdr:rowOff>
    </xdr:from>
    <xdr:to>
      <xdr:col>9</xdr:col>
      <xdr:colOff>0</xdr:colOff>
      <xdr:row>29</xdr:row>
      <xdr:rowOff>76200</xdr:rowOff>
    </xdr:to>
    <xdr:sp macro="" textlink="">
      <xdr:nvSpPr>
        <xdr:cNvPr id="2131" name="Line 83">
          <a:extLst>
            <a:ext uri="{FF2B5EF4-FFF2-40B4-BE49-F238E27FC236}">
              <a16:creationId xmlns:a16="http://schemas.microsoft.com/office/drawing/2014/main" id="{380EED57-81F6-F04F-BDE6-467B54D6C1E3}"/>
            </a:ext>
          </a:extLst>
        </xdr:cNvPr>
        <xdr:cNvSpPr>
          <a:spLocks noChangeShapeType="1"/>
        </xdr:cNvSpPr>
      </xdr:nvSpPr>
      <xdr:spPr bwMode="auto">
        <a:xfrm>
          <a:off x="3416300" y="59690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24</xdr:row>
      <xdr:rowOff>76200</xdr:rowOff>
    </xdr:from>
    <xdr:to>
      <xdr:col>7</xdr:col>
      <xdr:colOff>0</xdr:colOff>
      <xdr:row>29</xdr:row>
      <xdr:rowOff>76200</xdr:rowOff>
    </xdr:to>
    <xdr:sp macro="" textlink="">
      <xdr:nvSpPr>
        <xdr:cNvPr id="2132" name="Line 84">
          <a:extLst>
            <a:ext uri="{FF2B5EF4-FFF2-40B4-BE49-F238E27FC236}">
              <a16:creationId xmlns:a16="http://schemas.microsoft.com/office/drawing/2014/main" id="{48F97F41-AAD1-4443-83A1-47ACB5233492}"/>
            </a:ext>
          </a:extLst>
        </xdr:cNvPr>
        <xdr:cNvSpPr>
          <a:spLocks noChangeShapeType="1"/>
        </xdr:cNvSpPr>
      </xdr:nvSpPr>
      <xdr:spPr bwMode="auto">
        <a:xfrm>
          <a:off x="3098800" y="4953000"/>
          <a:ext cx="317500" cy="1016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152400</xdr:colOff>
      <xdr:row>17</xdr:row>
      <xdr:rowOff>152400</xdr:rowOff>
    </xdr:to>
    <xdr:sp macro="" textlink="">
      <xdr:nvSpPr>
        <xdr:cNvPr id="41" name="Triangle 8">
          <a:extLst>
            <a:ext uri="{FF2B5EF4-FFF2-40B4-BE49-F238E27FC236}">
              <a16:creationId xmlns:a16="http://schemas.microsoft.com/office/drawing/2014/main" id="{C0A0FAE5-57FC-1243-A769-E74B20D295C4}"/>
            </a:ext>
          </a:extLst>
        </xdr:cNvPr>
        <xdr:cNvSpPr/>
      </xdr:nvSpPr>
      <xdr:spPr>
        <a:xfrm rot="16200000">
          <a:off x="7188200" y="3454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17</xdr:row>
      <xdr:rowOff>76200</xdr:rowOff>
    </xdr:from>
    <xdr:to>
      <xdr:col>13</xdr:col>
      <xdr:colOff>0</xdr:colOff>
      <xdr:row>17</xdr:row>
      <xdr:rowOff>76200</xdr:rowOff>
    </xdr:to>
    <xdr:sp macro="" textlink="">
      <xdr:nvSpPr>
        <xdr:cNvPr id="2133" name="Line 85">
          <a:extLst>
            <a:ext uri="{FF2B5EF4-FFF2-40B4-BE49-F238E27FC236}">
              <a16:creationId xmlns:a16="http://schemas.microsoft.com/office/drawing/2014/main" id="{3F45355C-3B64-1245-9249-85C3ACB9EE2D}"/>
            </a:ext>
          </a:extLst>
        </xdr:cNvPr>
        <xdr:cNvSpPr>
          <a:spLocks noChangeShapeType="1"/>
        </xdr:cNvSpPr>
      </xdr:nvSpPr>
      <xdr:spPr bwMode="auto">
        <a:xfrm>
          <a:off x="5537200" y="35306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17</xdr:row>
      <xdr:rowOff>76200</xdr:rowOff>
    </xdr:from>
    <xdr:to>
      <xdr:col>11</xdr:col>
      <xdr:colOff>0</xdr:colOff>
      <xdr:row>19</xdr:row>
      <xdr:rowOff>76200</xdr:rowOff>
    </xdr:to>
    <xdr:sp macro="" textlink="">
      <xdr:nvSpPr>
        <xdr:cNvPr id="2134" name="Line 86">
          <a:extLst>
            <a:ext uri="{FF2B5EF4-FFF2-40B4-BE49-F238E27FC236}">
              <a16:creationId xmlns:a16="http://schemas.microsoft.com/office/drawing/2014/main" id="{B5FDB5B1-5DDD-E046-9122-C25F6F6C6820}"/>
            </a:ext>
          </a:extLst>
        </xdr:cNvPr>
        <xdr:cNvSpPr>
          <a:spLocks noChangeShapeType="1"/>
        </xdr:cNvSpPr>
      </xdr:nvSpPr>
      <xdr:spPr bwMode="auto">
        <a:xfrm flipV="1">
          <a:off x="5219700" y="3530600"/>
          <a:ext cx="317500" cy="406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152400</xdr:colOff>
      <xdr:row>22</xdr:row>
      <xdr:rowOff>152400</xdr:rowOff>
    </xdr:to>
    <xdr:sp macro="" textlink="">
      <xdr:nvSpPr>
        <xdr:cNvPr id="42" name="Triangle 9">
          <a:extLst>
            <a:ext uri="{FF2B5EF4-FFF2-40B4-BE49-F238E27FC236}">
              <a16:creationId xmlns:a16="http://schemas.microsoft.com/office/drawing/2014/main" id="{24814F74-C940-4148-B868-5FC0BFFA5EF8}"/>
            </a:ext>
          </a:extLst>
        </xdr:cNvPr>
        <xdr:cNvSpPr/>
      </xdr:nvSpPr>
      <xdr:spPr>
        <a:xfrm rot="16200000">
          <a:off x="7188200" y="4470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22</xdr:row>
      <xdr:rowOff>76200</xdr:rowOff>
    </xdr:from>
    <xdr:to>
      <xdr:col>13</xdr:col>
      <xdr:colOff>0</xdr:colOff>
      <xdr:row>22</xdr:row>
      <xdr:rowOff>76200</xdr:rowOff>
    </xdr:to>
    <xdr:sp macro="" textlink="">
      <xdr:nvSpPr>
        <xdr:cNvPr id="2135" name="Line 87">
          <a:extLst>
            <a:ext uri="{FF2B5EF4-FFF2-40B4-BE49-F238E27FC236}">
              <a16:creationId xmlns:a16="http://schemas.microsoft.com/office/drawing/2014/main" id="{25A47E0C-DF6D-0E41-AA0E-2015E525F149}"/>
            </a:ext>
          </a:extLst>
        </xdr:cNvPr>
        <xdr:cNvSpPr>
          <a:spLocks noChangeShapeType="1"/>
        </xdr:cNvSpPr>
      </xdr:nvSpPr>
      <xdr:spPr bwMode="auto">
        <a:xfrm>
          <a:off x="5537200" y="45466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19</xdr:row>
      <xdr:rowOff>76200</xdr:rowOff>
    </xdr:from>
    <xdr:to>
      <xdr:col>11</xdr:col>
      <xdr:colOff>0</xdr:colOff>
      <xdr:row>22</xdr:row>
      <xdr:rowOff>76200</xdr:rowOff>
    </xdr:to>
    <xdr:sp macro="" textlink="">
      <xdr:nvSpPr>
        <xdr:cNvPr id="2136" name="Line 88">
          <a:extLst>
            <a:ext uri="{FF2B5EF4-FFF2-40B4-BE49-F238E27FC236}">
              <a16:creationId xmlns:a16="http://schemas.microsoft.com/office/drawing/2014/main" id="{2376073D-4CF1-7142-949C-99165B7F1EAC}"/>
            </a:ext>
          </a:extLst>
        </xdr:cNvPr>
        <xdr:cNvSpPr>
          <a:spLocks noChangeShapeType="1"/>
        </xdr:cNvSpPr>
      </xdr:nvSpPr>
      <xdr:spPr bwMode="auto">
        <a:xfrm>
          <a:off x="5219700" y="3937000"/>
          <a:ext cx="317500" cy="609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27</xdr:row>
      <xdr:rowOff>0</xdr:rowOff>
    </xdr:from>
    <xdr:to>
      <xdr:col>13</xdr:col>
      <xdr:colOff>152400</xdr:colOff>
      <xdr:row>27</xdr:row>
      <xdr:rowOff>152400</xdr:rowOff>
    </xdr:to>
    <xdr:sp macro="" textlink="">
      <xdr:nvSpPr>
        <xdr:cNvPr id="43" name="Triangle 10">
          <a:extLst>
            <a:ext uri="{FF2B5EF4-FFF2-40B4-BE49-F238E27FC236}">
              <a16:creationId xmlns:a16="http://schemas.microsoft.com/office/drawing/2014/main" id="{9305D6F7-57B7-3642-8CA0-128DEE85734E}"/>
            </a:ext>
          </a:extLst>
        </xdr:cNvPr>
        <xdr:cNvSpPr/>
      </xdr:nvSpPr>
      <xdr:spPr>
        <a:xfrm rot="16200000">
          <a:off x="7188200" y="5486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27</xdr:row>
      <xdr:rowOff>76200</xdr:rowOff>
    </xdr:from>
    <xdr:to>
      <xdr:col>13</xdr:col>
      <xdr:colOff>0</xdr:colOff>
      <xdr:row>27</xdr:row>
      <xdr:rowOff>76200</xdr:rowOff>
    </xdr:to>
    <xdr:sp macro="" textlink="">
      <xdr:nvSpPr>
        <xdr:cNvPr id="2137" name="Line 89">
          <a:extLst>
            <a:ext uri="{FF2B5EF4-FFF2-40B4-BE49-F238E27FC236}">
              <a16:creationId xmlns:a16="http://schemas.microsoft.com/office/drawing/2014/main" id="{C9F207EA-8D74-8549-BD0A-F184FFC330B7}"/>
            </a:ext>
          </a:extLst>
        </xdr:cNvPr>
        <xdr:cNvSpPr>
          <a:spLocks noChangeShapeType="1"/>
        </xdr:cNvSpPr>
      </xdr:nvSpPr>
      <xdr:spPr bwMode="auto">
        <a:xfrm>
          <a:off x="5537200" y="55626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27</xdr:row>
      <xdr:rowOff>76200</xdr:rowOff>
    </xdr:from>
    <xdr:to>
      <xdr:col>11</xdr:col>
      <xdr:colOff>0</xdr:colOff>
      <xdr:row>29</xdr:row>
      <xdr:rowOff>76200</xdr:rowOff>
    </xdr:to>
    <xdr:sp macro="" textlink="">
      <xdr:nvSpPr>
        <xdr:cNvPr id="2138" name="Line 90">
          <a:extLst>
            <a:ext uri="{FF2B5EF4-FFF2-40B4-BE49-F238E27FC236}">
              <a16:creationId xmlns:a16="http://schemas.microsoft.com/office/drawing/2014/main" id="{9D855BF3-ED67-7845-B3F9-76F3EF3FAB8D}"/>
            </a:ext>
          </a:extLst>
        </xdr:cNvPr>
        <xdr:cNvSpPr>
          <a:spLocks noChangeShapeType="1"/>
        </xdr:cNvSpPr>
      </xdr:nvSpPr>
      <xdr:spPr bwMode="auto">
        <a:xfrm flipV="1">
          <a:off x="5219700" y="5562600"/>
          <a:ext cx="317500" cy="406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32</xdr:row>
      <xdr:rowOff>0</xdr:rowOff>
    </xdr:from>
    <xdr:to>
      <xdr:col>13</xdr:col>
      <xdr:colOff>152400</xdr:colOff>
      <xdr:row>32</xdr:row>
      <xdr:rowOff>152400</xdr:rowOff>
    </xdr:to>
    <xdr:sp macro="" textlink="">
      <xdr:nvSpPr>
        <xdr:cNvPr id="44" name="Triangle 11">
          <a:extLst>
            <a:ext uri="{FF2B5EF4-FFF2-40B4-BE49-F238E27FC236}">
              <a16:creationId xmlns:a16="http://schemas.microsoft.com/office/drawing/2014/main" id="{1F5A4DC8-3883-1848-B98A-FC1A5CFAE590}"/>
            </a:ext>
          </a:extLst>
        </xdr:cNvPr>
        <xdr:cNvSpPr/>
      </xdr:nvSpPr>
      <xdr:spPr>
        <a:xfrm rot="16200000">
          <a:off x="7188200" y="6502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32</xdr:row>
      <xdr:rowOff>76200</xdr:rowOff>
    </xdr:from>
    <xdr:to>
      <xdr:col>13</xdr:col>
      <xdr:colOff>0</xdr:colOff>
      <xdr:row>32</xdr:row>
      <xdr:rowOff>76200</xdr:rowOff>
    </xdr:to>
    <xdr:sp macro="" textlink="">
      <xdr:nvSpPr>
        <xdr:cNvPr id="2139" name="Line 91">
          <a:extLst>
            <a:ext uri="{FF2B5EF4-FFF2-40B4-BE49-F238E27FC236}">
              <a16:creationId xmlns:a16="http://schemas.microsoft.com/office/drawing/2014/main" id="{CF364257-0B22-264A-B52D-55D37AD3CBC9}"/>
            </a:ext>
          </a:extLst>
        </xdr:cNvPr>
        <xdr:cNvSpPr>
          <a:spLocks noChangeShapeType="1"/>
        </xdr:cNvSpPr>
      </xdr:nvSpPr>
      <xdr:spPr bwMode="auto">
        <a:xfrm>
          <a:off x="5537200" y="65786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29</xdr:row>
      <xdr:rowOff>76200</xdr:rowOff>
    </xdr:from>
    <xdr:to>
      <xdr:col>11</xdr:col>
      <xdr:colOff>0</xdr:colOff>
      <xdr:row>32</xdr:row>
      <xdr:rowOff>76200</xdr:rowOff>
    </xdr:to>
    <xdr:sp macro="" textlink="">
      <xdr:nvSpPr>
        <xdr:cNvPr id="2140" name="Line 92">
          <a:extLst>
            <a:ext uri="{FF2B5EF4-FFF2-40B4-BE49-F238E27FC236}">
              <a16:creationId xmlns:a16="http://schemas.microsoft.com/office/drawing/2014/main" id="{47D0711B-13F0-A141-8C4D-80380D8F1E27}"/>
            </a:ext>
          </a:extLst>
        </xdr:cNvPr>
        <xdr:cNvSpPr>
          <a:spLocks noChangeShapeType="1"/>
        </xdr:cNvSpPr>
      </xdr:nvSpPr>
      <xdr:spPr bwMode="auto">
        <a:xfrm>
          <a:off x="5219700" y="5969000"/>
          <a:ext cx="317500" cy="609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sp macro="" textlink="">
      <xdr:nvSpPr>
        <xdr:cNvPr id="45" name="Square 0">
          <a:extLst>
            <a:ext uri="{FF2B5EF4-FFF2-40B4-BE49-F238E27FC236}">
              <a16:creationId xmlns:a16="http://schemas.microsoft.com/office/drawing/2014/main" id="{CBF36274-DC32-B347-8B66-C64471F2014A}"/>
            </a:ext>
          </a:extLst>
        </xdr:cNvPr>
        <xdr:cNvSpPr/>
      </xdr:nvSpPr>
      <xdr:spPr>
        <a:xfrm>
          <a:off x="825500" y="26416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13</xdr:row>
      <xdr:rowOff>76200</xdr:rowOff>
    </xdr:from>
    <xdr:to>
      <xdr:col>1</xdr:col>
      <xdr:colOff>0</xdr:colOff>
      <xdr:row>13</xdr:row>
      <xdr:rowOff>76200</xdr:rowOff>
    </xdr:to>
    <xdr:sp macro="" textlink="">
      <xdr:nvSpPr>
        <xdr:cNvPr id="2141" name="Line 93">
          <a:extLst>
            <a:ext uri="{FF2B5EF4-FFF2-40B4-BE49-F238E27FC236}">
              <a16:creationId xmlns:a16="http://schemas.microsoft.com/office/drawing/2014/main" id="{F0165587-5E07-F246-ACA2-E3820A8A157E}"/>
            </a:ext>
          </a:extLst>
        </xdr:cNvPr>
        <xdr:cNvSpPr>
          <a:spLocks noChangeShapeType="1"/>
        </xdr:cNvSpPr>
      </xdr:nvSpPr>
      <xdr:spPr bwMode="auto">
        <a:xfrm>
          <a:off x="0" y="2717800"/>
          <a:ext cx="825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D01B-3DC1-AD4A-A164-8665DF39DB9A}">
  <dimension ref="B4:GV1015"/>
  <sheetViews>
    <sheetView topLeftCell="A4" zoomScaleNormal="100" workbookViewId="0">
      <selection activeCell="J6" sqref="J6"/>
    </sheetView>
  </sheetViews>
  <sheetFormatPr baseColWidth="10" defaultRowHeight="16" x14ac:dyDescent="0.2"/>
  <cols>
    <col min="3" max="3" width="2.33203125" customWidth="1"/>
    <col min="4" max="4" width="3.83203125" customWidth="1"/>
    <col min="7" max="7" width="2.33203125" customWidth="1"/>
    <col min="8" max="8" width="3.83203125" customWidth="1"/>
    <col min="11" max="11" width="2.33203125" customWidth="1"/>
    <col min="12" max="12" width="3.83203125" customWidth="1"/>
    <col min="15" max="15" width="2.33203125" customWidth="1"/>
    <col min="16" max="16" width="3.83203125" customWidth="1"/>
    <col min="19" max="19" width="2.33203125" customWidth="1"/>
  </cols>
  <sheetData>
    <row r="4" spans="2:20" x14ac:dyDescent="0.2">
      <c r="B4" s="4" t="s">
        <v>18</v>
      </c>
      <c r="Q4" s="3">
        <v>0.6</v>
      </c>
      <c r="T4" s="5" t="s">
        <v>19</v>
      </c>
    </row>
    <row r="5" spans="2:20" x14ac:dyDescent="0.2">
      <c r="Q5" t="s">
        <v>27</v>
      </c>
    </row>
    <row r="6" spans="2:20" x14ac:dyDescent="0.2">
      <c r="T6">
        <f>SUM(E17,I13,M9,Q7)</f>
        <v>700</v>
      </c>
    </row>
    <row r="7" spans="2:20" x14ac:dyDescent="0.2">
      <c r="M7" t="s">
        <v>25</v>
      </c>
      <c r="Q7" s="3">
        <f>-8*100</f>
        <v>-800</v>
      </c>
      <c r="R7">
        <f>T6</f>
        <v>700</v>
      </c>
    </row>
    <row r="9" spans="2:20" x14ac:dyDescent="0.2">
      <c r="M9" s="3">
        <v>-100</v>
      </c>
      <c r="N9">
        <f>IF(ABS(1-(Q4+Q9))&lt;=0.00001,Q4*R7+Q9*R12,NA())</f>
        <v>540</v>
      </c>
      <c r="Q9" s="3">
        <f>1-Q4</f>
        <v>0.4</v>
      </c>
    </row>
    <row r="10" spans="2:20" x14ac:dyDescent="0.2">
      <c r="I10" s="3">
        <v>0.5</v>
      </c>
      <c r="Q10" t="s">
        <v>28</v>
      </c>
    </row>
    <row r="11" spans="2:20" x14ac:dyDescent="0.2">
      <c r="I11" t="s">
        <v>22</v>
      </c>
      <c r="T11">
        <f>SUM(E17,I13,M9,Q12)</f>
        <v>300</v>
      </c>
    </row>
    <row r="12" spans="2:20" x14ac:dyDescent="0.2">
      <c r="K12">
        <f>IF(J13=N9,1,IF(J13=N17,2))</f>
        <v>1</v>
      </c>
      <c r="Q12" s="3">
        <f>M17</f>
        <v>-1200</v>
      </c>
      <c r="R12">
        <f>T11</f>
        <v>300</v>
      </c>
    </row>
    <row r="13" spans="2:20" x14ac:dyDescent="0.2">
      <c r="I13" s="3">
        <f>16*100</f>
        <v>1600</v>
      </c>
      <c r="J13">
        <f>MAX(N9,N17)</f>
        <v>540</v>
      </c>
    </row>
    <row r="15" spans="2:20" x14ac:dyDescent="0.2">
      <c r="E15" t="s">
        <v>20</v>
      </c>
      <c r="M15" t="s">
        <v>26</v>
      </c>
    </row>
    <row r="16" spans="2:20" x14ac:dyDescent="0.2">
      <c r="T16">
        <f>SUM(E17,I13,M17)</f>
        <v>400</v>
      </c>
    </row>
    <row r="17" spans="2:20" x14ac:dyDescent="0.2">
      <c r="E17" s="3">
        <v>0</v>
      </c>
      <c r="F17">
        <f>IF(ABS(1-(I10+I19))&lt;=0.00001,I10*J13+I19*J22,NA())</f>
        <v>270</v>
      </c>
      <c r="M17" s="3">
        <f>-12*100</f>
        <v>-1200</v>
      </c>
      <c r="N17">
        <f>T16</f>
        <v>400</v>
      </c>
    </row>
    <row r="19" spans="2:20" x14ac:dyDescent="0.2">
      <c r="I19" s="3">
        <f>1-I10</f>
        <v>0.5</v>
      </c>
    </row>
    <row r="20" spans="2:20" x14ac:dyDescent="0.2">
      <c r="I20" t="s">
        <v>23</v>
      </c>
    </row>
    <row r="21" spans="2:20" x14ac:dyDescent="0.2">
      <c r="T21">
        <f>SUM(E17,I22)</f>
        <v>0</v>
      </c>
    </row>
    <row r="22" spans="2:20" x14ac:dyDescent="0.2">
      <c r="I22" s="3">
        <v>0</v>
      </c>
      <c r="J22">
        <f>T21</f>
        <v>0</v>
      </c>
    </row>
    <row r="24" spans="2:20" x14ac:dyDescent="0.2">
      <c r="Q24" s="3">
        <v>0.6</v>
      </c>
    </row>
    <row r="25" spans="2:20" x14ac:dyDescent="0.2">
      <c r="Q25" t="s">
        <v>27</v>
      </c>
    </row>
    <row r="26" spans="2:20" x14ac:dyDescent="0.2">
      <c r="C26">
        <f>IF(B27=F17,1,IF(B27=F37,2))</f>
        <v>1</v>
      </c>
      <c r="T26">
        <f>SUM(E37,I33,M29,Q27)</f>
        <v>500</v>
      </c>
    </row>
    <row r="27" spans="2:20" x14ac:dyDescent="0.2">
      <c r="B27">
        <f>MAX(F17,F37)</f>
        <v>270</v>
      </c>
      <c r="M27" t="s">
        <v>25</v>
      </c>
      <c r="Q27" s="3">
        <f>-8*100</f>
        <v>-800</v>
      </c>
      <c r="R27">
        <f>T26</f>
        <v>500</v>
      </c>
    </row>
    <row r="29" spans="2:20" x14ac:dyDescent="0.2">
      <c r="M29" s="3">
        <v>-100</v>
      </c>
      <c r="N29">
        <f>IF(ABS(1-(Q24+Q29))&lt;=0.00001,Q24*R27+Q29*R32,NA())</f>
        <v>340</v>
      </c>
      <c r="Q29" s="3">
        <f>1-Q24</f>
        <v>0.4</v>
      </c>
    </row>
    <row r="30" spans="2:20" x14ac:dyDescent="0.2">
      <c r="I30" s="3">
        <v>0.7</v>
      </c>
      <c r="Q30" t="s">
        <v>28</v>
      </c>
    </row>
    <row r="31" spans="2:20" x14ac:dyDescent="0.2">
      <c r="I31" t="s">
        <v>22</v>
      </c>
      <c r="T31">
        <f>SUM(E37,I33,M29,Q32)</f>
        <v>100</v>
      </c>
    </row>
    <row r="32" spans="2:20" x14ac:dyDescent="0.2">
      <c r="K32">
        <f>IF(J33=N29,1,IF(J33=N37,2))</f>
        <v>1</v>
      </c>
      <c r="Q32" s="3">
        <f>M37</f>
        <v>-1200</v>
      </c>
      <c r="R32">
        <f>T31</f>
        <v>100</v>
      </c>
    </row>
    <row r="33" spans="5:20" x14ac:dyDescent="0.2">
      <c r="I33" s="3">
        <f>14*100</f>
        <v>1400</v>
      </c>
      <c r="J33">
        <f>MAX(N29,N37)</f>
        <v>340</v>
      </c>
    </row>
    <row r="35" spans="5:20" x14ac:dyDescent="0.2">
      <c r="E35" t="s">
        <v>21</v>
      </c>
      <c r="M35" t="s">
        <v>26</v>
      </c>
    </row>
    <row r="36" spans="5:20" x14ac:dyDescent="0.2">
      <c r="T36">
        <f>SUM(E37,I33,M37)</f>
        <v>200</v>
      </c>
    </row>
    <row r="37" spans="5:20" x14ac:dyDescent="0.2">
      <c r="E37" s="3">
        <v>0</v>
      </c>
      <c r="F37">
        <f>IF(ABS(1-(I30+I39))&lt;=0.00001,I30*J33+I39*J42,NA())</f>
        <v>237.99999999999997</v>
      </c>
      <c r="M37" s="3">
        <f>-12*100</f>
        <v>-1200</v>
      </c>
      <c r="N37">
        <f>T36</f>
        <v>200</v>
      </c>
    </row>
    <row r="39" spans="5:20" x14ac:dyDescent="0.2">
      <c r="I39" s="3">
        <f>1-I30</f>
        <v>0.30000000000000004</v>
      </c>
    </row>
    <row r="40" spans="5:20" x14ac:dyDescent="0.2">
      <c r="I40" t="s">
        <v>23</v>
      </c>
    </row>
    <row r="41" spans="5:20" x14ac:dyDescent="0.2">
      <c r="T41">
        <f>SUM(E37,I42)</f>
        <v>0</v>
      </c>
    </row>
    <row r="42" spans="5:20" x14ac:dyDescent="0.2">
      <c r="I42" s="3">
        <v>0</v>
      </c>
      <c r="J42">
        <f>T41</f>
        <v>0</v>
      </c>
    </row>
    <row r="1000" spans="189:204" x14ac:dyDescent="0.2">
      <c r="GH1000" s="1" t="s">
        <v>0</v>
      </c>
      <c r="GI1000" s="1" t="s">
        <v>1</v>
      </c>
      <c r="GJ1000" s="1" t="s">
        <v>2</v>
      </c>
      <c r="GK1000" s="1" t="s">
        <v>3</v>
      </c>
      <c r="GL1000" s="1" t="s">
        <v>5</v>
      </c>
      <c r="GM1000" s="1" t="s">
        <v>6</v>
      </c>
      <c r="GN1000" s="1" t="s">
        <v>7</v>
      </c>
      <c r="GO1000" s="1" t="s">
        <v>8</v>
      </c>
      <c r="GP1000" s="1" t="s">
        <v>9</v>
      </c>
      <c r="GQ1000" s="1" t="s">
        <v>10</v>
      </c>
      <c r="GR1000" s="1" t="s">
        <v>11</v>
      </c>
      <c r="GS1000" s="1" t="s">
        <v>12</v>
      </c>
      <c r="GT1000" s="1" t="s">
        <v>13</v>
      </c>
      <c r="GU1000" s="1" t="s">
        <v>14</v>
      </c>
      <c r="GV1000" s="1" t="s">
        <v>15</v>
      </c>
    </row>
    <row r="1001" spans="189:204" x14ac:dyDescent="0.2">
      <c r="GG1001">
        <v>0</v>
      </c>
      <c r="GH1001" s="1">
        <v>0</v>
      </c>
      <c r="GI1001" s="1" t="s">
        <v>4</v>
      </c>
      <c r="GJ1001" s="1">
        <v>0</v>
      </c>
      <c r="GK1001" s="1">
        <v>0</v>
      </c>
      <c r="GL1001" s="1">
        <v>0</v>
      </c>
      <c r="GM1001" s="1" t="s">
        <v>16</v>
      </c>
      <c r="GN1001" s="1">
        <v>2</v>
      </c>
      <c r="GO1001" s="1">
        <v>1</v>
      </c>
      <c r="GP1001" s="1">
        <v>2</v>
      </c>
      <c r="GQ1001" s="1">
        <v>0</v>
      </c>
      <c r="GR1001" s="1">
        <v>0</v>
      </c>
      <c r="GS1001" s="1">
        <v>0</v>
      </c>
      <c r="GT1001" s="2">
        <v>22</v>
      </c>
      <c r="GU1001" s="2">
        <v>1</v>
      </c>
      <c r="GV1001" s="2" t="b">
        <v>1</v>
      </c>
    </row>
    <row r="1002" spans="189:204" x14ac:dyDescent="0.2">
      <c r="GG1002">
        <v>2</v>
      </c>
      <c r="GH1002" s="1">
        <v>1</v>
      </c>
      <c r="GK1002">
        <v>0</v>
      </c>
      <c r="GL1002" s="1">
        <v>0</v>
      </c>
      <c r="GM1002" s="1" t="s">
        <v>24</v>
      </c>
      <c r="GN1002" s="1">
        <v>2</v>
      </c>
      <c r="GO1002" s="1">
        <v>3</v>
      </c>
      <c r="GP1002" s="1">
        <v>4</v>
      </c>
      <c r="GQ1002" s="1">
        <v>0</v>
      </c>
      <c r="GR1002" s="1">
        <v>0</v>
      </c>
      <c r="GS1002" s="1">
        <v>0</v>
      </c>
      <c r="GT1002" s="2">
        <v>12</v>
      </c>
      <c r="GU1002" s="2">
        <v>5</v>
      </c>
      <c r="GV1002" s="2" t="b">
        <v>1</v>
      </c>
    </row>
    <row r="1003" spans="189:204" x14ac:dyDescent="0.2">
      <c r="GG1003">
        <v>0</v>
      </c>
      <c r="GH1003" s="1">
        <v>2</v>
      </c>
      <c r="GK1003">
        <v>0</v>
      </c>
      <c r="GL1003" s="1">
        <v>0</v>
      </c>
      <c r="GM1003" s="1" t="s">
        <v>24</v>
      </c>
      <c r="GN1003" s="1">
        <v>2</v>
      </c>
      <c r="GO1003">
        <v>9</v>
      </c>
      <c r="GP1003">
        <v>10</v>
      </c>
      <c r="GQ1003" s="1">
        <v>0</v>
      </c>
      <c r="GR1003" s="1">
        <v>0</v>
      </c>
      <c r="GS1003" s="1">
        <v>0</v>
      </c>
      <c r="GT1003" s="2">
        <v>32</v>
      </c>
      <c r="GU1003" s="2">
        <v>5</v>
      </c>
      <c r="GV1003" s="2" t="b">
        <v>1</v>
      </c>
    </row>
    <row r="1004" spans="189:204" x14ac:dyDescent="0.2">
      <c r="GG1004">
        <v>9</v>
      </c>
      <c r="GH1004">
        <v>3</v>
      </c>
      <c r="GL1004">
        <v>1</v>
      </c>
      <c r="GM1004" t="s">
        <v>16</v>
      </c>
      <c r="GN1004">
        <v>2</v>
      </c>
      <c r="GO1004">
        <v>5</v>
      </c>
      <c r="GP1004">
        <v>6</v>
      </c>
      <c r="GQ1004">
        <v>0</v>
      </c>
      <c r="GR1004">
        <v>0</v>
      </c>
      <c r="GS1004">
        <v>0</v>
      </c>
      <c r="GT1004">
        <v>8</v>
      </c>
      <c r="GU1004">
        <v>9</v>
      </c>
      <c r="GV1004" t="b">
        <v>1</v>
      </c>
    </row>
    <row r="1005" spans="189:204" x14ac:dyDescent="0.2">
      <c r="GG1005">
        <v>10</v>
      </c>
      <c r="GH1005">
        <v>4</v>
      </c>
      <c r="GL1005">
        <v>1</v>
      </c>
      <c r="GM1005" t="s">
        <v>17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17</v>
      </c>
      <c r="GU1005">
        <v>9</v>
      </c>
      <c r="GV1005" t="b">
        <v>1</v>
      </c>
    </row>
    <row r="1006" spans="189:204" x14ac:dyDescent="0.2">
      <c r="GG1006">
        <v>11</v>
      </c>
      <c r="GH1006">
        <v>5</v>
      </c>
      <c r="GK1006" s="3">
        <v>0</v>
      </c>
      <c r="GL1006">
        <v>3</v>
      </c>
      <c r="GM1006" t="s">
        <v>24</v>
      </c>
      <c r="GN1006">
        <v>2</v>
      </c>
      <c r="GO1006">
        <v>7</v>
      </c>
      <c r="GP1006">
        <v>8</v>
      </c>
      <c r="GQ1006">
        <v>0</v>
      </c>
      <c r="GR1006">
        <v>0</v>
      </c>
      <c r="GS1006">
        <v>0</v>
      </c>
      <c r="GT1006">
        <v>4</v>
      </c>
      <c r="GU1006">
        <v>13</v>
      </c>
      <c r="GV1006" t="b">
        <v>1</v>
      </c>
    </row>
    <row r="1007" spans="189:204" x14ac:dyDescent="0.2">
      <c r="GG1007">
        <v>12</v>
      </c>
      <c r="GH1007">
        <v>6</v>
      </c>
      <c r="GK1007" s="3">
        <v>0</v>
      </c>
      <c r="GL1007">
        <v>3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12</v>
      </c>
      <c r="GU1007">
        <v>13</v>
      </c>
      <c r="GV1007" t="b">
        <v>1</v>
      </c>
    </row>
    <row r="1008" spans="189:204" x14ac:dyDescent="0.2">
      <c r="GG1008">
        <v>13</v>
      </c>
      <c r="GH1008">
        <v>7</v>
      </c>
      <c r="GL1008">
        <v>5</v>
      </c>
      <c r="GM1008" t="s">
        <v>17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2</v>
      </c>
      <c r="GU1008">
        <v>17</v>
      </c>
      <c r="GV1008" t="b">
        <v>1</v>
      </c>
    </row>
    <row r="1009" spans="189:204" x14ac:dyDescent="0.2">
      <c r="GG1009">
        <v>14</v>
      </c>
      <c r="GH1009">
        <v>8</v>
      </c>
      <c r="GL1009">
        <v>5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7</v>
      </c>
      <c r="GU1009">
        <v>17</v>
      </c>
      <c r="GV1009" t="b">
        <v>1</v>
      </c>
    </row>
    <row r="1010" spans="189:204" x14ac:dyDescent="0.2">
      <c r="GH1010">
        <v>9</v>
      </c>
      <c r="GL1010">
        <v>2</v>
      </c>
      <c r="GM1010" t="s">
        <v>16</v>
      </c>
      <c r="GN1010">
        <v>2</v>
      </c>
      <c r="GO1010">
        <v>11</v>
      </c>
      <c r="GP1010">
        <v>12</v>
      </c>
      <c r="GQ1010">
        <v>0</v>
      </c>
      <c r="GR1010">
        <v>0</v>
      </c>
      <c r="GS1010">
        <v>0</v>
      </c>
      <c r="GT1010">
        <v>28</v>
      </c>
      <c r="GU1010">
        <v>9</v>
      </c>
      <c r="GV1010" t="b">
        <v>1</v>
      </c>
    </row>
    <row r="1011" spans="189:204" x14ac:dyDescent="0.2">
      <c r="GH1011">
        <v>10</v>
      </c>
      <c r="GL1011">
        <v>2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37</v>
      </c>
      <c r="GU1011">
        <v>9</v>
      </c>
      <c r="GV1011" t="b">
        <v>1</v>
      </c>
    </row>
    <row r="1012" spans="189:204" x14ac:dyDescent="0.2">
      <c r="GH1012">
        <v>11</v>
      </c>
      <c r="GK1012" s="3">
        <v>0</v>
      </c>
      <c r="GL1012">
        <v>9</v>
      </c>
      <c r="GM1012" t="s">
        <v>24</v>
      </c>
      <c r="GN1012">
        <v>2</v>
      </c>
      <c r="GO1012">
        <v>13</v>
      </c>
      <c r="GP1012">
        <v>14</v>
      </c>
      <c r="GQ1012">
        <v>0</v>
      </c>
      <c r="GR1012">
        <v>0</v>
      </c>
      <c r="GS1012">
        <v>0</v>
      </c>
      <c r="GT1012">
        <v>24</v>
      </c>
      <c r="GU1012">
        <v>13</v>
      </c>
      <c r="GV1012" t="b">
        <v>1</v>
      </c>
    </row>
    <row r="1013" spans="189:204" x14ac:dyDescent="0.2">
      <c r="GH1013">
        <v>12</v>
      </c>
      <c r="GK1013" s="3">
        <v>0</v>
      </c>
      <c r="GL1013">
        <v>9</v>
      </c>
      <c r="GM1013" t="s">
        <v>17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32</v>
      </c>
      <c r="GU1013">
        <v>13</v>
      </c>
      <c r="GV1013" t="b">
        <v>1</v>
      </c>
    </row>
    <row r="1014" spans="189:204" x14ac:dyDescent="0.2">
      <c r="GH1014">
        <v>13</v>
      </c>
      <c r="GL1014">
        <v>11</v>
      </c>
      <c r="GM1014" t="s">
        <v>17</v>
      </c>
      <c r="GN1014">
        <v>0</v>
      </c>
      <c r="GO1014">
        <v>0</v>
      </c>
      <c r="GP1014">
        <v>0</v>
      </c>
      <c r="GQ1014">
        <v>0</v>
      </c>
      <c r="GR1014">
        <v>0</v>
      </c>
      <c r="GS1014">
        <v>0</v>
      </c>
      <c r="GT1014">
        <v>22</v>
      </c>
      <c r="GU1014">
        <v>17</v>
      </c>
      <c r="GV1014" t="b">
        <v>1</v>
      </c>
    </row>
    <row r="1015" spans="189:204" x14ac:dyDescent="0.2">
      <c r="GH1015">
        <v>14</v>
      </c>
      <c r="GL1015">
        <v>11</v>
      </c>
      <c r="GM1015" t="s">
        <v>17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27</v>
      </c>
      <c r="GU1015">
        <v>17</v>
      </c>
      <c r="GV1015" t="b">
        <v>1</v>
      </c>
    </row>
  </sheetData>
  <pageMargins left="0.7" right="0.7" top="0.75" bottom="0.75" header="0.3" footer="0.3"/>
  <pageSetup orientation="portrait" horizontalDpi="0" verticalDpi="0"/>
  <headerFooter>
    <oddFooter>&amp;l&amp;bTreePlan Student License, For Education Only&amp;r&amp;bTreePlan.com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047C-0286-5C40-AAA1-ABCCD93113CC}">
  <dimension ref="A1:GV1012"/>
  <sheetViews>
    <sheetView tabSelected="1" zoomScaleNormal="100" workbookViewId="0">
      <selection activeCell="Q20" sqref="Q20"/>
    </sheetView>
  </sheetViews>
  <sheetFormatPr baseColWidth="10" defaultRowHeight="16" x14ac:dyDescent="0.2"/>
  <cols>
    <col min="2" max="2" width="2.33203125" customWidth="1"/>
    <col min="3" max="3" width="3.83203125" customWidth="1"/>
    <col min="6" max="6" width="2.33203125" customWidth="1"/>
    <col min="7" max="7" width="3.83203125" customWidth="1"/>
    <col min="10" max="10" width="2.33203125" customWidth="1"/>
    <col min="11" max="11" width="3.83203125" customWidth="1"/>
    <col min="14" max="14" width="2.33203125" customWidth="1"/>
  </cols>
  <sheetData>
    <row r="1" spans="1:15" x14ac:dyDescent="0.2">
      <c r="A1" s="4" t="s">
        <v>18</v>
      </c>
      <c r="O1" s="5" t="s">
        <v>19</v>
      </c>
    </row>
    <row r="2" spans="1:15" x14ac:dyDescent="0.2">
      <c r="D2" t="s">
        <v>29</v>
      </c>
    </row>
    <row r="3" spans="1:15" x14ac:dyDescent="0.2">
      <c r="O3">
        <f>SUM(D4)</f>
        <v>10</v>
      </c>
    </row>
    <row r="4" spans="1:15" x14ac:dyDescent="0.2">
      <c r="D4" s="3">
        <f>10</f>
        <v>10</v>
      </c>
      <c r="E4">
        <f>O3</f>
        <v>10</v>
      </c>
    </row>
    <row r="6" spans="1:15" x14ac:dyDescent="0.2">
      <c r="H6" s="3">
        <v>0.6</v>
      </c>
    </row>
    <row r="7" spans="1:15" x14ac:dyDescent="0.2">
      <c r="H7" t="s">
        <v>31</v>
      </c>
    </row>
    <row r="8" spans="1:15" x14ac:dyDescent="0.2">
      <c r="O8">
        <f>SUM(D11,H9)</f>
        <v>12</v>
      </c>
    </row>
    <row r="9" spans="1:15" x14ac:dyDescent="0.2">
      <c r="D9" t="s">
        <v>30</v>
      </c>
      <c r="H9" s="3">
        <v>12</v>
      </c>
      <c r="I9">
        <f>O8</f>
        <v>12</v>
      </c>
    </row>
    <row r="11" spans="1:15" x14ac:dyDescent="0.2">
      <c r="D11" s="3">
        <v>0</v>
      </c>
      <c r="E11">
        <f>IF(ABS(1-(H6+H11))&lt;=0.00001,H6*I9+H11*I14,NA())</f>
        <v>10.799999999999999</v>
      </c>
      <c r="H11" s="3">
        <f>1-H6</f>
        <v>0.4</v>
      </c>
    </row>
    <row r="12" spans="1:15" x14ac:dyDescent="0.2">
      <c r="H12" t="s">
        <v>32</v>
      </c>
    </row>
    <row r="13" spans="1:15" x14ac:dyDescent="0.2">
      <c r="O13">
        <f>SUM(D11,H14)</f>
        <v>9</v>
      </c>
    </row>
    <row r="14" spans="1:15" x14ac:dyDescent="0.2">
      <c r="B14">
        <f>IF(A15=E4,1,IF(A15=E11,2,IF(A15=E26,3)))</f>
        <v>3</v>
      </c>
      <c r="H14" s="3">
        <v>9</v>
      </c>
      <c r="I14">
        <f>O13</f>
        <v>9</v>
      </c>
    </row>
    <row r="15" spans="1:15" x14ac:dyDescent="0.2">
      <c r="A15">
        <f>MAX(E4,E11,E26)</f>
        <v>11.2</v>
      </c>
    </row>
    <row r="17" spans="4:15" x14ac:dyDescent="0.2">
      <c r="L17" t="s">
        <v>34</v>
      </c>
    </row>
    <row r="18" spans="4:15" x14ac:dyDescent="0.2">
      <c r="H18" s="3">
        <v>0.6</v>
      </c>
      <c r="O18">
        <f>SUM(D26,H21,L19)</f>
        <v>10</v>
      </c>
    </row>
    <row r="19" spans="4:15" x14ac:dyDescent="0.2">
      <c r="H19" t="s">
        <v>31</v>
      </c>
      <c r="L19" s="3">
        <v>10</v>
      </c>
      <c r="M19">
        <f>O18</f>
        <v>10</v>
      </c>
    </row>
    <row r="20" spans="4:15" x14ac:dyDescent="0.2">
      <c r="J20">
        <f>IF(I21=M19,1,IF(I21=M24,2))</f>
        <v>2</v>
      </c>
    </row>
    <row r="21" spans="4:15" x14ac:dyDescent="0.2">
      <c r="H21" s="3"/>
      <c r="I21">
        <f>MAX(M19,M24)</f>
        <v>12</v>
      </c>
    </row>
    <row r="22" spans="4:15" x14ac:dyDescent="0.2">
      <c r="L22" t="s">
        <v>35</v>
      </c>
    </row>
    <row r="23" spans="4:15" x14ac:dyDescent="0.2">
      <c r="O23">
        <f>SUM(D26,H21,L24)</f>
        <v>12</v>
      </c>
    </row>
    <row r="24" spans="4:15" x14ac:dyDescent="0.2">
      <c r="D24" t="s">
        <v>33</v>
      </c>
      <c r="L24" s="3">
        <v>12</v>
      </c>
      <c r="M24">
        <f>O23</f>
        <v>12</v>
      </c>
    </row>
    <row r="26" spans="4:15" x14ac:dyDescent="0.2">
      <c r="D26" s="3">
        <v>0</v>
      </c>
      <c r="E26">
        <f>IF(ABS(1-(H18+H28))&lt;=0.00001,H18*I21+H28*I31,NA())</f>
        <v>11.2</v>
      </c>
    </row>
    <row r="27" spans="4:15" x14ac:dyDescent="0.2">
      <c r="L27" t="s">
        <v>34</v>
      </c>
    </row>
    <row r="28" spans="4:15" x14ac:dyDescent="0.2">
      <c r="H28" s="3">
        <f>1-H18</f>
        <v>0.4</v>
      </c>
      <c r="O28">
        <f>SUM(D26,H31,L29)</f>
        <v>10</v>
      </c>
    </row>
    <row r="29" spans="4:15" x14ac:dyDescent="0.2">
      <c r="H29" t="s">
        <v>32</v>
      </c>
      <c r="L29" s="3">
        <v>10</v>
      </c>
      <c r="M29">
        <f>O28</f>
        <v>10</v>
      </c>
    </row>
    <row r="30" spans="4:15" x14ac:dyDescent="0.2">
      <c r="J30">
        <f>IF(I31=M29,1,IF(I31=M34,2))</f>
        <v>1</v>
      </c>
    </row>
    <row r="31" spans="4:15" x14ac:dyDescent="0.2">
      <c r="H31" s="3"/>
      <c r="I31">
        <f>MAX(M29,M34)</f>
        <v>10</v>
      </c>
    </row>
    <row r="32" spans="4:15" x14ac:dyDescent="0.2">
      <c r="L32" t="s">
        <v>35</v>
      </c>
    </row>
    <row r="33" spans="1:15" x14ac:dyDescent="0.2">
      <c r="O33">
        <f>SUM(D26,H31,L34)</f>
        <v>9</v>
      </c>
    </row>
    <row r="34" spans="1:15" x14ac:dyDescent="0.2">
      <c r="L34" s="3">
        <v>9</v>
      </c>
      <c r="M34">
        <f>O33</f>
        <v>9</v>
      </c>
    </row>
    <row r="36" spans="1:15" x14ac:dyDescent="0.2">
      <c r="A36" t="s">
        <v>36</v>
      </c>
      <c r="C36">
        <f>E26-MAX(E11,E4)</f>
        <v>0.40000000000000036</v>
      </c>
    </row>
    <row r="1000" spans="189:204" x14ac:dyDescent="0.2">
      <c r="GH1000" s="1" t="s">
        <v>0</v>
      </c>
      <c r="GI1000" s="1" t="s">
        <v>1</v>
      </c>
      <c r="GJ1000" s="1" t="s">
        <v>2</v>
      </c>
      <c r="GK1000" s="1" t="s">
        <v>3</v>
      </c>
      <c r="GL1000" s="1" t="s">
        <v>5</v>
      </c>
      <c r="GM1000" s="1" t="s">
        <v>6</v>
      </c>
      <c r="GN1000" s="1" t="s">
        <v>7</v>
      </c>
      <c r="GO1000" s="1" t="s">
        <v>8</v>
      </c>
      <c r="GP1000" s="1" t="s">
        <v>9</v>
      </c>
      <c r="GQ1000" s="1" t="s">
        <v>10</v>
      </c>
      <c r="GR1000" s="1" t="s">
        <v>11</v>
      </c>
      <c r="GS1000" s="1" t="s">
        <v>12</v>
      </c>
      <c r="GT1000" s="1" t="s">
        <v>13</v>
      </c>
      <c r="GU1000" s="1" t="s">
        <v>14</v>
      </c>
      <c r="GV1000" s="1" t="s">
        <v>15</v>
      </c>
    </row>
    <row r="1001" spans="189:204" x14ac:dyDescent="0.2">
      <c r="GG1001">
        <v>0</v>
      </c>
      <c r="GH1001" s="1">
        <v>0</v>
      </c>
      <c r="GI1001" s="1" t="s">
        <v>4</v>
      </c>
      <c r="GJ1001" s="1">
        <v>0</v>
      </c>
      <c r="GK1001" s="1">
        <v>0</v>
      </c>
      <c r="GL1001" s="1">
        <v>0</v>
      </c>
      <c r="GM1001" s="1" t="s">
        <v>16</v>
      </c>
      <c r="GN1001" s="1">
        <v>3</v>
      </c>
      <c r="GO1001" s="1">
        <v>1</v>
      </c>
      <c r="GP1001" s="1">
        <v>2</v>
      </c>
      <c r="GQ1001" s="1">
        <v>5</v>
      </c>
      <c r="GR1001" s="1">
        <v>0</v>
      </c>
      <c r="GS1001" s="1">
        <v>0</v>
      </c>
      <c r="GT1001" s="2">
        <v>13</v>
      </c>
      <c r="GU1001" s="2">
        <v>1</v>
      </c>
      <c r="GV1001" s="2" t="b">
        <v>1</v>
      </c>
    </row>
    <row r="1002" spans="189:204" x14ac:dyDescent="0.2">
      <c r="GG1002">
        <v>0</v>
      </c>
      <c r="GH1002" s="1">
        <v>1</v>
      </c>
      <c r="GK1002">
        <v>0</v>
      </c>
      <c r="GL1002" s="1">
        <v>0</v>
      </c>
      <c r="GM1002" s="1" t="s">
        <v>17</v>
      </c>
      <c r="GN1002" s="1">
        <v>0</v>
      </c>
      <c r="GO1002" s="1">
        <v>0</v>
      </c>
      <c r="GP1002" s="1">
        <v>0</v>
      </c>
      <c r="GQ1002" s="1">
        <v>0</v>
      </c>
      <c r="GR1002" s="1">
        <v>0</v>
      </c>
      <c r="GS1002" s="1">
        <v>0</v>
      </c>
      <c r="GT1002" s="2">
        <v>2</v>
      </c>
      <c r="GU1002" s="2">
        <v>5</v>
      </c>
      <c r="GV1002" s="2" t="b">
        <v>1</v>
      </c>
    </row>
    <row r="1003" spans="189:204" x14ac:dyDescent="0.2">
      <c r="GG1003">
        <v>0</v>
      </c>
      <c r="GH1003" s="1">
        <v>2</v>
      </c>
      <c r="GK1003">
        <v>0</v>
      </c>
      <c r="GL1003" s="1">
        <v>0</v>
      </c>
      <c r="GM1003" s="1" t="s">
        <v>24</v>
      </c>
      <c r="GN1003" s="1">
        <v>2</v>
      </c>
      <c r="GO1003" s="1">
        <v>3</v>
      </c>
      <c r="GP1003" s="1">
        <v>4</v>
      </c>
      <c r="GQ1003" s="1">
        <v>0</v>
      </c>
      <c r="GR1003" s="1">
        <v>0</v>
      </c>
      <c r="GS1003" s="1">
        <v>0</v>
      </c>
      <c r="GT1003" s="2">
        <v>9</v>
      </c>
      <c r="GU1003" s="2">
        <v>5</v>
      </c>
      <c r="GV1003" s="2" t="b">
        <v>1</v>
      </c>
    </row>
    <row r="1004" spans="189:204" x14ac:dyDescent="0.2">
      <c r="GG1004">
        <v>0</v>
      </c>
      <c r="GH1004">
        <v>3</v>
      </c>
      <c r="GL1004">
        <v>2</v>
      </c>
      <c r="GM1004" t="s">
        <v>17</v>
      </c>
      <c r="GN1004">
        <v>0</v>
      </c>
      <c r="GO1004">
        <v>0</v>
      </c>
      <c r="GP1004">
        <v>0</v>
      </c>
      <c r="GQ1004">
        <v>0</v>
      </c>
      <c r="GR1004">
        <v>0</v>
      </c>
      <c r="GS1004">
        <v>0</v>
      </c>
      <c r="GT1004">
        <v>7</v>
      </c>
      <c r="GU1004">
        <v>9</v>
      </c>
      <c r="GV1004" t="b">
        <v>1</v>
      </c>
    </row>
    <row r="1005" spans="189:204" x14ac:dyDescent="0.2">
      <c r="GG1005">
        <v>0</v>
      </c>
      <c r="GH1005">
        <v>4</v>
      </c>
      <c r="GL1005">
        <v>2</v>
      </c>
      <c r="GM1005" t="s">
        <v>17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12</v>
      </c>
      <c r="GU1005">
        <v>9</v>
      </c>
      <c r="GV1005" t="b">
        <v>1</v>
      </c>
    </row>
    <row r="1006" spans="189:204" x14ac:dyDescent="0.2">
      <c r="GG1006">
        <v>0</v>
      </c>
      <c r="GH1006">
        <v>5</v>
      </c>
      <c r="GK1006">
        <v>0</v>
      </c>
      <c r="GL1006">
        <v>0</v>
      </c>
      <c r="GM1006" s="1" t="s">
        <v>24</v>
      </c>
      <c r="GN1006" s="1">
        <v>2</v>
      </c>
      <c r="GO1006">
        <v>6</v>
      </c>
      <c r="GP1006">
        <v>7</v>
      </c>
      <c r="GQ1006">
        <v>0</v>
      </c>
      <c r="GR1006">
        <v>0</v>
      </c>
      <c r="GS1006">
        <v>0</v>
      </c>
      <c r="GT1006">
        <v>24</v>
      </c>
      <c r="GU1006">
        <v>5</v>
      </c>
      <c r="GV1006" t="b">
        <v>1</v>
      </c>
    </row>
    <row r="1007" spans="189:204" x14ac:dyDescent="0.2">
      <c r="GG1007">
        <v>7</v>
      </c>
      <c r="GH1007">
        <v>6</v>
      </c>
      <c r="GL1007">
        <v>5</v>
      </c>
      <c r="GM1007" t="s">
        <v>16</v>
      </c>
      <c r="GN1007">
        <v>2</v>
      </c>
      <c r="GO1007">
        <v>8</v>
      </c>
      <c r="GP1007">
        <v>9</v>
      </c>
      <c r="GQ1007">
        <v>0</v>
      </c>
      <c r="GR1007">
        <v>0</v>
      </c>
      <c r="GS1007">
        <v>0</v>
      </c>
      <c r="GT1007">
        <v>19</v>
      </c>
      <c r="GU1007">
        <v>9</v>
      </c>
      <c r="GV1007" t="b">
        <v>1</v>
      </c>
    </row>
    <row r="1008" spans="189:204" x14ac:dyDescent="0.2">
      <c r="GG1008">
        <v>0</v>
      </c>
      <c r="GH1008">
        <v>7</v>
      </c>
      <c r="GL1008">
        <v>5</v>
      </c>
      <c r="GM1008" t="s">
        <v>16</v>
      </c>
      <c r="GN1008">
        <v>2</v>
      </c>
      <c r="GO1008">
        <v>10</v>
      </c>
      <c r="GP1008">
        <v>11</v>
      </c>
      <c r="GQ1008">
        <v>0</v>
      </c>
      <c r="GR1008">
        <v>0</v>
      </c>
      <c r="GS1008">
        <v>0</v>
      </c>
      <c r="GT1008">
        <v>29</v>
      </c>
      <c r="GU1008">
        <v>9</v>
      </c>
      <c r="GV1008" t="b">
        <v>1</v>
      </c>
    </row>
    <row r="1009" spans="189:204" x14ac:dyDescent="0.2">
      <c r="GG1009">
        <v>10</v>
      </c>
      <c r="GH1009">
        <v>8</v>
      </c>
      <c r="GK1009">
        <v>0</v>
      </c>
      <c r="GL1009">
        <v>6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17</v>
      </c>
      <c r="GU1009">
        <v>13</v>
      </c>
      <c r="GV1009" t="b">
        <v>1</v>
      </c>
    </row>
    <row r="1010" spans="189:204" x14ac:dyDescent="0.2">
      <c r="GG1010">
        <v>11</v>
      </c>
      <c r="GH1010">
        <v>9</v>
      </c>
      <c r="GK1010">
        <v>0</v>
      </c>
      <c r="GL1010">
        <v>6</v>
      </c>
      <c r="GM1010" t="s">
        <v>17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22</v>
      </c>
      <c r="GU1010">
        <v>13</v>
      </c>
      <c r="GV1010" t="b">
        <v>1</v>
      </c>
    </row>
    <row r="1011" spans="189:204" x14ac:dyDescent="0.2">
      <c r="GH1011">
        <v>10</v>
      </c>
      <c r="GK1011">
        <v>0</v>
      </c>
      <c r="GL1011">
        <v>7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27</v>
      </c>
      <c r="GU1011">
        <v>13</v>
      </c>
      <c r="GV1011" t="b">
        <v>1</v>
      </c>
    </row>
    <row r="1012" spans="189:204" x14ac:dyDescent="0.2">
      <c r="GH1012">
        <v>11</v>
      </c>
      <c r="GK1012">
        <v>0</v>
      </c>
      <c r="GL1012">
        <v>7</v>
      </c>
      <c r="GM1012" t="s">
        <v>17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32</v>
      </c>
      <c r="GU1012">
        <v>13</v>
      </c>
      <c r="GV1012" t="b">
        <v>1</v>
      </c>
    </row>
  </sheetData>
  <pageMargins left="0.7" right="0.7" top="0.75" bottom="0.75" header="0.3" footer="0.3"/>
  <pageSetup orientation="portrait" horizontalDpi="0" verticalDpi="0"/>
  <headerFooter>
    <oddFooter>&amp;l&amp;bTreePlan Student License, For Education Only&amp;r&amp;bTreePlan.com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Q2.Contract bid</vt:lpstr>
      <vt:lpstr>Q3. Selling Shares and Option V</vt:lpstr>
      <vt:lpstr>'Q2.Contract bid'!TreeData</vt:lpstr>
      <vt:lpstr>'Q3. Selling Shares and Option V'!TreeData</vt:lpstr>
      <vt:lpstr>'Q2.Contract bid'!TreeDiagBase</vt:lpstr>
      <vt:lpstr>'Q3. Selling Shares and Option V'!TreeDiagBase</vt:lpstr>
      <vt:lpstr>'Q2.Contract bid'!TreeDiagram</vt:lpstr>
      <vt:lpstr>'Q3. Selling Shares and Option V'!TreeDiagram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2021-09-27T23:35:43Z</dcterms:created>
  <dcterms:modified xsi:type="dcterms:W3CDTF">2021-09-28T01:45:11Z</dcterms:modified>
</cp:coreProperties>
</file>