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Ph.Delquié\Documents\Software Tools\TreePlan\"/>
    </mc:Choice>
  </mc:AlternateContent>
  <xr:revisionPtr revIDLastSave="0" documentId="13_ncr:1_{9A851950-4DB6-481D-9148-589FA47CEEED}" xr6:coauthVersionLast="47" xr6:coauthVersionMax="47" xr10:uidLastSave="{00000000-0000-0000-0000-000000000000}"/>
  <bookViews>
    <workbookView xWindow="2003" yWindow="1073" windowWidth="15067" windowHeight="11640" tabRatio="686" activeTab="1" xr2:uid="{00000000-000D-0000-FFFF-FFFF00000000}"/>
  </bookViews>
  <sheets>
    <sheet name="Expected Value decision" sheetId="3" r:id="rId1"/>
    <sheet name="Exponential Utility" sheetId="1" r:id="rId2"/>
    <sheet name="Other Utility Function" sheetId="2" r:id="rId3"/>
  </sheets>
  <definedNames>
    <definedName name="A" localSheetId="0">1</definedName>
    <definedName name="A" localSheetId="1">1</definedName>
    <definedName name="B" localSheetId="0">1</definedName>
    <definedName name="B" localSheetId="1">1</definedName>
    <definedName name="MinimizeCosts" localSheetId="0">FALSE</definedName>
    <definedName name="MinimizeCosts" localSheetId="1">FALSE</definedName>
    <definedName name="MinimizeCosts" localSheetId="2">FALSE</definedName>
    <definedName name="_xlnm.Print_Area" localSheetId="0">'Expected Value decision'!TreeDiagram</definedName>
    <definedName name="_xlnm.Print_Area" localSheetId="1">'Exponential Utility'!TreeDiagram</definedName>
    <definedName name="RT" localSheetId="1">'Exponential Utility'!$O$3</definedName>
    <definedName name="ScaledA" localSheetId="0">EXP(-Low/'Exponential Utility'!RT)/(EXP(-Low/'Expected Value decision'!RT)-EXP(-High/'Expected Value decision'!RT))</definedName>
    <definedName name="ScaledA" localSheetId="1">EXP(-Low/'Exponential Utility'!RT)/(EXP(-Low/'Exponential Utility'!RT)-EXP(-High/'Exponential Utility'!RT))</definedName>
    <definedName name="ScaledB" localSheetId="0">1/(EXP(-Low/'Expected Value decision'!RT)-EXP(-High/'Expected Value decision'!RT))</definedName>
    <definedName name="ScaledB" localSheetId="1">1/(EXP(-Low/'Exponential Utility'!RT)-EXP(-High/'Exponential Utility'!RT))</definedName>
    <definedName name="TreeData" localSheetId="0">'Expected Value decision'!$GD$1002:$GR$1012</definedName>
    <definedName name="TreeData" localSheetId="1">'Exponential Utility'!$GH$1002:$GV$1012</definedName>
    <definedName name="TreeData" localSheetId="2">'Other Utility Function'!$GH$1002:$GV$1012</definedName>
    <definedName name="TreeDiagBase" localSheetId="0">'Expected Value decision'!$A$2</definedName>
    <definedName name="TreeDiagBase" localSheetId="1">'Exponential Utility'!$A$2</definedName>
    <definedName name="TreeDiagBase" localSheetId="2">'Other Utility Function'!$A$2</definedName>
    <definedName name="TreeDiagram" localSheetId="0">'Expected Value decision'!$A$2:$K$35</definedName>
    <definedName name="TreeDiagram" localSheetId="1">'Exponential Utility'!$A$2:$K$36</definedName>
    <definedName name="TreeDiagram" localSheetId="2">'Other Utility Function'!$A$2:$K$35</definedName>
    <definedName name="UseExpUtility" localSheetId="0">FALSE</definedName>
    <definedName name="UseExpUtility" localSheetId="1">TRUE</definedName>
    <definedName name="UseExpUtility" localSheetId="2">FALSE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4" i="3" l="1"/>
  <c r="E35" i="3" s="1"/>
  <c r="K29" i="3"/>
  <c r="I30" i="3" s="1"/>
  <c r="K24" i="3"/>
  <c r="I25" i="3" s="1"/>
  <c r="K19" i="3"/>
  <c r="I20" i="3" s="1"/>
  <c r="K14" i="3"/>
  <c r="I15" i="3" s="1"/>
  <c r="K9" i="3"/>
  <c r="I10" i="3" s="1"/>
  <c r="K4" i="3"/>
  <c r="I5" i="3" s="1"/>
  <c r="H22" i="3"/>
  <c r="H12" i="3"/>
  <c r="H17" i="3" s="1"/>
  <c r="H7" i="3"/>
  <c r="E7" i="3" l="1"/>
  <c r="E17" i="3"/>
  <c r="H27" i="3"/>
  <c r="E27" i="3" s="1"/>
  <c r="A19" i="2"/>
  <c r="L34" i="2"/>
  <c r="L29" i="2"/>
  <c r="L24" i="2"/>
  <c r="L19" i="2"/>
  <c r="L14" i="2"/>
  <c r="L9" i="2"/>
  <c r="L4" i="2"/>
  <c r="A21" i="3" l="1"/>
  <c r="B20" i="3" s="1"/>
  <c r="K34" i="1"/>
  <c r="E35" i="1" s="1"/>
  <c r="E36" i="1" s="1"/>
  <c r="K29" i="1"/>
  <c r="I30" i="1" s="1"/>
  <c r="I31" i="1" s="1"/>
  <c r="K24" i="1"/>
  <c r="I25" i="1" s="1"/>
  <c r="I26" i="1" s="1"/>
  <c r="K19" i="1"/>
  <c r="I20" i="1" s="1"/>
  <c r="I21" i="1" s="1"/>
  <c r="K14" i="1"/>
  <c r="I15" i="1" s="1"/>
  <c r="I16" i="1" s="1"/>
  <c r="K9" i="1"/>
  <c r="I10" i="1" s="1"/>
  <c r="I11" i="1" s="1"/>
  <c r="K4" i="1"/>
  <c r="I5" i="1" s="1"/>
  <c r="I6" i="1" s="1"/>
  <c r="K34" i="2" l="1"/>
  <c r="E35" i="2" s="1"/>
  <c r="K29" i="2"/>
  <c r="I30" i="2" s="1"/>
  <c r="H22" i="2"/>
  <c r="H27" i="2" s="1"/>
  <c r="K14" i="2"/>
  <c r="I15" i="2" s="1"/>
  <c r="H12" i="2"/>
  <c r="H17" i="2" s="1"/>
  <c r="H7" i="2"/>
  <c r="H22" i="1"/>
  <c r="H12" i="1"/>
  <c r="H7" i="1"/>
  <c r="E8" i="1" s="1"/>
  <c r="E7" i="1" s="1"/>
  <c r="H27" i="1" l="1"/>
  <c r="E28" i="1" s="1"/>
  <c r="E27" i="1" s="1"/>
  <c r="K9" i="2"/>
  <c r="I10" i="2" s="1"/>
  <c r="K19" i="2"/>
  <c r="I20" i="2" s="1"/>
  <c r="E17" i="2" s="1"/>
  <c r="K4" i="2"/>
  <c r="I5" i="2" s="1"/>
  <c r="K24" i="2"/>
  <c r="I25" i="2" s="1"/>
  <c r="E27" i="2" s="1"/>
  <c r="H17" i="1"/>
  <c r="E18" i="1" s="1"/>
  <c r="E17" i="1" s="1"/>
  <c r="A21" i="1" l="1"/>
  <c r="E7" i="2"/>
  <c r="A21" i="2" s="1"/>
  <c r="A22" i="1" l="1"/>
  <c r="B20" i="1"/>
  <c r="B2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Ph.Delquié</author>
  </authors>
  <commentList>
    <comment ref="O3" authorId="0" shapeId="0" xr:uid="{00000000-0006-0000-0000-000001000000}">
      <text>
        <r>
          <rPr>
            <sz val="10"/>
            <color indexed="81"/>
            <rFont val="Tahoma"/>
            <family val="2"/>
          </rPr>
          <t xml:space="preserve">The name </t>
        </r>
        <r>
          <rPr>
            <b/>
            <sz val="10"/>
            <color indexed="81"/>
            <rFont val="Tahoma"/>
            <family val="2"/>
          </rPr>
          <t>RT</t>
        </r>
        <r>
          <rPr>
            <sz val="10"/>
            <color indexed="81"/>
            <rFont val="Tahoma"/>
            <family val="2"/>
          </rPr>
          <t xml:space="preserve"> was assigned to this cell by typing RT in the Name Box.
TreePlan will look up the risk tolerance value in the cell named RT to calculate expected utility and certainty equivalent at each event node.</t>
        </r>
      </text>
    </comment>
    <comment ref="I16" authorId="1" shapeId="0" xr:uid="{16FAF7B1-D86B-4E5E-8E72-F89CE1EE6202}">
      <text>
        <r>
          <rPr>
            <sz val="10"/>
            <color indexed="81"/>
            <rFont val="Tahoma"/>
            <family val="2"/>
          </rPr>
          <t xml:space="preserve">Here TreePlan calculates the utility of the final payoff, </t>
        </r>
        <r>
          <rPr>
            <i/>
            <sz val="10"/>
            <color indexed="81"/>
            <rFont val="Tahoma"/>
            <family val="2"/>
          </rPr>
          <t>x</t>
        </r>
        <r>
          <rPr>
            <sz val="10"/>
            <color indexed="81"/>
            <rFont val="Tahoma"/>
            <family val="2"/>
          </rPr>
          <t xml:space="preserve">, using the utility function:
</t>
        </r>
        <r>
          <rPr>
            <i/>
            <sz val="10"/>
            <color indexed="81"/>
            <rFont val="Tahoma"/>
            <family val="2"/>
          </rPr>
          <t>u</t>
        </r>
        <r>
          <rPr>
            <sz val="10"/>
            <color indexed="81"/>
            <rFont val="Tahoma"/>
            <family val="2"/>
          </rPr>
          <t>(</t>
        </r>
        <r>
          <rPr>
            <i/>
            <sz val="10"/>
            <color indexed="81"/>
            <rFont val="Tahoma"/>
            <family val="2"/>
          </rPr>
          <t>x</t>
        </r>
        <r>
          <rPr>
            <sz val="10"/>
            <color indexed="81"/>
            <rFont val="Tahoma"/>
            <family val="2"/>
          </rPr>
          <t>) = 1 − EXP(−</t>
        </r>
        <r>
          <rPr>
            <i/>
            <sz val="10"/>
            <color indexed="81"/>
            <rFont val="Tahoma"/>
            <family val="2"/>
          </rPr>
          <t>x</t>
        </r>
        <r>
          <rPr>
            <sz val="10"/>
            <color indexed="81"/>
            <rFont val="Tahoma"/>
            <family val="2"/>
          </rPr>
          <t>/RT)</t>
        </r>
      </text>
    </comment>
    <comment ref="B20" authorId="0" shapeId="0" xr:uid="{DAB00948-7D8B-4E46-B1A6-7A490D8F3492}">
      <text>
        <r>
          <rPr>
            <sz val="9"/>
            <color indexed="81"/>
            <rFont val="Tahoma"/>
            <family val="2"/>
          </rPr>
          <t>The decision branch with max Expected Utility is selected.</t>
        </r>
      </text>
    </comment>
    <comment ref="E27" authorId="0" shapeId="0" xr:uid="{4D4D5860-03F6-479E-BA32-6E0E9E62DA1D}">
      <text>
        <r>
          <rPr>
            <sz val="9"/>
            <color indexed="81"/>
            <rFont val="Tahoma"/>
            <family val="2"/>
          </rPr>
          <t>Certainty Equivalent calculation</t>
        </r>
      </text>
    </comment>
    <comment ref="E28" authorId="0" shapeId="0" xr:uid="{63D6C6F2-7765-4536-8739-E97ACB50EFA4}">
      <text>
        <r>
          <rPr>
            <sz val="9"/>
            <color indexed="81"/>
            <rFont val="Tahoma"/>
            <family val="2"/>
          </rPr>
          <t>Expected Utility calculation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4" authorId="0" shapeId="0" xr:uid="{00000000-0006-0000-0100-000001000000}">
      <text>
        <r>
          <rPr>
            <b/>
            <sz val="10"/>
            <color indexed="81"/>
            <rFont val="Tahoma"/>
            <family val="2"/>
          </rPr>
          <t xml:space="preserve">STEP 1. </t>
        </r>
        <r>
          <rPr>
            <sz val="10"/>
            <color indexed="81"/>
            <rFont val="Tahoma"/>
            <family val="2"/>
          </rPr>
          <t xml:space="preserve"> This cell was added to compute the utility of the final payoff, using the formula '=LN(300+K4)'. The formula was then copied to the other cells in the same column (L9, L14, L19, L24, L29, L34).</t>
        </r>
      </text>
    </comment>
    <comment ref="E7" authorId="0" shapeId="0" xr:uid="{00000000-0006-0000-0100-000002000000}">
      <text>
        <r>
          <rPr>
            <sz val="9"/>
            <color indexed="81"/>
            <rFont val="Tahoma"/>
            <family val="2"/>
          </rPr>
          <t xml:space="preserve">This cell now calculates expected </t>
        </r>
        <r>
          <rPr>
            <b/>
            <sz val="9"/>
            <color indexed="81"/>
            <rFont val="Tahoma"/>
            <family val="2"/>
          </rPr>
          <t>utility</t>
        </r>
        <r>
          <rPr>
            <sz val="9"/>
            <color indexed="81"/>
            <rFont val="Tahoma"/>
            <family val="2"/>
          </rPr>
          <t>.</t>
        </r>
      </text>
    </comment>
    <comment ref="I15" authorId="0" shapeId="0" xr:uid="{00000000-0006-0000-0100-000003000000}">
      <text>
        <r>
          <rPr>
            <b/>
            <sz val="10"/>
            <color indexed="81"/>
            <rFont val="Tahoma"/>
            <family val="2"/>
          </rPr>
          <t xml:space="preserve">STEP 2. </t>
        </r>
        <r>
          <rPr>
            <sz val="10"/>
            <color indexed="81"/>
            <rFont val="Tahoma"/>
            <family val="2"/>
          </rPr>
          <t xml:space="preserve"> The formula in this cell was changed from '=K14' to '=L14'. Likewise for all the other similarly located cells, so that these cells now point to Utility values instead of Payoffs.</t>
        </r>
      </text>
    </comment>
    <comment ref="A19" authorId="0" shapeId="0" xr:uid="{00000000-0006-0000-0100-000004000000}">
      <text>
        <r>
          <rPr>
            <b/>
            <sz val="9"/>
            <color indexed="81"/>
            <rFont val="Tahoma"/>
            <family val="2"/>
          </rPr>
          <t>Certainty Equivalent</t>
        </r>
        <r>
          <rPr>
            <sz val="9"/>
            <color indexed="81"/>
            <rFont val="Tahoma"/>
            <family val="2"/>
          </rPr>
          <t xml:space="preserve"> of the selected alternative</t>
        </r>
      </text>
    </comment>
  </commentList>
</comments>
</file>

<file path=xl/sharedStrings.xml><?xml version="1.0" encoding="utf-8"?>
<sst xmlns="http://schemas.openxmlformats.org/spreadsheetml/2006/main" count="119" uniqueCount="32">
  <si>
    <t>High Market Share</t>
  </si>
  <si>
    <t>Low Market Share</t>
  </si>
  <si>
    <t>Abandon</t>
  </si>
  <si>
    <t>ID</t>
  </si>
  <si>
    <t>Name</t>
  </si>
  <si>
    <t>Value</t>
  </si>
  <si>
    <t>Prob</t>
  </si>
  <si>
    <t>Pred</t>
  </si>
  <si>
    <t>Kind</t>
  </si>
  <si>
    <t>NS</t>
  </si>
  <si>
    <t>S1</t>
  </si>
  <si>
    <t>S2</t>
  </si>
  <si>
    <t>S3</t>
  </si>
  <si>
    <t>S4</t>
  </si>
  <si>
    <t>S5</t>
  </si>
  <si>
    <t>Row</t>
  </si>
  <si>
    <t>Col</t>
  </si>
  <si>
    <t>Mark</t>
  </si>
  <si>
    <t>TreePlan</t>
  </si>
  <si>
    <t>D</t>
  </si>
  <si>
    <t>E</t>
  </si>
  <si>
    <t>T</t>
  </si>
  <si>
    <t>Payoff</t>
  </si>
  <si>
    <t>Utility</t>
  </si>
  <si>
    <t>Using another type of Utility function (e.g. Logarithm)</t>
  </si>
  <si>
    <t>Hospital-Base-case</t>
  </si>
  <si>
    <t>Hospital-Enhanced</t>
  </si>
  <si>
    <t>Retail + Hospital</t>
  </si>
  <si>
    <t>Risk Tolerance coefficient:</t>
  </si>
  <si>
    <t>Final payoff</t>
  </si>
  <si>
    <t>Using TreePlan's built-in Exponential Utility function</t>
  </si>
  <si>
    <t>Decision Tree based on Expected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</si>
</sst>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b/>
      <sz val="11"/>
      <color theme="1"/>
      <name val="Calibri"/>
      <family val="2"/>
      <scheme val="minor"/>
    </font>
    <font>
      <b/>
      <sz val="10"/>
      <name val="Arial"/>
      <family val="2"/>
    </font>
    <font>
      <sz val="10"/>
      <color indexed="81"/>
      <name val="Tahoma"/>
      <family val="2"/>
    </font>
    <font>
      <b/>
      <sz val="10"/>
      <color indexed="81"/>
      <name val="Tahoma"/>
      <family val="2"/>
    </font>
    <font>
      <sz val="9"/>
      <color indexed="81"/>
      <name val="Tahoma"/>
      <family val="2"/>
    </font>
    <font>
      <b/>
      <sz val="9"/>
      <color indexed="81"/>
      <name val="Tahoma"/>
      <family val="2"/>
    </font>
    <font>
      <b/>
      <sz val="11"/>
      <color theme="9" tint="-0.249977111117893"/>
      <name val="Calibri"/>
      <family val="2"/>
      <scheme val="minor"/>
    </font>
    <font>
      <b/>
      <sz val="11"/>
      <color theme="0"/>
      <name val="Calibri"/>
      <family val="2"/>
      <scheme val="minor"/>
    </font>
    <font>
      <b/>
      <i/>
      <sz val="12"/>
      <color rgb="FF0070C0"/>
      <name val="Calibri"/>
      <family val="2"/>
      <scheme val="minor"/>
    </font>
    <font>
      <b/>
      <sz val="11"/>
      <color rgb="FF00B050"/>
      <name val="Calibri"/>
      <family val="2"/>
      <scheme val="minor"/>
    </font>
    <font>
      <i/>
      <sz val="10"/>
      <color indexed="81"/>
      <name val="Tahoma"/>
      <family val="2"/>
    </font>
  </fonts>
  <fills count="4">
    <fill>
      <patternFill patternType="none"/>
    </fill>
    <fill>
      <patternFill patternType="gray125"/>
    </fill>
    <fill>
      <patternFill patternType="solid">
        <fgColor indexed="47"/>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xf>
    <xf numFmtId="0" fontId="2" fillId="0" borderId="0" xfId="0" applyFont="1" applyAlignment="1">
      <alignment horizontal="right"/>
    </xf>
    <xf numFmtId="0" fontId="1" fillId="0" borderId="2" xfId="0" applyFont="1" applyBorder="1" applyAlignment="1">
      <alignment horizontal="center"/>
    </xf>
    <xf numFmtId="0" fontId="0" fillId="0" borderId="0" xfId="0" applyAlignment="1">
      <alignment horizontal="center"/>
    </xf>
    <xf numFmtId="1" fontId="0" fillId="0" borderId="0" xfId="0" applyNumberFormat="1"/>
    <xf numFmtId="0" fontId="1" fillId="0" borderId="0" xfId="0" applyFont="1" applyAlignment="1">
      <alignment horizontal="center"/>
    </xf>
    <xf numFmtId="0" fontId="7" fillId="0" borderId="0" xfId="0" applyFont="1" applyFill="1"/>
    <xf numFmtId="0" fontId="9" fillId="0" borderId="0" xfId="0" applyFont="1" applyFill="1"/>
    <xf numFmtId="164" fontId="8" fillId="3" borderId="0" xfId="0" applyNumberFormat="1" applyFont="1" applyFill="1"/>
    <xf numFmtId="0" fontId="10" fillId="0" borderId="0" xfId="0" applyFont="1" applyAlignment="1">
      <alignment horizontal="left"/>
    </xf>
    <xf numFmtId="164" fontId="8" fillId="3" borderId="0" xfId="0" applyNumberFormat="1" applyFont="1" applyFill="1" applyAlignment="1">
      <alignment horizontal="right"/>
    </xf>
    <xf numFmtId="1" fontId="0" fillId="0" borderId="0" xfId="0" applyNumberFormat="1" applyProtection="1">
      <protection locked="0"/>
    </xf>
    <xf numFmtId="164" fontId="8" fillId="3" borderId="2" xfId="0" applyNumberFormat="1" applyFont="1" applyFill="1" applyBorder="1" applyAlignment="1">
      <alignment horizontal="center"/>
    </xf>
    <xf numFmtId="164" fontId="8" fillId="3" borderId="0" xfId="0" applyNumberFormat="1" applyFont="1" applyFill="1" applyAlignment="1">
      <alignment horizontal="center"/>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5</xdr:col>
      <xdr:colOff>152400</xdr:colOff>
      <xdr:row>5</xdr:row>
      <xdr:rowOff>152400</xdr:rowOff>
    </xdr:to>
    <xdr:sp macro="" textlink="">
      <xdr:nvSpPr>
        <xdr:cNvPr id="35" name="Circle 1">
          <a:extLst>
            <a:ext uri="{FF2B5EF4-FFF2-40B4-BE49-F238E27FC236}">
              <a16:creationId xmlns:a16="http://schemas.microsoft.com/office/drawing/2014/main" id="{B6011C6C-2ECB-486E-8BFB-58365CAD1B29}"/>
            </a:ext>
          </a:extLst>
        </xdr:cNvPr>
        <xdr:cNvSpPr/>
      </xdr:nvSpPr>
      <xdr:spPr>
        <a:xfrm>
          <a:off x="2357438" y="84772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5</xdr:row>
      <xdr:rowOff>76200</xdr:rowOff>
    </xdr:from>
    <xdr:to>
      <xdr:col>5</xdr:col>
      <xdr:colOff>0</xdr:colOff>
      <xdr:row>5</xdr:row>
      <xdr:rowOff>76200</xdr:rowOff>
    </xdr:to>
    <xdr:sp macro="" textlink="">
      <xdr:nvSpPr>
        <xdr:cNvPr id="3078" name="Line 6">
          <a:extLst>
            <a:ext uri="{FF2B5EF4-FFF2-40B4-BE49-F238E27FC236}">
              <a16:creationId xmlns:a16="http://schemas.microsoft.com/office/drawing/2014/main" id="{A9554BCA-6A9D-47A4-B780-18F595BA74F5}"/>
            </a:ext>
          </a:extLst>
        </xdr:cNvPr>
        <xdr:cNvSpPr>
          <a:spLocks noChangeShapeType="1"/>
        </xdr:cNvSpPr>
      </xdr:nvSpPr>
      <xdr:spPr bwMode="auto">
        <a:xfrm>
          <a:off x="1062038" y="9239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5</xdr:row>
      <xdr:rowOff>76200</xdr:rowOff>
    </xdr:from>
    <xdr:to>
      <xdr:col>3</xdr:col>
      <xdr:colOff>0</xdr:colOff>
      <xdr:row>19</xdr:row>
      <xdr:rowOff>76200</xdr:rowOff>
    </xdr:to>
    <xdr:sp macro="" textlink="">
      <xdr:nvSpPr>
        <xdr:cNvPr id="3079" name="Line 7">
          <a:extLst>
            <a:ext uri="{FF2B5EF4-FFF2-40B4-BE49-F238E27FC236}">
              <a16:creationId xmlns:a16="http://schemas.microsoft.com/office/drawing/2014/main" id="{162D38D7-04D2-475C-A733-E518ECFF05B4}"/>
            </a:ext>
          </a:extLst>
        </xdr:cNvPr>
        <xdr:cNvSpPr>
          <a:spLocks noChangeShapeType="1"/>
        </xdr:cNvSpPr>
      </xdr:nvSpPr>
      <xdr:spPr bwMode="auto">
        <a:xfrm flipV="1">
          <a:off x="800100" y="923925"/>
          <a:ext cx="261938" cy="2266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15</xdr:row>
      <xdr:rowOff>0</xdr:rowOff>
    </xdr:from>
    <xdr:to>
      <xdr:col>5</xdr:col>
      <xdr:colOff>152400</xdr:colOff>
      <xdr:row>15</xdr:row>
      <xdr:rowOff>152400</xdr:rowOff>
    </xdr:to>
    <xdr:sp macro="" textlink="">
      <xdr:nvSpPr>
        <xdr:cNvPr id="36" name="Circle 2">
          <a:extLst>
            <a:ext uri="{FF2B5EF4-FFF2-40B4-BE49-F238E27FC236}">
              <a16:creationId xmlns:a16="http://schemas.microsoft.com/office/drawing/2014/main" id="{55DCA639-6D85-4A86-95F4-CD042184181B}"/>
            </a:ext>
          </a:extLst>
        </xdr:cNvPr>
        <xdr:cNvSpPr/>
      </xdr:nvSpPr>
      <xdr:spPr>
        <a:xfrm>
          <a:off x="2357438" y="246697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15</xdr:row>
      <xdr:rowOff>76200</xdr:rowOff>
    </xdr:from>
    <xdr:to>
      <xdr:col>5</xdr:col>
      <xdr:colOff>0</xdr:colOff>
      <xdr:row>15</xdr:row>
      <xdr:rowOff>76200</xdr:rowOff>
    </xdr:to>
    <xdr:sp macro="" textlink="">
      <xdr:nvSpPr>
        <xdr:cNvPr id="3080" name="Line 8">
          <a:extLst>
            <a:ext uri="{FF2B5EF4-FFF2-40B4-BE49-F238E27FC236}">
              <a16:creationId xmlns:a16="http://schemas.microsoft.com/office/drawing/2014/main" id="{AA5CD014-FA54-4441-B750-A018C7DAE0D7}"/>
            </a:ext>
          </a:extLst>
        </xdr:cNvPr>
        <xdr:cNvSpPr>
          <a:spLocks noChangeShapeType="1"/>
        </xdr:cNvSpPr>
      </xdr:nvSpPr>
      <xdr:spPr bwMode="auto">
        <a:xfrm>
          <a:off x="1062038" y="25431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15</xdr:row>
      <xdr:rowOff>76200</xdr:rowOff>
    </xdr:from>
    <xdr:to>
      <xdr:col>3</xdr:col>
      <xdr:colOff>0</xdr:colOff>
      <xdr:row>19</xdr:row>
      <xdr:rowOff>76200</xdr:rowOff>
    </xdr:to>
    <xdr:sp macro="" textlink="">
      <xdr:nvSpPr>
        <xdr:cNvPr id="3081" name="Line 9">
          <a:extLst>
            <a:ext uri="{FF2B5EF4-FFF2-40B4-BE49-F238E27FC236}">
              <a16:creationId xmlns:a16="http://schemas.microsoft.com/office/drawing/2014/main" id="{65B35BE4-EFA9-4E74-8B0C-A630CFBE98B4}"/>
            </a:ext>
          </a:extLst>
        </xdr:cNvPr>
        <xdr:cNvSpPr>
          <a:spLocks noChangeShapeType="1"/>
        </xdr:cNvSpPr>
      </xdr:nvSpPr>
      <xdr:spPr bwMode="auto">
        <a:xfrm flipV="1">
          <a:off x="800100" y="2543175"/>
          <a:ext cx="261938" cy="6477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25</xdr:row>
      <xdr:rowOff>0</xdr:rowOff>
    </xdr:from>
    <xdr:to>
      <xdr:col>5</xdr:col>
      <xdr:colOff>152400</xdr:colOff>
      <xdr:row>25</xdr:row>
      <xdr:rowOff>152400</xdr:rowOff>
    </xdr:to>
    <xdr:sp macro="" textlink="">
      <xdr:nvSpPr>
        <xdr:cNvPr id="37" name="Circle 3">
          <a:extLst>
            <a:ext uri="{FF2B5EF4-FFF2-40B4-BE49-F238E27FC236}">
              <a16:creationId xmlns:a16="http://schemas.microsoft.com/office/drawing/2014/main" id="{7A6077D9-2F6E-42BC-828E-C8196EBB3ACF}"/>
            </a:ext>
          </a:extLst>
        </xdr:cNvPr>
        <xdr:cNvSpPr/>
      </xdr:nvSpPr>
      <xdr:spPr>
        <a:xfrm>
          <a:off x="2357438" y="408622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25</xdr:row>
      <xdr:rowOff>76200</xdr:rowOff>
    </xdr:from>
    <xdr:to>
      <xdr:col>5</xdr:col>
      <xdr:colOff>0</xdr:colOff>
      <xdr:row>25</xdr:row>
      <xdr:rowOff>76200</xdr:rowOff>
    </xdr:to>
    <xdr:sp macro="" textlink="">
      <xdr:nvSpPr>
        <xdr:cNvPr id="3082" name="Line 10">
          <a:extLst>
            <a:ext uri="{FF2B5EF4-FFF2-40B4-BE49-F238E27FC236}">
              <a16:creationId xmlns:a16="http://schemas.microsoft.com/office/drawing/2014/main" id="{98B012CE-8E15-415F-9202-5967DDEC6712}"/>
            </a:ext>
          </a:extLst>
        </xdr:cNvPr>
        <xdr:cNvSpPr>
          <a:spLocks noChangeShapeType="1"/>
        </xdr:cNvSpPr>
      </xdr:nvSpPr>
      <xdr:spPr bwMode="auto">
        <a:xfrm>
          <a:off x="1062038" y="41624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19</xdr:row>
      <xdr:rowOff>76200</xdr:rowOff>
    </xdr:from>
    <xdr:to>
      <xdr:col>3</xdr:col>
      <xdr:colOff>0</xdr:colOff>
      <xdr:row>25</xdr:row>
      <xdr:rowOff>76200</xdr:rowOff>
    </xdr:to>
    <xdr:sp macro="" textlink="">
      <xdr:nvSpPr>
        <xdr:cNvPr id="3083" name="Line 11">
          <a:extLst>
            <a:ext uri="{FF2B5EF4-FFF2-40B4-BE49-F238E27FC236}">
              <a16:creationId xmlns:a16="http://schemas.microsoft.com/office/drawing/2014/main" id="{762ABC24-D9B9-45AD-B7A8-921DE24D4D89}"/>
            </a:ext>
          </a:extLst>
        </xdr:cNvPr>
        <xdr:cNvSpPr>
          <a:spLocks noChangeShapeType="1"/>
        </xdr:cNvSpPr>
      </xdr:nvSpPr>
      <xdr:spPr bwMode="auto">
        <a:xfrm>
          <a:off x="800100" y="3190875"/>
          <a:ext cx="261938" cy="9715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3</xdr:row>
      <xdr:rowOff>0</xdr:rowOff>
    </xdr:from>
    <xdr:to>
      <xdr:col>9</xdr:col>
      <xdr:colOff>152400</xdr:colOff>
      <xdr:row>3</xdr:row>
      <xdr:rowOff>152400</xdr:rowOff>
    </xdr:to>
    <xdr:sp macro="" textlink="">
      <xdr:nvSpPr>
        <xdr:cNvPr id="38" name="Triangle 4">
          <a:extLst>
            <a:ext uri="{FF2B5EF4-FFF2-40B4-BE49-F238E27FC236}">
              <a16:creationId xmlns:a16="http://schemas.microsoft.com/office/drawing/2014/main" id="{4B131C5B-DE97-46D7-B562-03CBCE4533C5}"/>
            </a:ext>
          </a:extLst>
        </xdr:cNvPr>
        <xdr:cNvSpPr/>
      </xdr:nvSpPr>
      <xdr:spPr>
        <a:xfrm rot="16200000">
          <a:off x="4067175" y="5238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xdr:row>
      <xdr:rowOff>76200</xdr:rowOff>
    </xdr:from>
    <xdr:to>
      <xdr:col>9</xdr:col>
      <xdr:colOff>0</xdr:colOff>
      <xdr:row>3</xdr:row>
      <xdr:rowOff>76200</xdr:rowOff>
    </xdr:to>
    <xdr:sp macro="" textlink="">
      <xdr:nvSpPr>
        <xdr:cNvPr id="3084" name="Line 12">
          <a:extLst>
            <a:ext uri="{FF2B5EF4-FFF2-40B4-BE49-F238E27FC236}">
              <a16:creationId xmlns:a16="http://schemas.microsoft.com/office/drawing/2014/main" id="{1961B6EC-6973-4953-8E10-C5084ED9AEB6}"/>
            </a:ext>
          </a:extLst>
        </xdr:cNvPr>
        <xdr:cNvSpPr>
          <a:spLocks noChangeShapeType="1"/>
        </xdr:cNvSpPr>
      </xdr:nvSpPr>
      <xdr:spPr bwMode="auto">
        <a:xfrm>
          <a:off x="2771775" y="6000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xdr:row>
      <xdr:rowOff>76200</xdr:rowOff>
    </xdr:from>
    <xdr:to>
      <xdr:col>7</xdr:col>
      <xdr:colOff>0</xdr:colOff>
      <xdr:row>5</xdr:row>
      <xdr:rowOff>76200</xdr:rowOff>
    </xdr:to>
    <xdr:sp macro="" textlink="">
      <xdr:nvSpPr>
        <xdr:cNvPr id="3085" name="Line 13">
          <a:extLst>
            <a:ext uri="{FF2B5EF4-FFF2-40B4-BE49-F238E27FC236}">
              <a16:creationId xmlns:a16="http://schemas.microsoft.com/office/drawing/2014/main" id="{27B840CF-BF81-41F1-8340-387535D4F814}"/>
            </a:ext>
          </a:extLst>
        </xdr:cNvPr>
        <xdr:cNvSpPr>
          <a:spLocks noChangeShapeType="1"/>
        </xdr:cNvSpPr>
      </xdr:nvSpPr>
      <xdr:spPr bwMode="auto">
        <a:xfrm flipV="1">
          <a:off x="2509838" y="60007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8</xdr:row>
      <xdr:rowOff>0</xdr:rowOff>
    </xdr:from>
    <xdr:to>
      <xdr:col>9</xdr:col>
      <xdr:colOff>152400</xdr:colOff>
      <xdr:row>8</xdr:row>
      <xdr:rowOff>152400</xdr:rowOff>
    </xdr:to>
    <xdr:sp macro="" textlink="">
      <xdr:nvSpPr>
        <xdr:cNvPr id="39" name="Triangle 5">
          <a:extLst>
            <a:ext uri="{FF2B5EF4-FFF2-40B4-BE49-F238E27FC236}">
              <a16:creationId xmlns:a16="http://schemas.microsoft.com/office/drawing/2014/main" id="{5CAF2807-3E77-4294-88E2-AD4EFB5B75FF}"/>
            </a:ext>
          </a:extLst>
        </xdr:cNvPr>
        <xdr:cNvSpPr/>
      </xdr:nvSpPr>
      <xdr:spPr>
        <a:xfrm rot="16200000">
          <a:off x="4067175"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8</xdr:row>
      <xdr:rowOff>76200</xdr:rowOff>
    </xdr:from>
    <xdr:to>
      <xdr:col>9</xdr:col>
      <xdr:colOff>0</xdr:colOff>
      <xdr:row>8</xdr:row>
      <xdr:rowOff>76200</xdr:rowOff>
    </xdr:to>
    <xdr:sp macro="" textlink="">
      <xdr:nvSpPr>
        <xdr:cNvPr id="3086" name="Line 14">
          <a:extLst>
            <a:ext uri="{FF2B5EF4-FFF2-40B4-BE49-F238E27FC236}">
              <a16:creationId xmlns:a16="http://schemas.microsoft.com/office/drawing/2014/main" id="{623419D9-74A4-4E67-BA4B-641359E8A888}"/>
            </a:ext>
          </a:extLst>
        </xdr:cNvPr>
        <xdr:cNvSpPr>
          <a:spLocks noChangeShapeType="1"/>
        </xdr:cNvSpPr>
      </xdr:nvSpPr>
      <xdr:spPr bwMode="auto">
        <a:xfrm>
          <a:off x="2771775" y="14097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5</xdr:row>
      <xdr:rowOff>76200</xdr:rowOff>
    </xdr:from>
    <xdr:to>
      <xdr:col>7</xdr:col>
      <xdr:colOff>0</xdr:colOff>
      <xdr:row>8</xdr:row>
      <xdr:rowOff>76200</xdr:rowOff>
    </xdr:to>
    <xdr:sp macro="" textlink="">
      <xdr:nvSpPr>
        <xdr:cNvPr id="3087" name="Line 15">
          <a:extLst>
            <a:ext uri="{FF2B5EF4-FFF2-40B4-BE49-F238E27FC236}">
              <a16:creationId xmlns:a16="http://schemas.microsoft.com/office/drawing/2014/main" id="{A320D6B1-C4F8-4477-A136-53CEA7E85A71}"/>
            </a:ext>
          </a:extLst>
        </xdr:cNvPr>
        <xdr:cNvSpPr>
          <a:spLocks noChangeShapeType="1"/>
        </xdr:cNvSpPr>
      </xdr:nvSpPr>
      <xdr:spPr bwMode="auto">
        <a:xfrm>
          <a:off x="2509838" y="92392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13</xdr:row>
      <xdr:rowOff>0</xdr:rowOff>
    </xdr:from>
    <xdr:to>
      <xdr:col>9</xdr:col>
      <xdr:colOff>152400</xdr:colOff>
      <xdr:row>13</xdr:row>
      <xdr:rowOff>152400</xdr:rowOff>
    </xdr:to>
    <xdr:sp macro="" textlink="">
      <xdr:nvSpPr>
        <xdr:cNvPr id="40" name="Triangle 6">
          <a:extLst>
            <a:ext uri="{FF2B5EF4-FFF2-40B4-BE49-F238E27FC236}">
              <a16:creationId xmlns:a16="http://schemas.microsoft.com/office/drawing/2014/main" id="{7229A3F1-D8F9-4002-92B1-C891CBD857EF}"/>
            </a:ext>
          </a:extLst>
        </xdr:cNvPr>
        <xdr:cNvSpPr/>
      </xdr:nvSpPr>
      <xdr:spPr>
        <a:xfrm rot="16200000">
          <a:off x="4067175" y="21431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13</xdr:row>
      <xdr:rowOff>76200</xdr:rowOff>
    </xdr:from>
    <xdr:to>
      <xdr:col>9</xdr:col>
      <xdr:colOff>0</xdr:colOff>
      <xdr:row>13</xdr:row>
      <xdr:rowOff>76200</xdr:rowOff>
    </xdr:to>
    <xdr:sp macro="" textlink="">
      <xdr:nvSpPr>
        <xdr:cNvPr id="3088" name="Line 16">
          <a:extLst>
            <a:ext uri="{FF2B5EF4-FFF2-40B4-BE49-F238E27FC236}">
              <a16:creationId xmlns:a16="http://schemas.microsoft.com/office/drawing/2014/main" id="{2DD36872-2E10-42E7-81B5-0F19DE8EA2F2}"/>
            </a:ext>
          </a:extLst>
        </xdr:cNvPr>
        <xdr:cNvSpPr>
          <a:spLocks noChangeShapeType="1"/>
        </xdr:cNvSpPr>
      </xdr:nvSpPr>
      <xdr:spPr bwMode="auto">
        <a:xfrm>
          <a:off x="2771775" y="22193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13</xdr:row>
      <xdr:rowOff>76200</xdr:rowOff>
    </xdr:from>
    <xdr:to>
      <xdr:col>7</xdr:col>
      <xdr:colOff>0</xdr:colOff>
      <xdr:row>15</xdr:row>
      <xdr:rowOff>76200</xdr:rowOff>
    </xdr:to>
    <xdr:sp macro="" textlink="">
      <xdr:nvSpPr>
        <xdr:cNvPr id="3089" name="Line 17">
          <a:extLst>
            <a:ext uri="{FF2B5EF4-FFF2-40B4-BE49-F238E27FC236}">
              <a16:creationId xmlns:a16="http://schemas.microsoft.com/office/drawing/2014/main" id="{12A92B95-AB9F-4D92-9BF9-6856AAA8D0BC}"/>
            </a:ext>
          </a:extLst>
        </xdr:cNvPr>
        <xdr:cNvSpPr>
          <a:spLocks noChangeShapeType="1"/>
        </xdr:cNvSpPr>
      </xdr:nvSpPr>
      <xdr:spPr bwMode="auto">
        <a:xfrm flipV="1">
          <a:off x="2509838" y="221932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18</xdr:row>
      <xdr:rowOff>0</xdr:rowOff>
    </xdr:from>
    <xdr:to>
      <xdr:col>9</xdr:col>
      <xdr:colOff>152400</xdr:colOff>
      <xdr:row>18</xdr:row>
      <xdr:rowOff>152400</xdr:rowOff>
    </xdr:to>
    <xdr:sp macro="" textlink="">
      <xdr:nvSpPr>
        <xdr:cNvPr id="41" name="Triangle 7">
          <a:extLst>
            <a:ext uri="{FF2B5EF4-FFF2-40B4-BE49-F238E27FC236}">
              <a16:creationId xmlns:a16="http://schemas.microsoft.com/office/drawing/2014/main" id="{93569995-8345-4CB3-A7E4-F78E3669699D}"/>
            </a:ext>
          </a:extLst>
        </xdr:cNvPr>
        <xdr:cNvSpPr/>
      </xdr:nvSpPr>
      <xdr:spPr>
        <a:xfrm rot="16200000">
          <a:off x="4067175" y="29527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18</xdr:row>
      <xdr:rowOff>76200</xdr:rowOff>
    </xdr:from>
    <xdr:to>
      <xdr:col>9</xdr:col>
      <xdr:colOff>0</xdr:colOff>
      <xdr:row>18</xdr:row>
      <xdr:rowOff>76200</xdr:rowOff>
    </xdr:to>
    <xdr:sp macro="" textlink="">
      <xdr:nvSpPr>
        <xdr:cNvPr id="3090" name="Line 18">
          <a:extLst>
            <a:ext uri="{FF2B5EF4-FFF2-40B4-BE49-F238E27FC236}">
              <a16:creationId xmlns:a16="http://schemas.microsoft.com/office/drawing/2014/main" id="{00D4DAC4-E601-4235-9763-880035119BCF}"/>
            </a:ext>
          </a:extLst>
        </xdr:cNvPr>
        <xdr:cNvSpPr>
          <a:spLocks noChangeShapeType="1"/>
        </xdr:cNvSpPr>
      </xdr:nvSpPr>
      <xdr:spPr bwMode="auto">
        <a:xfrm>
          <a:off x="2771775" y="302895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15</xdr:row>
      <xdr:rowOff>76200</xdr:rowOff>
    </xdr:from>
    <xdr:to>
      <xdr:col>7</xdr:col>
      <xdr:colOff>0</xdr:colOff>
      <xdr:row>18</xdr:row>
      <xdr:rowOff>76200</xdr:rowOff>
    </xdr:to>
    <xdr:sp macro="" textlink="">
      <xdr:nvSpPr>
        <xdr:cNvPr id="3091" name="Line 19">
          <a:extLst>
            <a:ext uri="{FF2B5EF4-FFF2-40B4-BE49-F238E27FC236}">
              <a16:creationId xmlns:a16="http://schemas.microsoft.com/office/drawing/2014/main" id="{649E2F91-BC2B-4A0A-BF04-16D34F3B26D9}"/>
            </a:ext>
          </a:extLst>
        </xdr:cNvPr>
        <xdr:cNvSpPr>
          <a:spLocks noChangeShapeType="1"/>
        </xdr:cNvSpPr>
      </xdr:nvSpPr>
      <xdr:spPr bwMode="auto">
        <a:xfrm>
          <a:off x="2509838" y="254317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23</xdr:row>
      <xdr:rowOff>0</xdr:rowOff>
    </xdr:from>
    <xdr:to>
      <xdr:col>9</xdr:col>
      <xdr:colOff>152400</xdr:colOff>
      <xdr:row>23</xdr:row>
      <xdr:rowOff>152400</xdr:rowOff>
    </xdr:to>
    <xdr:sp macro="" textlink="">
      <xdr:nvSpPr>
        <xdr:cNvPr id="42" name="Triangle 8">
          <a:extLst>
            <a:ext uri="{FF2B5EF4-FFF2-40B4-BE49-F238E27FC236}">
              <a16:creationId xmlns:a16="http://schemas.microsoft.com/office/drawing/2014/main" id="{D012AA6C-5DD1-4C2D-B48B-810ABC50917F}"/>
            </a:ext>
          </a:extLst>
        </xdr:cNvPr>
        <xdr:cNvSpPr/>
      </xdr:nvSpPr>
      <xdr:spPr>
        <a:xfrm rot="16200000">
          <a:off x="4067175" y="37623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23</xdr:row>
      <xdr:rowOff>76200</xdr:rowOff>
    </xdr:from>
    <xdr:to>
      <xdr:col>9</xdr:col>
      <xdr:colOff>0</xdr:colOff>
      <xdr:row>23</xdr:row>
      <xdr:rowOff>76200</xdr:rowOff>
    </xdr:to>
    <xdr:sp macro="" textlink="">
      <xdr:nvSpPr>
        <xdr:cNvPr id="3092" name="Line 20">
          <a:extLst>
            <a:ext uri="{FF2B5EF4-FFF2-40B4-BE49-F238E27FC236}">
              <a16:creationId xmlns:a16="http://schemas.microsoft.com/office/drawing/2014/main" id="{3C80A42D-3B17-4000-BE82-F41E96729692}"/>
            </a:ext>
          </a:extLst>
        </xdr:cNvPr>
        <xdr:cNvSpPr>
          <a:spLocks noChangeShapeType="1"/>
        </xdr:cNvSpPr>
      </xdr:nvSpPr>
      <xdr:spPr bwMode="auto">
        <a:xfrm>
          <a:off x="2771775" y="38385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23</xdr:row>
      <xdr:rowOff>76200</xdr:rowOff>
    </xdr:from>
    <xdr:to>
      <xdr:col>7</xdr:col>
      <xdr:colOff>0</xdr:colOff>
      <xdr:row>25</xdr:row>
      <xdr:rowOff>76200</xdr:rowOff>
    </xdr:to>
    <xdr:sp macro="" textlink="">
      <xdr:nvSpPr>
        <xdr:cNvPr id="3093" name="Line 21">
          <a:extLst>
            <a:ext uri="{FF2B5EF4-FFF2-40B4-BE49-F238E27FC236}">
              <a16:creationId xmlns:a16="http://schemas.microsoft.com/office/drawing/2014/main" id="{8EECE82C-88F7-4BB0-AF38-58A1F05A24B5}"/>
            </a:ext>
          </a:extLst>
        </xdr:cNvPr>
        <xdr:cNvSpPr>
          <a:spLocks noChangeShapeType="1"/>
        </xdr:cNvSpPr>
      </xdr:nvSpPr>
      <xdr:spPr bwMode="auto">
        <a:xfrm flipV="1">
          <a:off x="2509838" y="383857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28</xdr:row>
      <xdr:rowOff>0</xdr:rowOff>
    </xdr:from>
    <xdr:to>
      <xdr:col>9</xdr:col>
      <xdr:colOff>152400</xdr:colOff>
      <xdr:row>28</xdr:row>
      <xdr:rowOff>152400</xdr:rowOff>
    </xdr:to>
    <xdr:sp macro="" textlink="">
      <xdr:nvSpPr>
        <xdr:cNvPr id="43" name="Triangle 9">
          <a:extLst>
            <a:ext uri="{FF2B5EF4-FFF2-40B4-BE49-F238E27FC236}">
              <a16:creationId xmlns:a16="http://schemas.microsoft.com/office/drawing/2014/main" id="{61F799F4-2594-463B-998C-5B55A34160AB}"/>
            </a:ext>
          </a:extLst>
        </xdr:cNvPr>
        <xdr:cNvSpPr/>
      </xdr:nvSpPr>
      <xdr:spPr>
        <a:xfrm rot="16200000">
          <a:off x="4067175" y="457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28</xdr:row>
      <xdr:rowOff>76200</xdr:rowOff>
    </xdr:from>
    <xdr:to>
      <xdr:col>9</xdr:col>
      <xdr:colOff>0</xdr:colOff>
      <xdr:row>28</xdr:row>
      <xdr:rowOff>76200</xdr:rowOff>
    </xdr:to>
    <xdr:sp macro="" textlink="">
      <xdr:nvSpPr>
        <xdr:cNvPr id="3094" name="Line 22">
          <a:extLst>
            <a:ext uri="{FF2B5EF4-FFF2-40B4-BE49-F238E27FC236}">
              <a16:creationId xmlns:a16="http://schemas.microsoft.com/office/drawing/2014/main" id="{EE03B9ED-DBBD-4BF1-A569-A66F2989CB26}"/>
            </a:ext>
          </a:extLst>
        </xdr:cNvPr>
        <xdr:cNvSpPr>
          <a:spLocks noChangeShapeType="1"/>
        </xdr:cNvSpPr>
      </xdr:nvSpPr>
      <xdr:spPr bwMode="auto">
        <a:xfrm>
          <a:off x="2771775" y="46482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25</xdr:row>
      <xdr:rowOff>76200</xdr:rowOff>
    </xdr:from>
    <xdr:to>
      <xdr:col>7</xdr:col>
      <xdr:colOff>0</xdr:colOff>
      <xdr:row>28</xdr:row>
      <xdr:rowOff>76200</xdr:rowOff>
    </xdr:to>
    <xdr:sp macro="" textlink="">
      <xdr:nvSpPr>
        <xdr:cNvPr id="3095" name="Line 23">
          <a:extLst>
            <a:ext uri="{FF2B5EF4-FFF2-40B4-BE49-F238E27FC236}">
              <a16:creationId xmlns:a16="http://schemas.microsoft.com/office/drawing/2014/main" id="{672D5F96-742B-4996-BA8A-3DE92D9EC841}"/>
            </a:ext>
          </a:extLst>
        </xdr:cNvPr>
        <xdr:cNvSpPr>
          <a:spLocks noChangeShapeType="1"/>
        </xdr:cNvSpPr>
      </xdr:nvSpPr>
      <xdr:spPr bwMode="auto">
        <a:xfrm>
          <a:off x="2509838" y="416242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33</xdr:row>
      <xdr:rowOff>0</xdr:rowOff>
    </xdr:from>
    <xdr:to>
      <xdr:col>5</xdr:col>
      <xdr:colOff>152400</xdr:colOff>
      <xdr:row>33</xdr:row>
      <xdr:rowOff>152400</xdr:rowOff>
    </xdr:to>
    <xdr:sp macro="" textlink="">
      <xdr:nvSpPr>
        <xdr:cNvPr id="44" name="Triangle 10">
          <a:extLst>
            <a:ext uri="{FF2B5EF4-FFF2-40B4-BE49-F238E27FC236}">
              <a16:creationId xmlns:a16="http://schemas.microsoft.com/office/drawing/2014/main" id="{07747EB0-4B01-437F-A975-73F0402AFD8D}"/>
            </a:ext>
          </a:extLst>
        </xdr:cNvPr>
        <xdr:cNvSpPr/>
      </xdr:nvSpPr>
      <xdr:spPr>
        <a:xfrm rot="16200000">
          <a:off x="2357438" y="53816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152400</xdr:colOff>
      <xdr:row>33</xdr:row>
      <xdr:rowOff>76200</xdr:rowOff>
    </xdr:from>
    <xdr:to>
      <xdr:col>9</xdr:col>
      <xdr:colOff>0</xdr:colOff>
      <xdr:row>33</xdr:row>
      <xdr:rowOff>76200</xdr:rowOff>
    </xdr:to>
    <xdr:sp macro="" textlink="">
      <xdr:nvSpPr>
        <xdr:cNvPr id="3096" name="Line 24">
          <a:extLst>
            <a:ext uri="{FF2B5EF4-FFF2-40B4-BE49-F238E27FC236}">
              <a16:creationId xmlns:a16="http://schemas.microsoft.com/office/drawing/2014/main" id="{6A00D35B-8AAE-45E9-93D5-0FD7EA8E9578}"/>
            </a:ext>
          </a:extLst>
        </xdr:cNvPr>
        <xdr:cNvSpPr>
          <a:spLocks noChangeShapeType="1"/>
        </xdr:cNvSpPr>
      </xdr:nvSpPr>
      <xdr:spPr bwMode="auto">
        <a:xfrm>
          <a:off x="2509838" y="5457825"/>
          <a:ext cx="1557337"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33</xdr:row>
      <xdr:rowOff>76200</xdr:rowOff>
    </xdr:from>
    <xdr:to>
      <xdr:col>5</xdr:col>
      <xdr:colOff>0</xdr:colOff>
      <xdr:row>33</xdr:row>
      <xdr:rowOff>76200</xdr:rowOff>
    </xdr:to>
    <xdr:sp macro="" textlink="">
      <xdr:nvSpPr>
        <xdr:cNvPr id="3097" name="Line 25">
          <a:extLst>
            <a:ext uri="{FF2B5EF4-FFF2-40B4-BE49-F238E27FC236}">
              <a16:creationId xmlns:a16="http://schemas.microsoft.com/office/drawing/2014/main" id="{E0D2A000-2776-4EDB-AFCA-A1702F49C08E}"/>
            </a:ext>
          </a:extLst>
        </xdr:cNvPr>
        <xdr:cNvSpPr>
          <a:spLocks noChangeShapeType="1"/>
        </xdr:cNvSpPr>
      </xdr:nvSpPr>
      <xdr:spPr bwMode="auto">
        <a:xfrm>
          <a:off x="1062038" y="54578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19</xdr:row>
      <xdr:rowOff>76200</xdr:rowOff>
    </xdr:from>
    <xdr:to>
      <xdr:col>3</xdr:col>
      <xdr:colOff>0</xdr:colOff>
      <xdr:row>33</xdr:row>
      <xdr:rowOff>76200</xdr:rowOff>
    </xdr:to>
    <xdr:sp macro="" textlink="">
      <xdr:nvSpPr>
        <xdr:cNvPr id="3098" name="Line 26">
          <a:extLst>
            <a:ext uri="{FF2B5EF4-FFF2-40B4-BE49-F238E27FC236}">
              <a16:creationId xmlns:a16="http://schemas.microsoft.com/office/drawing/2014/main" id="{D4EFB14C-2506-4A92-A213-805C35B558E6}"/>
            </a:ext>
          </a:extLst>
        </xdr:cNvPr>
        <xdr:cNvSpPr>
          <a:spLocks noChangeShapeType="1"/>
        </xdr:cNvSpPr>
      </xdr:nvSpPr>
      <xdr:spPr bwMode="auto">
        <a:xfrm>
          <a:off x="800100" y="3190875"/>
          <a:ext cx="261938" cy="2266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19</xdr:row>
      <xdr:rowOff>0</xdr:rowOff>
    </xdr:from>
    <xdr:to>
      <xdr:col>1</xdr:col>
      <xdr:colOff>152400</xdr:colOff>
      <xdr:row>19</xdr:row>
      <xdr:rowOff>152400</xdr:rowOff>
    </xdr:to>
    <xdr:sp macro="" textlink="">
      <xdr:nvSpPr>
        <xdr:cNvPr id="45" name="Square 0">
          <a:extLst>
            <a:ext uri="{FF2B5EF4-FFF2-40B4-BE49-F238E27FC236}">
              <a16:creationId xmlns:a16="http://schemas.microsoft.com/office/drawing/2014/main" id="{F1E4C9E4-90B6-411C-9BE5-5122E5C2E360}"/>
            </a:ext>
          </a:extLst>
        </xdr:cNvPr>
        <xdr:cNvSpPr/>
      </xdr:nvSpPr>
      <xdr:spPr>
        <a:xfrm>
          <a:off x="647700" y="3114675"/>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19</xdr:row>
      <xdr:rowOff>76200</xdr:rowOff>
    </xdr:from>
    <xdr:to>
      <xdr:col>1</xdr:col>
      <xdr:colOff>0</xdr:colOff>
      <xdr:row>19</xdr:row>
      <xdr:rowOff>76200</xdr:rowOff>
    </xdr:to>
    <xdr:sp macro="" textlink="">
      <xdr:nvSpPr>
        <xdr:cNvPr id="3099" name="Line 27">
          <a:extLst>
            <a:ext uri="{FF2B5EF4-FFF2-40B4-BE49-F238E27FC236}">
              <a16:creationId xmlns:a16="http://schemas.microsoft.com/office/drawing/2014/main" id="{433591EE-280D-424E-9A80-2CA229B87BF2}"/>
            </a:ext>
          </a:extLst>
        </xdr:cNvPr>
        <xdr:cNvSpPr>
          <a:spLocks noChangeShapeType="1"/>
        </xdr:cNvSpPr>
      </xdr:nvSpPr>
      <xdr:spPr bwMode="auto">
        <a:xfrm>
          <a:off x="0" y="3190875"/>
          <a:ext cx="647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233362</xdr:colOff>
      <xdr:row>1</xdr:row>
      <xdr:rowOff>114301</xdr:rowOff>
    </xdr:from>
    <xdr:to>
      <xdr:col>16</xdr:col>
      <xdr:colOff>71437</xdr:colOff>
      <xdr:row>17</xdr:row>
      <xdr:rowOff>23812</xdr:rowOff>
    </xdr:to>
    <xdr:sp macro="" textlink="">
      <xdr:nvSpPr>
        <xdr:cNvPr id="68" name="Text Box 72">
          <a:extLst>
            <a:ext uri="{FF2B5EF4-FFF2-40B4-BE49-F238E27FC236}">
              <a16:creationId xmlns:a16="http://schemas.microsoft.com/office/drawing/2014/main" id="{512F77BF-8FF6-4285-A4D3-3D3A0CB39476}"/>
            </a:ext>
          </a:extLst>
        </xdr:cNvPr>
        <xdr:cNvSpPr txBox="1">
          <a:spLocks noChangeArrowheads="1"/>
        </xdr:cNvSpPr>
      </xdr:nvSpPr>
      <xdr:spPr bwMode="auto">
        <a:xfrm>
          <a:off x="5105400" y="319089"/>
          <a:ext cx="3076575" cy="2500311"/>
        </a:xfrm>
        <a:prstGeom prst="rect">
          <a:avLst/>
        </a:prstGeom>
        <a:solidFill>
          <a:srgbClr val="FFFF99"/>
        </a:solidFill>
        <a:ln w="9525">
          <a:noFill/>
          <a:miter lim="800000"/>
          <a:headEnd/>
          <a:tailEnd/>
        </a:ln>
        <a:effectLst>
          <a:outerShdw blurRad="50800" dist="76200" dir="2700000" algn="tl" rotWithShape="0">
            <a:prstClr val="black">
              <a:alpha val="40000"/>
            </a:prstClr>
          </a:outerShdw>
        </a:effectLst>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b="0" i="0" strike="noStrike">
              <a:solidFill>
                <a:srgbClr val="000000"/>
              </a:solidFill>
              <a:latin typeface="+mn-lt"/>
              <a:ea typeface="Verdana" pitchFamily="34" charset="0"/>
              <a:cs typeface="Verdana" pitchFamily="34" charset="0"/>
            </a:rPr>
            <a:t>This</a:t>
          </a:r>
          <a:r>
            <a:rPr lang="en-US" sz="1100" b="0" i="0" strike="noStrike" baseline="0">
              <a:solidFill>
                <a:srgbClr val="000000"/>
              </a:solidFill>
              <a:latin typeface="+mn-lt"/>
              <a:ea typeface="Verdana" pitchFamily="34" charset="0"/>
              <a:cs typeface="Verdana" pitchFamily="34" charset="0"/>
            </a:rPr>
            <a:t> is the </a:t>
          </a:r>
          <a:r>
            <a:rPr lang="en-US" sz="1100" b="0" i="0" strike="noStrike">
              <a:solidFill>
                <a:srgbClr val="000000"/>
              </a:solidFill>
              <a:latin typeface="+mn-lt"/>
              <a:ea typeface="Verdana" pitchFamily="34" charset="0"/>
              <a:cs typeface="Verdana" pitchFamily="34" charset="0"/>
            </a:rPr>
            <a:t>original decision tree, which calculates best decisions using </a:t>
          </a:r>
          <a:r>
            <a:rPr lang="en-US" sz="1100" b="0" i="0">
              <a:effectLst/>
              <a:latin typeface="+mn-lt"/>
              <a:ea typeface="+mn-ea"/>
              <a:cs typeface="+mn-cs"/>
            </a:rPr>
            <a:t>expected values.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b="0" i="0">
              <a:effectLst/>
              <a:latin typeface="+mn-lt"/>
              <a:ea typeface="+mn-ea"/>
              <a:cs typeface="+mn-cs"/>
            </a:rPr>
            <a:t>This</a:t>
          </a:r>
          <a:r>
            <a:rPr lang="en-US" sz="1100" b="0" i="0" baseline="0">
              <a:effectLst/>
              <a:latin typeface="+mn-lt"/>
              <a:ea typeface="+mn-ea"/>
              <a:cs typeface="+mn-cs"/>
            </a:rPr>
            <a:t> decision tree was duplicated in the next two sheets to convert it from Expected Value to Expected Utility: one done automatically with TreePlan built-in exponential utility function; the other done manually using a different type of utility function.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strike="noStrike" baseline="0">
            <a:solidFill>
              <a:srgbClr val="000000"/>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b="1" i="1" strike="noStrike">
              <a:solidFill>
                <a:srgbClr val="000000"/>
              </a:solidFill>
              <a:latin typeface="+mn-lt"/>
              <a:ea typeface="Verdana" pitchFamily="34" charset="0"/>
              <a:cs typeface="Verdana" pitchFamily="34" charset="0"/>
            </a:rPr>
            <a:t>NOTE</a:t>
          </a:r>
          <a:r>
            <a:rPr lang="en-US" sz="1100" b="0" i="1" strike="noStrike">
              <a:solidFill>
                <a:srgbClr val="000000"/>
              </a:solidFill>
              <a:latin typeface="+mn-lt"/>
              <a:ea typeface="Verdana" pitchFamily="34" charset="0"/>
              <a:cs typeface="Verdana" pitchFamily="34" charset="0"/>
            </a:rPr>
            <a:t>: to get a copy of a decision tree</a:t>
          </a:r>
          <a:r>
            <a:rPr lang="en-US" sz="1100" b="0" i="1" strike="noStrike" baseline="0">
              <a:solidFill>
                <a:srgbClr val="000000"/>
              </a:solidFill>
              <a:latin typeface="+mn-lt"/>
              <a:ea typeface="Verdana" pitchFamily="34" charset="0"/>
              <a:cs typeface="Verdana" pitchFamily="34" charset="0"/>
            </a:rPr>
            <a:t> in a new worksheet</a:t>
          </a:r>
          <a:r>
            <a:rPr lang="en-US" sz="1100" b="0" i="1" strike="noStrike">
              <a:solidFill>
                <a:srgbClr val="000000"/>
              </a:solidFill>
              <a:latin typeface="+mn-lt"/>
              <a:ea typeface="Verdana" pitchFamily="34" charset="0"/>
              <a:cs typeface="Verdana" pitchFamily="34" charset="0"/>
            </a:rPr>
            <a:t>, we</a:t>
          </a:r>
          <a:r>
            <a:rPr lang="en-US" sz="1100" b="0" i="1" strike="noStrike" baseline="0">
              <a:solidFill>
                <a:srgbClr val="000000"/>
              </a:solidFill>
              <a:latin typeface="+mn-lt"/>
              <a:ea typeface="Verdana" pitchFamily="34" charset="0"/>
              <a:cs typeface="Verdana" pitchFamily="34" charset="0"/>
            </a:rPr>
            <a:t> need to </a:t>
          </a:r>
          <a:r>
            <a:rPr lang="en-US" sz="1000" b="0" i="1">
              <a:effectLst/>
              <a:latin typeface="+mn-lt"/>
              <a:ea typeface="+mn-ea"/>
              <a:cs typeface="+mn-cs"/>
            </a:rPr>
            <a:t>duplicate </a:t>
          </a:r>
          <a:r>
            <a:rPr lang="en-US" sz="1000" i="1">
              <a:effectLst/>
              <a:latin typeface="+mn-lt"/>
              <a:ea typeface="+mn-ea"/>
              <a:cs typeface="+mn-cs"/>
            </a:rPr>
            <a:t>the </a:t>
          </a:r>
          <a:r>
            <a:rPr lang="en-US" sz="1000" i="1" u="sng">
              <a:effectLst/>
              <a:latin typeface="+mn-lt"/>
              <a:ea typeface="+mn-ea"/>
              <a:cs typeface="+mn-cs"/>
            </a:rPr>
            <a:t>entire worksheet</a:t>
          </a:r>
          <a:r>
            <a:rPr lang="en-US" sz="1000" i="1" u="none">
              <a:effectLst/>
              <a:latin typeface="+mn-lt"/>
              <a:ea typeface="+mn-ea"/>
              <a:cs typeface="+mn-cs"/>
            </a:rPr>
            <a:t>.</a:t>
          </a:r>
          <a:r>
            <a:rPr lang="en-US" sz="1000" i="1">
              <a:effectLst/>
              <a:latin typeface="+mn-lt"/>
              <a:ea typeface="+mn-ea"/>
              <a:cs typeface="+mn-cs"/>
            </a:rPr>
            <a:t> To do this, select the sheet name tab, right-click, select “Move or Copy…”, check the small box “Create a copy”, click OK.</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5</xdr:col>
      <xdr:colOff>152400</xdr:colOff>
      <xdr:row>5</xdr:row>
      <xdr:rowOff>152400</xdr:rowOff>
    </xdr:to>
    <xdr:sp macro="" textlink="">
      <xdr:nvSpPr>
        <xdr:cNvPr id="13" name="Circle 1">
          <a:extLst>
            <a:ext uri="{FF2B5EF4-FFF2-40B4-BE49-F238E27FC236}">
              <a16:creationId xmlns:a16="http://schemas.microsoft.com/office/drawing/2014/main" id="{C675F5B2-6193-4EAF-8BB5-7A9F89193C3F}"/>
            </a:ext>
          </a:extLst>
        </xdr:cNvPr>
        <xdr:cNvSpPr/>
      </xdr:nvSpPr>
      <xdr:spPr>
        <a:xfrm>
          <a:off x="2357438" y="84772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5</xdr:row>
      <xdr:rowOff>76200</xdr:rowOff>
    </xdr:from>
    <xdr:to>
      <xdr:col>5</xdr:col>
      <xdr:colOff>0</xdr:colOff>
      <xdr:row>5</xdr:row>
      <xdr:rowOff>76200</xdr:rowOff>
    </xdr:to>
    <xdr:sp macro="" textlink="">
      <xdr:nvSpPr>
        <xdr:cNvPr id="1072" name="Line 48">
          <a:extLst>
            <a:ext uri="{FF2B5EF4-FFF2-40B4-BE49-F238E27FC236}">
              <a16:creationId xmlns:a16="http://schemas.microsoft.com/office/drawing/2014/main" id="{0A5ED0DA-8896-428E-97CB-A5B3B3297CD0}"/>
            </a:ext>
          </a:extLst>
        </xdr:cNvPr>
        <xdr:cNvSpPr>
          <a:spLocks noChangeShapeType="1"/>
        </xdr:cNvSpPr>
      </xdr:nvSpPr>
      <xdr:spPr bwMode="auto">
        <a:xfrm>
          <a:off x="1062038" y="9239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5</xdr:row>
      <xdr:rowOff>76200</xdr:rowOff>
    </xdr:from>
    <xdr:to>
      <xdr:col>3</xdr:col>
      <xdr:colOff>0</xdr:colOff>
      <xdr:row>19</xdr:row>
      <xdr:rowOff>76200</xdr:rowOff>
    </xdr:to>
    <xdr:sp macro="" textlink="">
      <xdr:nvSpPr>
        <xdr:cNvPr id="1073" name="Line 49">
          <a:extLst>
            <a:ext uri="{FF2B5EF4-FFF2-40B4-BE49-F238E27FC236}">
              <a16:creationId xmlns:a16="http://schemas.microsoft.com/office/drawing/2014/main" id="{5C6D7642-C937-4908-8D76-732281A376B5}"/>
            </a:ext>
          </a:extLst>
        </xdr:cNvPr>
        <xdr:cNvSpPr>
          <a:spLocks noChangeShapeType="1"/>
        </xdr:cNvSpPr>
      </xdr:nvSpPr>
      <xdr:spPr bwMode="auto">
        <a:xfrm flipV="1">
          <a:off x="800100" y="923925"/>
          <a:ext cx="261938" cy="2266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15</xdr:row>
      <xdr:rowOff>0</xdr:rowOff>
    </xdr:from>
    <xdr:to>
      <xdr:col>5</xdr:col>
      <xdr:colOff>152400</xdr:colOff>
      <xdr:row>15</xdr:row>
      <xdr:rowOff>152400</xdr:rowOff>
    </xdr:to>
    <xdr:sp macro="" textlink="">
      <xdr:nvSpPr>
        <xdr:cNvPr id="14" name="Circle 2">
          <a:extLst>
            <a:ext uri="{FF2B5EF4-FFF2-40B4-BE49-F238E27FC236}">
              <a16:creationId xmlns:a16="http://schemas.microsoft.com/office/drawing/2014/main" id="{30F97F6B-AF0A-43C1-B74B-1E19D0E048BB}"/>
            </a:ext>
          </a:extLst>
        </xdr:cNvPr>
        <xdr:cNvSpPr/>
      </xdr:nvSpPr>
      <xdr:spPr>
        <a:xfrm>
          <a:off x="2357438" y="246697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15</xdr:row>
      <xdr:rowOff>76200</xdr:rowOff>
    </xdr:from>
    <xdr:to>
      <xdr:col>5</xdr:col>
      <xdr:colOff>0</xdr:colOff>
      <xdr:row>15</xdr:row>
      <xdr:rowOff>76200</xdr:rowOff>
    </xdr:to>
    <xdr:sp macro="" textlink="">
      <xdr:nvSpPr>
        <xdr:cNvPr id="1074" name="Line 50">
          <a:extLst>
            <a:ext uri="{FF2B5EF4-FFF2-40B4-BE49-F238E27FC236}">
              <a16:creationId xmlns:a16="http://schemas.microsoft.com/office/drawing/2014/main" id="{A6EDC610-740E-41B3-BF5D-B3436870E030}"/>
            </a:ext>
          </a:extLst>
        </xdr:cNvPr>
        <xdr:cNvSpPr>
          <a:spLocks noChangeShapeType="1"/>
        </xdr:cNvSpPr>
      </xdr:nvSpPr>
      <xdr:spPr bwMode="auto">
        <a:xfrm>
          <a:off x="1062038" y="25431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15</xdr:row>
      <xdr:rowOff>76200</xdr:rowOff>
    </xdr:from>
    <xdr:to>
      <xdr:col>3</xdr:col>
      <xdr:colOff>0</xdr:colOff>
      <xdr:row>19</xdr:row>
      <xdr:rowOff>76200</xdr:rowOff>
    </xdr:to>
    <xdr:sp macro="" textlink="">
      <xdr:nvSpPr>
        <xdr:cNvPr id="1075" name="Line 51">
          <a:extLst>
            <a:ext uri="{FF2B5EF4-FFF2-40B4-BE49-F238E27FC236}">
              <a16:creationId xmlns:a16="http://schemas.microsoft.com/office/drawing/2014/main" id="{303AEF15-40C2-443C-BBDC-A519379DCC94}"/>
            </a:ext>
          </a:extLst>
        </xdr:cNvPr>
        <xdr:cNvSpPr>
          <a:spLocks noChangeShapeType="1"/>
        </xdr:cNvSpPr>
      </xdr:nvSpPr>
      <xdr:spPr bwMode="auto">
        <a:xfrm flipV="1">
          <a:off x="800100" y="2543175"/>
          <a:ext cx="261938" cy="6477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25</xdr:row>
      <xdr:rowOff>0</xdr:rowOff>
    </xdr:from>
    <xdr:to>
      <xdr:col>5</xdr:col>
      <xdr:colOff>152400</xdr:colOff>
      <xdr:row>25</xdr:row>
      <xdr:rowOff>152400</xdr:rowOff>
    </xdr:to>
    <xdr:sp macro="" textlink="">
      <xdr:nvSpPr>
        <xdr:cNvPr id="15" name="Circle 3">
          <a:extLst>
            <a:ext uri="{FF2B5EF4-FFF2-40B4-BE49-F238E27FC236}">
              <a16:creationId xmlns:a16="http://schemas.microsoft.com/office/drawing/2014/main" id="{2EA76410-947E-4044-820A-5A4DF7EA260D}"/>
            </a:ext>
          </a:extLst>
        </xdr:cNvPr>
        <xdr:cNvSpPr/>
      </xdr:nvSpPr>
      <xdr:spPr>
        <a:xfrm>
          <a:off x="2357438" y="4086225"/>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25</xdr:row>
      <xdr:rowOff>76200</xdr:rowOff>
    </xdr:from>
    <xdr:to>
      <xdr:col>5</xdr:col>
      <xdr:colOff>0</xdr:colOff>
      <xdr:row>25</xdr:row>
      <xdr:rowOff>76200</xdr:rowOff>
    </xdr:to>
    <xdr:sp macro="" textlink="">
      <xdr:nvSpPr>
        <xdr:cNvPr id="1076" name="Line 52">
          <a:extLst>
            <a:ext uri="{FF2B5EF4-FFF2-40B4-BE49-F238E27FC236}">
              <a16:creationId xmlns:a16="http://schemas.microsoft.com/office/drawing/2014/main" id="{55F1DEA6-D044-4D06-8908-CFA6942F49EE}"/>
            </a:ext>
          </a:extLst>
        </xdr:cNvPr>
        <xdr:cNvSpPr>
          <a:spLocks noChangeShapeType="1"/>
        </xdr:cNvSpPr>
      </xdr:nvSpPr>
      <xdr:spPr bwMode="auto">
        <a:xfrm>
          <a:off x="1062038" y="41624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19</xdr:row>
      <xdr:rowOff>76200</xdr:rowOff>
    </xdr:from>
    <xdr:to>
      <xdr:col>3</xdr:col>
      <xdr:colOff>0</xdr:colOff>
      <xdr:row>25</xdr:row>
      <xdr:rowOff>76200</xdr:rowOff>
    </xdr:to>
    <xdr:sp macro="" textlink="">
      <xdr:nvSpPr>
        <xdr:cNvPr id="1077" name="Line 53">
          <a:extLst>
            <a:ext uri="{FF2B5EF4-FFF2-40B4-BE49-F238E27FC236}">
              <a16:creationId xmlns:a16="http://schemas.microsoft.com/office/drawing/2014/main" id="{83842B6C-73AC-4094-9465-156760D08121}"/>
            </a:ext>
          </a:extLst>
        </xdr:cNvPr>
        <xdr:cNvSpPr>
          <a:spLocks noChangeShapeType="1"/>
        </xdr:cNvSpPr>
      </xdr:nvSpPr>
      <xdr:spPr bwMode="auto">
        <a:xfrm>
          <a:off x="800100" y="3190875"/>
          <a:ext cx="261938" cy="9715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3</xdr:row>
      <xdr:rowOff>0</xdr:rowOff>
    </xdr:from>
    <xdr:to>
      <xdr:col>9</xdr:col>
      <xdr:colOff>152400</xdr:colOff>
      <xdr:row>3</xdr:row>
      <xdr:rowOff>152400</xdr:rowOff>
    </xdr:to>
    <xdr:sp macro="" textlink="">
      <xdr:nvSpPr>
        <xdr:cNvPr id="16" name="Triangle 4">
          <a:extLst>
            <a:ext uri="{FF2B5EF4-FFF2-40B4-BE49-F238E27FC236}">
              <a16:creationId xmlns:a16="http://schemas.microsoft.com/office/drawing/2014/main" id="{67A859A7-CA03-4BBB-B04F-0DF42C128A7F}"/>
            </a:ext>
          </a:extLst>
        </xdr:cNvPr>
        <xdr:cNvSpPr/>
      </xdr:nvSpPr>
      <xdr:spPr>
        <a:xfrm rot="16200000">
          <a:off x="4067175" y="5238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xdr:row>
      <xdr:rowOff>76200</xdr:rowOff>
    </xdr:from>
    <xdr:to>
      <xdr:col>9</xdr:col>
      <xdr:colOff>0</xdr:colOff>
      <xdr:row>3</xdr:row>
      <xdr:rowOff>76200</xdr:rowOff>
    </xdr:to>
    <xdr:sp macro="" textlink="">
      <xdr:nvSpPr>
        <xdr:cNvPr id="1078" name="Line 54">
          <a:extLst>
            <a:ext uri="{FF2B5EF4-FFF2-40B4-BE49-F238E27FC236}">
              <a16:creationId xmlns:a16="http://schemas.microsoft.com/office/drawing/2014/main" id="{0AF918B1-2C1C-4ADD-B01D-89C405179BAA}"/>
            </a:ext>
          </a:extLst>
        </xdr:cNvPr>
        <xdr:cNvSpPr>
          <a:spLocks noChangeShapeType="1"/>
        </xdr:cNvSpPr>
      </xdr:nvSpPr>
      <xdr:spPr bwMode="auto">
        <a:xfrm>
          <a:off x="2771775" y="6000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xdr:row>
      <xdr:rowOff>76200</xdr:rowOff>
    </xdr:from>
    <xdr:to>
      <xdr:col>7</xdr:col>
      <xdr:colOff>0</xdr:colOff>
      <xdr:row>5</xdr:row>
      <xdr:rowOff>76200</xdr:rowOff>
    </xdr:to>
    <xdr:sp macro="" textlink="">
      <xdr:nvSpPr>
        <xdr:cNvPr id="1079" name="Line 55">
          <a:extLst>
            <a:ext uri="{FF2B5EF4-FFF2-40B4-BE49-F238E27FC236}">
              <a16:creationId xmlns:a16="http://schemas.microsoft.com/office/drawing/2014/main" id="{D8149F5F-2495-416D-A824-DA0C76CB9FF0}"/>
            </a:ext>
          </a:extLst>
        </xdr:cNvPr>
        <xdr:cNvSpPr>
          <a:spLocks noChangeShapeType="1"/>
        </xdr:cNvSpPr>
      </xdr:nvSpPr>
      <xdr:spPr bwMode="auto">
        <a:xfrm flipV="1">
          <a:off x="2509838" y="60007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8</xdr:row>
      <xdr:rowOff>0</xdr:rowOff>
    </xdr:from>
    <xdr:to>
      <xdr:col>9</xdr:col>
      <xdr:colOff>152400</xdr:colOff>
      <xdr:row>8</xdr:row>
      <xdr:rowOff>152400</xdr:rowOff>
    </xdr:to>
    <xdr:sp macro="" textlink="">
      <xdr:nvSpPr>
        <xdr:cNvPr id="17" name="Triangle 5">
          <a:extLst>
            <a:ext uri="{FF2B5EF4-FFF2-40B4-BE49-F238E27FC236}">
              <a16:creationId xmlns:a16="http://schemas.microsoft.com/office/drawing/2014/main" id="{D2F98756-3178-4B8D-AAB0-7C442C5BB0C2}"/>
            </a:ext>
          </a:extLst>
        </xdr:cNvPr>
        <xdr:cNvSpPr/>
      </xdr:nvSpPr>
      <xdr:spPr>
        <a:xfrm rot="16200000">
          <a:off x="4067175"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8</xdr:row>
      <xdr:rowOff>76200</xdr:rowOff>
    </xdr:from>
    <xdr:to>
      <xdr:col>9</xdr:col>
      <xdr:colOff>0</xdr:colOff>
      <xdr:row>8</xdr:row>
      <xdr:rowOff>76200</xdr:rowOff>
    </xdr:to>
    <xdr:sp macro="" textlink="">
      <xdr:nvSpPr>
        <xdr:cNvPr id="1080" name="Line 56">
          <a:extLst>
            <a:ext uri="{FF2B5EF4-FFF2-40B4-BE49-F238E27FC236}">
              <a16:creationId xmlns:a16="http://schemas.microsoft.com/office/drawing/2014/main" id="{4619B9BB-2582-4406-996E-C05B82F27AC0}"/>
            </a:ext>
          </a:extLst>
        </xdr:cNvPr>
        <xdr:cNvSpPr>
          <a:spLocks noChangeShapeType="1"/>
        </xdr:cNvSpPr>
      </xdr:nvSpPr>
      <xdr:spPr bwMode="auto">
        <a:xfrm>
          <a:off x="2771775" y="14097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5</xdr:row>
      <xdr:rowOff>76200</xdr:rowOff>
    </xdr:from>
    <xdr:to>
      <xdr:col>7</xdr:col>
      <xdr:colOff>0</xdr:colOff>
      <xdr:row>8</xdr:row>
      <xdr:rowOff>76200</xdr:rowOff>
    </xdr:to>
    <xdr:sp macro="" textlink="">
      <xdr:nvSpPr>
        <xdr:cNvPr id="1081" name="Line 57">
          <a:extLst>
            <a:ext uri="{FF2B5EF4-FFF2-40B4-BE49-F238E27FC236}">
              <a16:creationId xmlns:a16="http://schemas.microsoft.com/office/drawing/2014/main" id="{87EB6C8F-F701-481D-A3D7-B247B611AFF6}"/>
            </a:ext>
          </a:extLst>
        </xdr:cNvPr>
        <xdr:cNvSpPr>
          <a:spLocks noChangeShapeType="1"/>
        </xdr:cNvSpPr>
      </xdr:nvSpPr>
      <xdr:spPr bwMode="auto">
        <a:xfrm>
          <a:off x="2509838" y="92392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13</xdr:row>
      <xdr:rowOff>0</xdr:rowOff>
    </xdr:from>
    <xdr:to>
      <xdr:col>9</xdr:col>
      <xdr:colOff>152400</xdr:colOff>
      <xdr:row>13</xdr:row>
      <xdr:rowOff>152400</xdr:rowOff>
    </xdr:to>
    <xdr:sp macro="" textlink="">
      <xdr:nvSpPr>
        <xdr:cNvPr id="18" name="Triangle 6">
          <a:extLst>
            <a:ext uri="{FF2B5EF4-FFF2-40B4-BE49-F238E27FC236}">
              <a16:creationId xmlns:a16="http://schemas.microsoft.com/office/drawing/2014/main" id="{6F932B5B-339F-4CB8-B2DC-9F1FF6917F9A}"/>
            </a:ext>
          </a:extLst>
        </xdr:cNvPr>
        <xdr:cNvSpPr/>
      </xdr:nvSpPr>
      <xdr:spPr>
        <a:xfrm rot="16200000">
          <a:off x="4067175" y="21431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13</xdr:row>
      <xdr:rowOff>76200</xdr:rowOff>
    </xdr:from>
    <xdr:to>
      <xdr:col>9</xdr:col>
      <xdr:colOff>0</xdr:colOff>
      <xdr:row>13</xdr:row>
      <xdr:rowOff>76200</xdr:rowOff>
    </xdr:to>
    <xdr:sp macro="" textlink="">
      <xdr:nvSpPr>
        <xdr:cNvPr id="1082" name="Line 58">
          <a:extLst>
            <a:ext uri="{FF2B5EF4-FFF2-40B4-BE49-F238E27FC236}">
              <a16:creationId xmlns:a16="http://schemas.microsoft.com/office/drawing/2014/main" id="{A42F4809-D9D2-443F-B4A6-FC34EF5D9AD5}"/>
            </a:ext>
          </a:extLst>
        </xdr:cNvPr>
        <xdr:cNvSpPr>
          <a:spLocks noChangeShapeType="1"/>
        </xdr:cNvSpPr>
      </xdr:nvSpPr>
      <xdr:spPr bwMode="auto">
        <a:xfrm>
          <a:off x="2771775" y="22193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13</xdr:row>
      <xdr:rowOff>76200</xdr:rowOff>
    </xdr:from>
    <xdr:to>
      <xdr:col>7</xdr:col>
      <xdr:colOff>0</xdr:colOff>
      <xdr:row>15</xdr:row>
      <xdr:rowOff>76200</xdr:rowOff>
    </xdr:to>
    <xdr:sp macro="" textlink="">
      <xdr:nvSpPr>
        <xdr:cNvPr id="1083" name="Line 59">
          <a:extLst>
            <a:ext uri="{FF2B5EF4-FFF2-40B4-BE49-F238E27FC236}">
              <a16:creationId xmlns:a16="http://schemas.microsoft.com/office/drawing/2014/main" id="{9804F085-C87B-4DDF-8F43-70A6AAFF2454}"/>
            </a:ext>
          </a:extLst>
        </xdr:cNvPr>
        <xdr:cNvSpPr>
          <a:spLocks noChangeShapeType="1"/>
        </xdr:cNvSpPr>
      </xdr:nvSpPr>
      <xdr:spPr bwMode="auto">
        <a:xfrm flipV="1">
          <a:off x="2509838" y="221932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18</xdr:row>
      <xdr:rowOff>0</xdr:rowOff>
    </xdr:from>
    <xdr:to>
      <xdr:col>9</xdr:col>
      <xdr:colOff>152400</xdr:colOff>
      <xdr:row>18</xdr:row>
      <xdr:rowOff>152400</xdr:rowOff>
    </xdr:to>
    <xdr:sp macro="" textlink="">
      <xdr:nvSpPr>
        <xdr:cNvPr id="19" name="Triangle 7">
          <a:extLst>
            <a:ext uri="{FF2B5EF4-FFF2-40B4-BE49-F238E27FC236}">
              <a16:creationId xmlns:a16="http://schemas.microsoft.com/office/drawing/2014/main" id="{66E61338-9FA8-4930-BE3D-8E4753CB1005}"/>
            </a:ext>
          </a:extLst>
        </xdr:cNvPr>
        <xdr:cNvSpPr/>
      </xdr:nvSpPr>
      <xdr:spPr>
        <a:xfrm rot="16200000">
          <a:off x="4067175" y="29527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18</xdr:row>
      <xdr:rowOff>76200</xdr:rowOff>
    </xdr:from>
    <xdr:to>
      <xdr:col>9</xdr:col>
      <xdr:colOff>0</xdr:colOff>
      <xdr:row>18</xdr:row>
      <xdr:rowOff>76200</xdr:rowOff>
    </xdr:to>
    <xdr:sp macro="" textlink="">
      <xdr:nvSpPr>
        <xdr:cNvPr id="1084" name="Line 60">
          <a:extLst>
            <a:ext uri="{FF2B5EF4-FFF2-40B4-BE49-F238E27FC236}">
              <a16:creationId xmlns:a16="http://schemas.microsoft.com/office/drawing/2014/main" id="{A4CB3606-8685-434F-8B69-65E4D01D591D}"/>
            </a:ext>
          </a:extLst>
        </xdr:cNvPr>
        <xdr:cNvSpPr>
          <a:spLocks noChangeShapeType="1"/>
        </xdr:cNvSpPr>
      </xdr:nvSpPr>
      <xdr:spPr bwMode="auto">
        <a:xfrm>
          <a:off x="2771775" y="302895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15</xdr:row>
      <xdr:rowOff>76200</xdr:rowOff>
    </xdr:from>
    <xdr:to>
      <xdr:col>7</xdr:col>
      <xdr:colOff>0</xdr:colOff>
      <xdr:row>18</xdr:row>
      <xdr:rowOff>76200</xdr:rowOff>
    </xdr:to>
    <xdr:sp macro="" textlink="">
      <xdr:nvSpPr>
        <xdr:cNvPr id="1085" name="Line 61">
          <a:extLst>
            <a:ext uri="{FF2B5EF4-FFF2-40B4-BE49-F238E27FC236}">
              <a16:creationId xmlns:a16="http://schemas.microsoft.com/office/drawing/2014/main" id="{0E83DFF8-C097-4D85-89E0-3A37528C3C6A}"/>
            </a:ext>
          </a:extLst>
        </xdr:cNvPr>
        <xdr:cNvSpPr>
          <a:spLocks noChangeShapeType="1"/>
        </xdr:cNvSpPr>
      </xdr:nvSpPr>
      <xdr:spPr bwMode="auto">
        <a:xfrm>
          <a:off x="2509838" y="254317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23</xdr:row>
      <xdr:rowOff>0</xdr:rowOff>
    </xdr:from>
    <xdr:to>
      <xdr:col>9</xdr:col>
      <xdr:colOff>152400</xdr:colOff>
      <xdr:row>23</xdr:row>
      <xdr:rowOff>152400</xdr:rowOff>
    </xdr:to>
    <xdr:sp macro="" textlink="">
      <xdr:nvSpPr>
        <xdr:cNvPr id="20" name="Triangle 8">
          <a:extLst>
            <a:ext uri="{FF2B5EF4-FFF2-40B4-BE49-F238E27FC236}">
              <a16:creationId xmlns:a16="http://schemas.microsoft.com/office/drawing/2014/main" id="{8970EF51-37C8-4B07-944C-D252EAFB9B95}"/>
            </a:ext>
          </a:extLst>
        </xdr:cNvPr>
        <xdr:cNvSpPr/>
      </xdr:nvSpPr>
      <xdr:spPr>
        <a:xfrm rot="16200000">
          <a:off x="4067175" y="37623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23</xdr:row>
      <xdr:rowOff>76200</xdr:rowOff>
    </xdr:from>
    <xdr:to>
      <xdr:col>9</xdr:col>
      <xdr:colOff>0</xdr:colOff>
      <xdr:row>23</xdr:row>
      <xdr:rowOff>76200</xdr:rowOff>
    </xdr:to>
    <xdr:sp macro="" textlink="">
      <xdr:nvSpPr>
        <xdr:cNvPr id="1086" name="Line 62">
          <a:extLst>
            <a:ext uri="{FF2B5EF4-FFF2-40B4-BE49-F238E27FC236}">
              <a16:creationId xmlns:a16="http://schemas.microsoft.com/office/drawing/2014/main" id="{C9C4B1F8-B35C-44B3-B820-997A776DC398}"/>
            </a:ext>
          </a:extLst>
        </xdr:cNvPr>
        <xdr:cNvSpPr>
          <a:spLocks noChangeShapeType="1"/>
        </xdr:cNvSpPr>
      </xdr:nvSpPr>
      <xdr:spPr bwMode="auto">
        <a:xfrm>
          <a:off x="2771775" y="38385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23</xdr:row>
      <xdr:rowOff>76200</xdr:rowOff>
    </xdr:from>
    <xdr:to>
      <xdr:col>7</xdr:col>
      <xdr:colOff>0</xdr:colOff>
      <xdr:row>25</xdr:row>
      <xdr:rowOff>76200</xdr:rowOff>
    </xdr:to>
    <xdr:sp macro="" textlink="">
      <xdr:nvSpPr>
        <xdr:cNvPr id="1087" name="Line 63">
          <a:extLst>
            <a:ext uri="{FF2B5EF4-FFF2-40B4-BE49-F238E27FC236}">
              <a16:creationId xmlns:a16="http://schemas.microsoft.com/office/drawing/2014/main" id="{E0D99775-154F-43DC-AE74-7584BB298E56}"/>
            </a:ext>
          </a:extLst>
        </xdr:cNvPr>
        <xdr:cNvSpPr>
          <a:spLocks noChangeShapeType="1"/>
        </xdr:cNvSpPr>
      </xdr:nvSpPr>
      <xdr:spPr bwMode="auto">
        <a:xfrm flipV="1">
          <a:off x="2509838" y="3838575"/>
          <a:ext cx="261937" cy="3238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28</xdr:row>
      <xdr:rowOff>0</xdr:rowOff>
    </xdr:from>
    <xdr:to>
      <xdr:col>9</xdr:col>
      <xdr:colOff>152400</xdr:colOff>
      <xdr:row>28</xdr:row>
      <xdr:rowOff>152400</xdr:rowOff>
    </xdr:to>
    <xdr:sp macro="" textlink="">
      <xdr:nvSpPr>
        <xdr:cNvPr id="21" name="Triangle 9">
          <a:extLst>
            <a:ext uri="{FF2B5EF4-FFF2-40B4-BE49-F238E27FC236}">
              <a16:creationId xmlns:a16="http://schemas.microsoft.com/office/drawing/2014/main" id="{85366F67-241E-4991-AD87-CCCEE141D3C3}"/>
            </a:ext>
          </a:extLst>
        </xdr:cNvPr>
        <xdr:cNvSpPr/>
      </xdr:nvSpPr>
      <xdr:spPr>
        <a:xfrm rot="16200000">
          <a:off x="4067175" y="457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28</xdr:row>
      <xdr:rowOff>76200</xdr:rowOff>
    </xdr:from>
    <xdr:to>
      <xdr:col>9</xdr:col>
      <xdr:colOff>0</xdr:colOff>
      <xdr:row>28</xdr:row>
      <xdr:rowOff>76200</xdr:rowOff>
    </xdr:to>
    <xdr:sp macro="" textlink="">
      <xdr:nvSpPr>
        <xdr:cNvPr id="1088" name="Line 64">
          <a:extLst>
            <a:ext uri="{FF2B5EF4-FFF2-40B4-BE49-F238E27FC236}">
              <a16:creationId xmlns:a16="http://schemas.microsoft.com/office/drawing/2014/main" id="{7CA6FBCF-5801-4EF2-A27E-EE399ECDF5A1}"/>
            </a:ext>
          </a:extLst>
        </xdr:cNvPr>
        <xdr:cNvSpPr>
          <a:spLocks noChangeShapeType="1"/>
        </xdr:cNvSpPr>
      </xdr:nvSpPr>
      <xdr:spPr bwMode="auto">
        <a:xfrm>
          <a:off x="2771775" y="46482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25</xdr:row>
      <xdr:rowOff>76200</xdr:rowOff>
    </xdr:from>
    <xdr:to>
      <xdr:col>7</xdr:col>
      <xdr:colOff>0</xdr:colOff>
      <xdr:row>28</xdr:row>
      <xdr:rowOff>76200</xdr:rowOff>
    </xdr:to>
    <xdr:sp macro="" textlink="">
      <xdr:nvSpPr>
        <xdr:cNvPr id="1089" name="Line 65">
          <a:extLst>
            <a:ext uri="{FF2B5EF4-FFF2-40B4-BE49-F238E27FC236}">
              <a16:creationId xmlns:a16="http://schemas.microsoft.com/office/drawing/2014/main" id="{D4248D12-C351-4556-88ED-39731F5FA99C}"/>
            </a:ext>
          </a:extLst>
        </xdr:cNvPr>
        <xdr:cNvSpPr>
          <a:spLocks noChangeShapeType="1"/>
        </xdr:cNvSpPr>
      </xdr:nvSpPr>
      <xdr:spPr bwMode="auto">
        <a:xfrm>
          <a:off x="2509838" y="4162425"/>
          <a:ext cx="261937" cy="4857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33</xdr:row>
      <xdr:rowOff>0</xdr:rowOff>
    </xdr:from>
    <xdr:to>
      <xdr:col>5</xdr:col>
      <xdr:colOff>152400</xdr:colOff>
      <xdr:row>33</xdr:row>
      <xdr:rowOff>152400</xdr:rowOff>
    </xdr:to>
    <xdr:sp macro="" textlink="">
      <xdr:nvSpPr>
        <xdr:cNvPr id="22" name="Triangle 10">
          <a:extLst>
            <a:ext uri="{FF2B5EF4-FFF2-40B4-BE49-F238E27FC236}">
              <a16:creationId xmlns:a16="http://schemas.microsoft.com/office/drawing/2014/main" id="{4613FD17-0A22-482C-97A1-493D5D78C913}"/>
            </a:ext>
          </a:extLst>
        </xdr:cNvPr>
        <xdr:cNvSpPr/>
      </xdr:nvSpPr>
      <xdr:spPr>
        <a:xfrm rot="16200000">
          <a:off x="2357438" y="53816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152400</xdr:colOff>
      <xdr:row>33</xdr:row>
      <xdr:rowOff>76200</xdr:rowOff>
    </xdr:from>
    <xdr:to>
      <xdr:col>9</xdr:col>
      <xdr:colOff>0</xdr:colOff>
      <xdr:row>33</xdr:row>
      <xdr:rowOff>76200</xdr:rowOff>
    </xdr:to>
    <xdr:sp macro="" textlink="">
      <xdr:nvSpPr>
        <xdr:cNvPr id="1090" name="Line 66">
          <a:extLst>
            <a:ext uri="{FF2B5EF4-FFF2-40B4-BE49-F238E27FC236}">
              <a16:creationId xmlns:a16="http://schemas.microsoft.com/office/drawing/2014/main" id="{AF68C9ED-381A-4EED-B4A1-14B394F3EB43}"/>
            </a:ext>
          </a:extLst>
        </xdr:cNvPr>
        <xdr:cNvSpPr>
          <a:spLocks noChangeShapeType="1"/>
        </xdr:cNvSpPr>
      </xdr:nvSpPr>
      <xdr:spPr bwMode="auto">
        <a:xfrm>
          <a:off x="2509838" y="5457825"/>
          <a:ext cx="1557337"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33</xdr:row>
      <xdr:rowOff>76200</xdr:rowOff>
    </xdr:from>
    <xdr:to>
      <xdr:col>5</xdr:col>
      <xdr:colOff>0</xdr:colOff>
      <xdr:row>33</xdr:row>
      <xdr:rowOff>76200</xdr:rowOff>
    </xdr:to>
    <xdr:sp macro="" textlink="">
      <xdr:nvSpPr>
        <xdr:cNvPr id="1091" name="Line 67">
          <a:extLst>
            <a:ext uri="{FF2B5EF4-FFF2-40B4-BE49-F238E27FC236}">
              <a16:creationId xmlns:a16="http://schemas.microsoft.com/office/drawing/2014/main" id="{6994EA10-374F-4E0D-8026-931301311AA2}"/>
            </a:ext>
          </a:extLst>
        </xdr:cNvPr>
        <xdr:cNvSpPr>
          <a:spLocks noChangeShapeType="1"/>
        </xdr:cNvSpPr>
      </xdr:nvSpPr>
      <xdr:spPr bwMode="auto">
        <a:xfrm>
          <a:off x="1062038" y="54578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19</xdr:row>
      <xdr:rowOff>76200</xdr:rowOff>
    </xdr:from>
    <xdr:to>
      <xdr:col>3</xdr:col>
      <xdr:colOff>0</xdr:colOff>
      <xdr:row>33</xdr:row>
      <xdr:rowOff>76200</xdr:rowOff>
    </xdr:to>
    <xdr:sp macro="" textlink="">
      <xdr:nvSpPr>
        <xdr:cNvPr id="1092" name="Line 68">
          <a:extLst>
            <a:ext uri="{FF2B5EF4-FFF2-40B4-BE49-F238E27FC236}">
              <a16:creationId xmlns:a16="http://schemas.microsoft.com/office/drawing/2014/main" id="{0627554A-2D26-4D0A-81B1-B18423C7C545}"/>
            </a:ext>
          </a:extLst>
        </xdr:cNvPr>
        <xdr:cNvSpPr>
          <a:spLocks noChangeShapeType="1"/>
        </xdr:cNvSpPr>
      </xdr:nvSpPr>
      <xdr:spPr bwMode="auto">
        <a:xfrm>
          <a:off x="800100" y="3190875"/>
          <a:ext cx="261938" cy="2266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19</xdr:row>
      <xdr:rowOff>0</xdr:rowOff>
    </xdr:from>
    <xdr:to>
      <xdr:col>1</xdr:col>
      <xdr:colOff>152400</xdr:colOff>
      <xdr:row>19</xdr:row>
      <xdr:rowOff>152400</xdr:rowOff>
    </xdr:to>
    <xdr:sp macro="" textlink="">
      <xdr:nvSpPr>
        <xdr:cNvPr id="23" name="Square 0">
          <a:extLst>
            <a:ext uri="{FF2B5EF4-FFF2-40B4-BE49-F238E27FC236}">
              <a16:creationId xmlns:a16="http://schemas.microsoft.com/office/drawing/2014/main" id="{C641F864-A4EE-4FA4-A9A3-8A71A0A5AEE5}"/>
            </a:ext>
          </a:extLst>
        </xdr:cNvPr>
        <xdr:cNvSpPr/>
      </xdr:nvSpPr>
      <xdr:spPr>
        <a:xfrm>
          <a:off x="647700" y="3114675"/>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19</xdr:row>
      <xdr:rowOff>76200</xdr:rowOff>
    </xdr:from>
    <xdr:to>
      <xdr:col>1</xdr:col>
      <xdr:colOff>0</xdr:colOff>
      <xdr:row>19</xdr:row>
      <xdr:rowOff>76200</xdr:rowOff>
    </xdr:to>
    <xdr:sp macro="" textlink="">
      <xdr:nvSpPr>
        <xdr:cNvPr id="1093" name="Line 69">
          <a:extLst>
            <a:ext uri="{FF2B5EF4-FFF2-40B4-BE49-F238E27FC236}">
              <a16:creationId xmlns:a16="http://schemas.microsoft.com/office/drawing/2014/main" id="{97DE0873-6DF6-42F2-9DA4-74741D8B69DB}"/>
            </a:ext>
          </a:extLst>
        </xdr:cNvPr>
        <xdr:cNvSpPr>
          <a:spLocks noChangeShapeType="1"/>
        </xdr:cNvSpPr>
      </xdr:nvSpPr>
      <xdr:spPr bwMode="auto">
        <a:xfrm>
          <a:off x="0" y="3190875"/>
          <a:ext cx="647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5</xdr:col>
      <xdr:colOff>152399</xdr:colOff>
      <xdr:row>5</xdr:row>
      <xdr:rowOff>152400</xdr:rowOff>
    </xdr:to>
    <xdr:sp macro="" textlink="">
      <xdr:nvSpPr>
        <xdr:cNvPr id="2" name="Circle 30">
          <a:extLst>
            <a:ext uri="{FF2B5EF4-FFF2-40B4-BE49-F238E27FC236}">
              <a16:creationId xmlns:a16="http://schemas.microsoft.com/office/drawing/2014/main" id="{00000000-0008-0000-0100-000002000000}"/>
            </a:ext>
          </a:extLst>
        </xdr:cNvPr>
        <xdr:cNvSpPr/>
      </xdr:nvSpPr>
      <xdr:spPr>
        <a:xfrm>
          <a:off x="2228850" y="762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5</xdr:row>
      <xdr:rowOff>76200</xdr:rowOff>
    </xdr:from>
    <xdr:to>
      <xdr:col>5</xdr:col>
      <xdr:colOff>0</xdr:colOff>
      <xdr:row>5</xdr:row>
      <xdr:rowOff>76200</xdr:rowOff>
    </xdr:to>
    <xdr:sp macro="" textlink="">
      <xdr:nvSpPr>
        <xdr:cNvPr id="3" name="Line 1">
          <a:extLst>
            <a:ext uri="{FF2B5EF4-FFF2-40B4-BE49-F238E27FC236}">
              <a16:creationId xmlns:a16="http://schemas.microsoft.com/office/drawing/2014/main" id="{00000000-0008-0000-0100-000003000000}"/>
            </a:ext>
          </a:extLst>
        </xdr:cNvPr>
        <xdr:cNvSpPr>
          <a:spLocks noChangeShapeType="1"/>
        </xdr:cNvSpPr>
      </xdr:nvSpPr>
      <xdr:spPr bwMode="auto">
        <a:xfrm>
          <a:off x="1009650" y="838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5</xdr:row>
      <xdr:rowOff>76200</xdr:rowOff>
    </xdr:from>
    <xdr:to>
      <xdr:col>3</xdr:col>
      <xdr:colOff>0</xdr:colOff>
      <xdr:row>19</xdr:row>
      <xdr:rowOff>76200</xdr:rowOff>
    </xdr:to>
    <xdr:sp macro="" textlink="">
      <xdr:nvSpPr>
        <xdr:cNvPr id="4" name="Line 2">
          <a:extLst>
            <a:ext uri="{FF2B5EF4-FFF2-40B4-BE49-F238E27FC236}">
              <a16:creationId xmlns:a16="http://schemas.microsoft.com/office/drawing/2014/main" id="{00000000-0008-0000-0100-000004000000}"/>
            </a:ext>
          </a:extLst>
        </xdr:cNvPr>
        <xdr:cNvSpPr>
          <a:spLocks noChangeShapeType="1"/>
        </xdr:cNvSpPr>
      </xdr:nvSpPr>
      <xdr:spPr bwMode="auto">
        <a:xfrm flipV="1">
          <a:off x="762000" y="838200"/>
          <a:ext cx="247650" cy="2667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15</xdr:row>
      <xdr:rowOff>0</xdr:rowOff>
    </xdr:from>
    <xdr:to>
      <xdr:col>5</xdr:col>
      <xdr:colOff>152399</xdr:colOff>
      <xdr:row>15</xdr:row>
      <xdr:rowOff>152400</xdr:rowOff>
    </xdr:to>
    <xdr:sp macro="" textlink="">
      <xdr:nvSpPr>
        <xdr:cNvPr id="5" name="Circle 3071">
          <a:extLst>
            <a:ext uri="{FF2B5EF4-FFF2-40B4-BE49-F238E27FC236}">
              <a16:creationId xmlns:a16="http://schemas.microsoft.com/office/drawing/2014/main" id="{00000000-0008-0000-0100-000005000000}"/>
            </a:ext>
          </a:extLst>
        </xdr:cNvPr>
        <xdr:cNvSpPr/>
      </xdr:nvSpPr>
      <xdr:spPr>
        <a:xfrm>
          <a:off x="2228850" y="2667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15</xdr:row>
      <xdr:rowOff>76200</xdr:rowOff>
    </xdr:from>
    <xdr:to>
      <xdr:col>5</xdr:col>
      <xdr:colOff>0</xdr:colOff>
      <xdr:row>15</xdr:row>
      <xdr:rowOff>76200</xdr:rowOff>
    </xdr:to>
    <xdr:sp macro="" textlink="">
      <xdr:nvSpPr>
        <xdr:cNvPr id="6" name="Line 3">
          <a:extLst>
            <a:ext uri="{FF2B5EF4-FFF2-40B4-BE49-F238E27FC236}">
              <a16:creationId xmlns:a16="http://schemas.microsoft.com/office/drawing/2014/main" id="{00000000-0008-0000-0100-000006000000}"/>
            </a:ext>
          </a:extLst>
        </xdr:cNvPr>
        <xdr:cNvSpPr>
          <a:spLocks noChangeShapeType="1"/>
        </xdr:cNvSpPr>
      </xdr:nvSpPr>
      <xdr:spPr bwMode="auto">
        <a:xfrm>
          <a:off x="1009650" y="2743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15</xdr:row>
      <xdr:rowOff>76200</xdr:rowOff>
    </xdr:from>
    <xdr:to>
      <xdr:col>3</xdr:col>
      <xdr:colOff>0</xdr:colOff>
      <xdr:row>19</xdr:row>
      <xdr:rowOff>76200</xdr:rowOff>
    </xdr:to>
    <xdr:sp macro="" textlink="">
      <xdr:nvSpPr>
        <xdr:cNvPr id="7" name="Line 4">
          <a:extLst>
            <a:ext uri="{FF2B5EF4-FFF2-40B4-BE49-F238E27FC236}">
              <a16:creationId xmlns:a16="http://schemas.microsoft.com/office/drawing/2014/main" id="{00000000-0008-0000-0100-000007000000}"/>
            </a:ext>
          </a:extLst>
        </xdr:cNvPr>
        <xdr:cNvSpPr>
          <a:spLocks noChangeShapeType="1"/>
        </xdr:cNvSpPr>
      </xdr:nvSpPr>
      <xdr:spPr bwMode="auto">
        <a:xfrm flipV="1">
          <a:off x="762000" y="2743200"/>
          <a:ext cx="247650" cy="762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25</xdr:row>
      <xdr:rowOff>0</xdr:rowOff>
    </xdr:from>
    <xdr:to>
      <xdr:col>5</xdr:col>
      <xdr:colOff>152399</xdr:colOff>
      <xdr:row>25</xdr:row>
      <xdr:rowOff>152400</xdr:rowOff>
    </xdr:to>
    <xdr:sp macro="" textlink="">
      <xdr:nvSpPr>
        <xdr:cNvPr id="8" name="Circle 3076">
          <a:extLst>
            <a:ext uri="{FF2B5EF4-FFF2-40B4-BE49-F238E27FC236}">
              <a16:creationId xmlns:a16="http://schemas.microsoft.com/office/drawing/2014/main" id="{00000000-0008-0000-0100-000008000000}"/>
            </a:ext>
          </a:extLst>
        </xdr:cNvPr>
        <xdr:cNvSpPr/>
      </xdr:nvSpPr>
      <xdr:spPr>
        <a:xfrm>
          <a:off x="2228850" y="4572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25</xdr:row>
      <xdr:rowOff>76200</xdr:rowOff>
    </xdr:from>
    <xdr:to>
      <xdr:col>5</xdr:col>
      <xdr:colOff>0</xdr:colOff>
      <xdr:row>25</xdr:row>
      <xdr:rowOff>76200</xdr:rowOff>
    </xdr:to>
    <xdr:sp macro="" textlink="">
      <xdr:nvSpPr>
        <xdr:cNvPr id="9" name="Line 5">
          <a:extLst>
            <a:ext uri="{FF2B5EF4-FFF2-40B4-BE49-F238E27FC236}">
              <a16:creationId xmlns:a16="http://schemas.microsoft.com/office/drawing/2014/main" id="{00000000-0008-0000-0100-000009000000}"/>
            </a:ext>
          </a:extLst>
        </xdr:cNvPr>
        <xdr:cNvSpPr>
          <a:spLocks noChangeShapeType="1"/>
        </xdr:cNvSpPr>
      </xdr:nvSpPr>
      <xdr:spPr bwMode="auto">
        <a:xfrm>
          <a:off x="1009650" y="4648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19</xdr:row>
      <xdr:rowOff>76200</xdr:rowOff>
    </xdr:from>
    <xdr:to>
      <xdr:col>3</xdr:col>
      <xdr:colOff>0</xdr:colOff>
      <xdr:row>25</xdr:row>
      <xdr:rowOff>76200</xdr:rowOff>
    </xdr:to>
    <xdr:sp macro="" textlink="">
      <xdr:nvSpPr>
        <xdr:cNvPr id="10" name="Line 6">
          <a:extLst>
            <a:ext uri="{FF2B5EF4-FFF2-40B4-BE49-F238E27FC236}">
              <a16:creationId xmlns:a16="http://schemas.microsoft.com/office/drawing/2014/main" id="{00000000-0008-0000-0100-00000A000000}"/>
            </a:ext>
          </a:extLst>
        </xdr:cNvPr>
        <xdr:cNvSpPr>
          <a:spLocks noChangeShapeType="1"/>
        </xdr:cNvSpPr>
      </xdr:nvSpPr>
      <xdr:spPr bwMode="auto">
        <a:xfrm>
          <a:off x="762000" y="3505200"/>
          <a:ext cx="247650" cy="1143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3</xdr:row>
      <xdr:rowOff>0</xdr:rowOff>
    </xdr:from>
    <xdr:to>
      <xdr:col>10</xdr:col>
      <xdr:colOff>0</xdr:colOff>
      <xdr:row>3</xdr:row>
      <xdr:rowOff>152400</xdr:rowOff>
    </xdr:to>
    <xdr:sp macro="" textlink="">
      <xdr:nvSpPr>
        <xdr:cNvPr id="11" name="Triangle 3079">
          <a:extLst>
            <a:ext uri="{FF2B5EF4-FFF2-40B4-BE49-F238E27FC236}">
              <a16:creationId xmlns:a16="http://schemas.microsoft.com/office/drawing/2014/main" id="{00000000-0008-0000-0100-00000B000000}"/>
            </a:ext>
          </a:extLst>
        </xdr:cNvPr>
        <xdr:cNvSpPr/>
      </xdr:nvSpPr>
      <xdr:spPr>
        <a:xfrm rot="16200000">
          <a:off x="3848100" y="38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xdr:row>
      <xdr:rowOff>76200</xdr:rowOff>
    </xdr:from>
    <xdr:to>
      <xdr:col>9</xdr:col>
      <xdr:colOff>0</xdr:colOff>
      <xdr:row>3</xdr:row>
      <xdr:rowOff>76200</xdr:rowOff>
    </xdr:to>
    <xdr:sp macro="" textlink="">
      <xdr:nvSpPr>
        <xdr:cNvPr id="12" name="Line 7">
          <a:extLst>
            <a:ext uri="{FF2B5EF4-FFF2-40B4-BE49-F238E27FC236}">
              <a16:creationId xmlns:a16="http://schemas.microsoft.com/office/drawing/2014/main" id="{00000000-0008-0000-0100-00000C000000}"/>
            </a:ext>
          </a:extLst>
        </xdr:cNvPr>
        <xdr:cNvSpPr>
          <a:spLocks noChangeShapeType="1"/>
        </xdr:cNvSpPr>
      </xdr:nvSpPr>
      <xdr:spPr bwMode="auto">
        <a:xfrm>
          <a:off x="2628900" y="45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3</xdr:row>
      <xdr:rowOff>76200</xdr:rowOff>
    </xdr:from>
    <xdr:to>
      <xdr:col>7</xdr:col>
      <xdr:colOff>0</xdr:colOff>
      <xdr:row>5</xdr:row>
      <xdr:rowOff>76200</xdr:rowOff>
    </xdr:to>
    <xdr:sp macro="" textlink="">
      <xdr:nvSpPr>
        <xdr:cNvPr id="13" name="Line 8">
          <a:extLst>
            <a:ext uri="{FF2B5EF4-FFF2-40B4-BE49-F238E27FC236}">
              <a16:creationId xmlns:a16="http://schemas.microsoft.com/office/drawing/2014/main" id="{00000000-0008-0000-0100-00000D000000}"/>
            </a:ext>
          </a:extLst>
        </xdr:cNvPr>
        <xdr:cNvSpPr>
          <a:spLocks noChangeShapeType="1"/>
        </xdr:cNvSpPr>
      </xdr:nvSpPr>
      <xdr:spPr bwMode="auto">
        <a:xfrm flipV="1">
          <a:off x="2381250" y="457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8</xdr:row>
      <xdr:rowOff>0</xdr:rowOff>
    </xdr:from>
    <xdr:to>
      <xdr:col>10</xdr:col>
      <xdr:colOff>0</xdr:colOff>
      <xdr:row>8</xdr:row>
      <xdr:rowOff>152400</xdr:rowOff>
    </xdr:to>
    <xdr:sp macro="" textlink="">
      <xdr:nvSpPr>
        <xdr:cNvPr id="14" name="Triangle 3082">
          <a:extLst>
            <a:ext uri="{FF2B5EF4-FFF2-40B4-BE49-F238E27FC236}">
              <a16:creationId xmlns:a16="http://schemas.microsoft.com/office/drawing/2014/main" id="{00000000-0008-0000-0100-00000E000000}"/>
            </a:ext>
          </a:extLst>
        </xdr:cNvPr>
        <xdr:cNvSpPr/>
      </xdr:nvSpPr>
      <xdr:spPr>
        <a:xfrm rot="16200000">
          <a:off x="3848100"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8</xdr:row>
      <xdr:rowOff>76200</xdr:rowOff>
    </xdr:from>
    <xdr:to>
      <xdr:col>9</xdr:col>
      <xdr:colOff>0</xdr:colOff>
      <xdr:row>8</xdr:row>
      <xdr:rowOff>76200</xdr:rowOff>
    </xdr:to>
    <xdr:sp macro="" textlink="">
      <xdr:nvSpPr>
        <xdr:cNvPr id="15" name="Line 9">
          <a:extLst>
            <a:ext uri="{FF2B5EF4-FFF2-40B4-BE49-F238E27FC236}">
              <a16:creationId xmlns:a16="http://schemas.microsoft.com/office/drawing/2014/main" id="{00000000-0008-0000-0100-00000F000000}"/>
            </a:ext>
          </a:extLst>
        </xdr:cNvPr>
        <xdr:cNvSpPr>
          <a:spLocks noChangeShapeType="1"/>
        </xdr:cNvSpPr>
      </xdr:nvSpPr>
      <xdr:spPr bwMode="auto">
        <a:xfrm>
          <a:off x="2628900" y="140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5</xdr:row>
      <xdr:rowOff>76200</xdr:rowOff>
    </xdr:from>
    <xdr:to>
      <xdr:col>7</xdr:col>
      <xdr:colOff>0</xdr:colOff>
      <xdr:row>8</xdr:row>
      <xdr:rowOff>76200</xdr:rowOff>
    </xdr:to>
    <xdr:sp macro="" textlink="">
      <xdr:nvSpPr>
        <xdr:cNvPr id="16" name="Line 10">
          <a:extLst>
            <a:ext uri="{FF2B5EF4-FFF2-40B4-BE49-F238E27FC236}">
              <a16:creationId xmlns:a16="http://schemas.microsoft.com/office/drawing/2014/main" id="{00000000-0008-0000-0100-000010000000}"/>
            </a:ext>
          </a:extLst>
        </xdr:cNvPr>
        <xdr:cNvSpPr>
          <a:spLocks noChangeShapeType="1"/>
        </xdr:cNvSpPr>
      </xdr:nvSpPr>
      <xdr:spPr bwMode="auto">
        <a:xfrm>
          <a:off x="2381250" y="838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13</xdr:row>
      <xdr:rowOff>0</xdr:rowOff>
    </xdr:from>
    <xdr:to>
      <xdr:col>10</xdr:col>
      <xdr:colOff>0</xdr:colOff>
      <xdr:row>13</xdr:row>
      <xdr:rowOff>152400</xdr:rowOff>
    </xdr:to>
    <xdr:sp macro="" textlink="">
      <xdr:nvSpPr>
        <xdr:cNvPr id="17" name="Triangle 3085">
          <a:extLst>
            <a:ext uri="{FF2B5EF4-FFF2-40B4-BE49-F238E27FC236}">
              <a16:creationId xmlns:a16="http://schemas.microsoft.com/office/drawing/2014/main" id="{00000000-0008-0000-0100-000011000000}"/>
            </a:ext>
          </a:extLst>
        </xdr:cNvPr>
        <xdr:cNvSpPr/>
      </xdr:nvSpPr>
      <xdr:spPr>
        <a:xfrm rot="16200000">
          <a:off x="3848100" y="228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13</xdr:row>
      <xdr:rowOff>76200</xdr:rowOff>
    </xdr:from>
    <xdr:to>
      <xdr:col>9</xdr:col>
      <xdr:colOff>0</xdr:colOff>
      <xdr:row>13</xdr:row>
      <xdr:rowOff>76200</xdr:rowOff>
    </xdr:to>
    <xdr:sp macro="" textlink="">
      <xdr:nvSpPr>
        <xdr:cNvPr id="18" name="Line 11">
          <a:extLst>
            <a:ext uri="{FF2B5EF4-FFF2-40B4-BE49-F238E27FC236}">
              <a16:creationId xmlns:a16="http://schemas.microsoft.com/office/drawing/2014/main" id="{00000000-0008-0000-0100-000012000000}"/>
            </a:ext>
          </a:extLst>
        </xdr:cNvPr>
        <xdr:cNvSpPr>
          <a:spLocks noChangeShapeType="1"/>
        </xdr:cNvSpPr>
      </xdr:nvSpPr>
      <xdr:spPr bwMode="auto">
        <a:xfrm>
          <a:off x="26289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13</xdr:row>
      <xdr:rowOff>76200</xdr:rowOff>
    </xdr:from>
    <xdr:to>
      <xdr:col>7</xdr:col>
      <xdr:colOff>0</xdr:colOff>
      <xdr:row>15</xdr:row>
      <xdr:rowOff>76200</xdr:rowOff>
    </xdr:to>
    <xdr:sp macro="" textlink="">
      <xdr:nvSpPr>
        <xdr:cNvPr id="19" name="Line 12">
          <a:extLst>
            <a:ext uri="{FF2B5EF4-FFF2-40B4-BE49-F238E27FC236}">
              <a16:creationId xmlns:a16="http://schemas.microsoft.com/office/drawing/2014/main" id="{00000000-0008-0000-0100-000013000000}"/>
            </a:ext>
          </a:extLst>
        </xdr:cNvPr>
        <xdr:cNvSpPr>
          <a:spLocks noChangeShapeType="1"/>
        </xdr:cNvSpPr>
      </xdr:nvSpPr>
      <xdr:spPr bwMode="auto">
        <a:xfrm flipV="1">
          <a:off x="2381250" y="2362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18</xdr:row>
      <xdr:rowOff>0</xdr:rowOff>
    </xdr:from>
    <xdr:to>
      <xdr:col>10</xdr:col>
      <xdr:colOff>0</xdr:colOff>
      <xdr:row>18</xdr:row>
      <xdr:rowOff>152400</xdr:rowOff>
    </xdr:to>
    <xdr:sp macro="" textlink="">
      <xdr:nvSpPr>
        <xdr:cNvPr id="20" name="Triangle 3088">
          <a:extLst>
            <a:ext uri="{FF2B5EF4-FFF2-40B4-BE49-F238E27FC236}">
              <a16:creationId xmlns:a16="http://schemas.microsoft.com/office/drawing/2014/main" id="{00000000-0008-0000-0100-000014000000}"/>
            </a:ext>
          </a:extLst>
        </xdr:cNvPr>
        <xdr:cNvSpPr/>
      </xdr:nvSpPr>
      <xdr:spPr>
        <a:xfrm rot="16200000">
          <a:off x="3848100" y="323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18</xdr:row>
      <xdr:rowOff>76200</xdr:rowOff>
    </xdr:from>
    <xdr:to>
      <xdr:col>9</xdr:col>
      <xdr:colOff>0</xdr:colOff>
      <xdr:row>18</xdr:row>
      <xdr:rowOff>76200</xdr:rowOff>
    </xdr:to>
    <xdr:sp macro="" textlink="">
      <xdr:nvSpPr>
        <xdr:cNvPr id="21" name="Line 13">
          <a:extLst>
            <a:ext uri="{FF2B5EF4-FFF2-40B4-BE49-F238E27FC236}">
              <a16:creationId xmlns:a16="http://schemas.microsoft.com/office/drawing/2014/main" id="{00000000-0008-0000-0100-000015000000}"/>
            </a:ext>
          </a:extLst>
        </xdr:cNvPr>
        <xdr:cNvSpPr>
          <a:spLocks noChangeShapeType="1"/>
        </xdr:cNvSpPr>
      </xdr:nvSpPr>
      <xdr:spPr bwMode="auto">
        <a:xfrm>
          <a:off x="26289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15</xdr:row>
      <xdr:rowOff>76200</xdr:rowOff>
    </xdr:from>
    <xdr:to>
      <xdr:col>7</xdr:col>
      <xdr:colOff>0</xdr:colOff>
      <xdr:row>18</xdr:row>
      <xdr:rowOff>76200</xdr:rowOff>
    </xdr:to>
    <xdr:sp macro="" textlink="">
      <xdr:nvSpPr>
        <xdr:cNvPr id="22" name="Line 14">
          <a:extLst>
            <a:ext uri="{FF2B5EF4-FFF2-40B4-BE49-F238E27FC236}">
              <a16:creationId xmlns:a16="http://schemas.microsoft.com/office/drawing/2014/main" id="{00000000-0008-0000-0100-000016000000}"/>
            </a:ext>
          </a:extLst>
        </xdr:cNvPr>
        <xdr:cNvSpPr>
          <a:spLocks noChangeShapeType="1"/>
        </xdr:cNvSpPr>
      </xdr:nvSpPr>
      <xdr:spPr bwMode="auto">
        <a:xfrm>
          <a:off x="2381250" y="2743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23</xdr:row>
      <xdr:rowOff>0</xdr:rowOff>
    </xdr:from>
    <xdr:to>
      <xdr:col>10</xdr:col>
      <xdr:colOff>0</xdr:colOff>
      <xdr:row>23</xdr:row>
      <xdr:rowOff>152400</xdr:rowOff>
    </xdr:to>
    <xdr:sp macro="" textlink="">
      <xdr:nvSpPr>
        <xdr:cNvPr id="23" name="Triangle 3091">
          <a:extLst>
            <a:ext uri="{FF2B5EF4-FFF2-40B4-BE49-F238E27FC236}">
              <a16:creationId xmlns:a16="http://schemas.microsoft.com/office/drawing/2014/main" id="{00000000-0008-0000-0100-000017000000}"/>
            </a:ext>
          </a:extLst>
        </xdr:cNvPr>
        <xdr:cNvSpPr/>
      </xdr:nvSpPr>
      <xdr:spPr>
        <a:xfrm rot="16200000">
          <a:off x="3848100" y="419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23</xdr:row>
      <xdr:rowOff>76200</xdr:rowOff>
    </xdr:from>
    <xdr:to>
      <xdr:col>9</xdr:col>
      <xdr:colOff>0</xdr:colOff>
      <xdr:row>23</xdr:row>
      <xdr:rowOff>76200</xdr:rowOff>
    </xdr:to>
    <xdr:sp macro="" textlink="">
      <xdr:nvSpPr>
        <xdr:cNvPr id="24" name="Line 15">
          <a:extLst>
            <a:ext uri="{FF2B5EF4-FFF2-40B4-BE49-F238E27FC236}">
              <a16:creationId xmlns:a16="http://schemas.microsoft.com/office/drawing/2014/main" id="{00000000-0008-0000-0100-000018000000}"/>
            </a:ext>
          </a:extLst>
        </xdr:cNvPr>
        <xdr:cNvSpPr>
          <a:spLocks noChangeShapeType="1"/>
        </xdr:cNvSpPr>
      </xdr:nvSpPr>
      <xdr:spPr bwMode="auto">
        <a:xfrm>
          <a:off x="2628900" y="426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23</xdr:row>
      <xdr:rowOff>76200</xdr:rowOff>
    </xdr:from>
    <xdr:to>
      <xdr:col>7</xdr:col>
      <xdr:colOff>0</xdr:colOff>
      <xdr:row>25</xdr:row>
      <xdr:rowOff>76200</xdr:rowOff>
    </xdr:to>
    <xdr:sp macro="" textlink="">
      <xdr:nvSpPr>
        <xdr:cNvPr id="25" name="Line 16">
          <a:extLst>
            <a:ext uri="{FF2B5EF4-FFF2-40B4-BE49-F238E27FC236}">
              <a16:creationId xmlns:a16="http://schemas.microsoft.com/office/drawing/2014/main" id="{00000000-0008-0000-0100-000019000000}"/>
            </a:ext>
          </a:extLst>
        </xdr:cNvPr>
        <xdr:cNvSpPr>
          <a:spLocks noChangeShapeType="1"/>
        </xdr:cNvSpPr>
      </xdr:nvSpPr>
      <xdr:spPr bwMode="auto">
        <a:xfrm flipV="1">
          <a:off x="2381250" y="4267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28</xdr:row>
      <xdr:rowOff>0</xdr:rowOff>
    </xdr:from>
    <xdr:to>
      <xdr:col>10</xdr:col>
      <xdr:colOff>0</xdr:colOff>
      <xdr:row>28</xdr:row>
      <xdr:rowOff>152400</xdr:rowOff>
    </xdr:to>
    <xdr:sp macro="" textlink="">
      <xdr:nvSpPr>
        <xdr:cNvPr id="26" name="Triangle 3094">
          <a:extLst>
            <a:ext uri="{FF2B5EF4-FFF2-40B4-BE49-F238E27FC236}">
              <a16:creationId xmlns:a16="http://schemas.microsoft.com/office/drawing/2014/main" id="{00000000-0008-0000-0100-00001A000000}"/>
            </a:ext>
          </a:extLst>
        </xdr:cNvPr>
        <xdr:cNvSpPr/>
      </xdr:nvSpPr>
      <xdr:spPr>
        <a:xfrm rot="16200000">
          <a:off x="3848100" y="514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28</xdr:row>
      <xdr:rowOff>76200</xdr:rowOff>
    </xdr:from>
    <xdr:to>
      <xdr:col>9</xdr:col>
      <xdr:colOff>0</xdr:colOff>
      <xdr:row>28</xdr:row>
      <xdr:rowOff>76200</xdr:rowOff>
    </xdr:to>
    <xdr:sp macro="" textlink="">
      <xdr:nvSpPr>
        <xdr:cNvPr id="27" name="Line 17">
          <a:extLst>
            <a:ext uri="{FF2B5EF4-FFF2-40B4-BE49-F238E27FC236}">
              <a16:creationId xmlns:a16="http://schemas.microsoft.com/office/drawing/2014/main" id="{00000000-0008-0000-0100-00001B000000}"/>
            </a:ext>
          </a:extLst>
        </xdr:cNvPr>
        <xdr:cNvSpPr>
          <a:spLocks noChangeShapeType="1"/>
        </xdr:cNvSpPr>
      </xdr:nvSpPr>
      <xdr:spPr bwMode="auto">
        <a:xfrm>
          <a:off x="2628900" y="521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25</xdr:row>
      <xdr:rowOff>76200</xdr:rowOff>
    </xdr:from>
    <xdr:to>
      <xdr:col>7</xdr:col>
      <xdr:colOff>0</xdr:colOff>
      <xdr:row>28</xdr:row>
      <xdr:rowOff>76200</xdr:rowOff>
    </xdr:to>
    <xdr:sp macro="" textlink="">
      <xdr:nvSpPr>
        <xdr:cNvPr id="28" name="Line 18">
          <a:extLst>
            <a:ext uri="{FF2B5EF4-FFF2-40B4-BE49-F238E27FC236}">
              <a16:creationId xmlns:a16="http://schemas.microsoft.com/office/drawing/2014/main" id="{00000000-0008-0000-0100-00001C000000}"/>
            </a:ext>
          </a:extLst>
        </xdr:cNvPr>
        <xdr:cNvSpPr>
          <a:spLocks noChangeShapeType="1"/>
        </xdr:cNvSpPr>
      </xdr:nvSpPr>
      <xdr:spPr bwMode="auto">
        <a:xfrm>
          <a:off x="2381250" y="4648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33</xdr:row>
      <xdr:rowOff>0</xdr:rowOff>
    </xdr:from>
    <xdr:to>
      <xdr:col>5</xdr:col>
      <xdr:colOff>152399</xdr:colOff>
      <xdr:row>33</xdr:row>
      <xdr:rowOff>152400</xdr:rowOff>
    </xdr:to>
    <xdr:sp macro="" textlink="">
      <xdr:nvSpPr>
        <xdr:cNvPr id="29" name="Triangle 3097">
          <a:extLst>
            <a:ext uri="{FF2B5EF4-FFF2-40B4-BE49-F238E27FC236}">
              <a16:creationId xmlns:a16="http://schemas.microsoft.com/office/drawing/2014/main" id="{00000000-0008-0000-0100-00001D000000}"/>
            </a:ext>
          </a:extLst>
        </xdr:cNvPr>
        <xdr:cNvSpPr/>
      </xdr:nvSpPr>
      <xdr:spPr>
        <a:xfrm rot="16200000">
          <a:off x="2228850" y="609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33</xdr:row>
      <xdr:rowOff>76200</xdr:rowOff>
    </xdr:from>
    <xdr:to>
      <xdr:col>9</xdr:col>
      <xdr:colOff>0</xdr:colOff>
      <xdr:row>33</xdr:row>
      <xdr:rowOff>76200</xdr:rowOff>
    </xdr:to>
    <xdr:sp macro="" textlink="">
      <xdr:nvSpPr>
        <xdr:cNvPr id="30" name="Line 19">
          <a:extLst>
            <a:ext uri="{FF2B5EF4-FFF2-40B4-BE49-F238E27FC236}">
              <a16:creationId xmlns:a16="http://schemas.microsoft.com/office/drawing/2014/main" id="{00000000-0008-0000-0100-00001E000000}"/>
            </a:ext>
          </a:extLst>
        </xdr:cNvPr>
        <xdr:cNvSpPr>
          <a:spLocks noChangeShapeType="1"/>
        </xdr:cNvSpPr>
      </xdr:nvSpPr>
      <xdr:spPr bwMode="auto">
        <a:xfrm>
          <a:off x="2381250" y="6172200"/>
          <a:ext cx="1466850" cy="0"/>
        </a:xfrm>
        <a:prstGeom prst="line">
          <a:avLst/>
        </a:prstGeom>
        <a:noFill/>
        <a:ln w="0">
          <a:solidFill>
            <a:srgbClr val="000000"/>
          </a:solidFill>
          <a:prstDash val="dot"/>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33</xdr:row>
      <xdr:rowOff>76200</xdr:rowOff>
    </xdr:from>
    <xdr:to>
      <xdr:col>5</xdr:col>
      <xdr:colOff>0</xdr:colOff>
      <xdr:row>33</xdr:row>
      <xdr:rowOff>76200</xdr:rowOff>
    </xdr:to>
    <xdr:sp macro="" textlink="">
      <xdr:nvSpPr>
        <xdr:cNvPr id="31" name="Line 20">
          <a:extLst>
            <a:ext uri="{FF2B5EF4-FFF2-40B4-BE49-F238E27FC236}">
              <a16:creationId xmlns:a16="http://schemas.microsoft.com/office/drawing/2014/main" id="{00000000-0008-0000-0100-00001F000000}"/>
            </a:ext>
          </a:extLst>
        </xdr:cNvPr>
        <xdr:cNvSpPr>
          <a:spLocks noChangeShapeType="1"/>
        </xdr:cNvSpPr>
      </xdr:nvSpPr>
      <xdr:spPr bwMode="auto">
        <a:xfrm>
          <a:off x="1009650" y="617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19</xdr:row>
      <xdr:rowOff>76200</xdr:rowOff>
    </xdr:from>
    <xdr:to>
      <xdr:col>3</xdr:col>
      <xdr:colOff>0</xdr:colOff>
      <xdr:row>33</xdr:row>
      <xdr:rowOff>76200</xdr:rowOff>
    </xdr:to>
    <xdr:sp macro="" textlink="">
      <xdr:nvSpPr>
        <xdr:cNvPr id="32" name="Line 21">
          <a:extLst>
            <a:ext uri="{FF2B5EF4-FFF2-40B4-BE49-F238E27FC236}">
              <a16:creationId xmlns:a16="http://schemas.microsoft.com/office/drawing/2014/main" id="{00000000-0008-0000-0100-000020000000}"/>
            </a:ext>
          </a:extLst>
        </xdr:cNvPr>
        <xdr:cNvSpPr>
          <a:spLocks noChangeShapeType="1"/>
        </xdr:cNvSpPr>
      </xdr:nvSpPr>
      <xdr:spPr bwMode="auto">
        <a:xfrm>
          <a:off x="762000" y="3505200"/>
          <a:ext cx="247650" cy="2667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19</xdr:row>
      <xdr:rowOff>0</xdr:rowOff>
    </xdr:from>
    <xdr:to>
      <xdr:col>2</xdr:col>
      <xdr:colOff>0</xdr:colOff>
      <xdr:row>19</xdr:row>
      <xdr:rowOff>152400</xdr:rowOff>
    </xdr:to>
    <xdr:sp macro="" textlink="">
      <xdr:nvSpPr>
        <xdr:cNvPr id="33" name="Square 3101">
          <a:extLst>
            <a:ext uri="{FF2B5EF4-FFF2-40B4-BE49-F238E27FC236}">
              <a16:creationId xmlns:a16="http://schemas.microsoft.com/office/drawing/2014/main" id="{00000000-0008-0000-0100-000021000000}"/>
            </a:ext>
          </a:extLst>
        </xdr:cNvPr>
        <xdr:cNvSpPr/>
      </xdr:nvSpPr>
      <xdr:spPr>
        <a:xfrm>
          <a:off x="609600" y="3429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19</xdr:row>
      <xdr:rowOff>76200</xdr:rowOff>
    </xdr:from>
    <xdr:to>
      <xdr:col>1</xdr:col>
      <xdr:colOff>0</xdr:colOff>
      <xdr:row>19</xdr:row>
      <xdr:rowOff>76200</xdr:rowOff>
    </xdr:to>
    <xdr:sp macro="" textlink="">
      <xdr:nvSpPr>
        <xdr:cNvPr id="34" name="Line 22">
          <a:extLst>
            <a:ext uri="{FF2B5EF4-FFF2-40B4-BE49-F238E27FC236}">
              <a16:creationId xmlns:a16="http://schemas.microsoft.com/office/drawing/2014/main" id="{00000000-0008-0000-0100-000022000000}"/>
            </a:ext>
          </a:extLst>
        </xdr:cNvPr>
        <xdr:cNvSpPr>
          <a:spLocks noChangeShapeType="1"/>
        </xdr:cNvSpPr>
      </xdr:nvSpPr>
      <xdr:spPr bwMode="auto">
        <a:xfrm>
          <a:off x="0" y="3505200"/>
          <a:ext cx="6096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214310</xdr:colOff>
      <xdr:row>0</xdr:row>
      <xdr:rowOff>76201</xdr:rowOff>
    </xdr:from>
    <xdr:to>
      <xdr:col>16</xdr:col>
      <xdr:colOff>542922</xdr:colOff>
      <xdr:row>12</xdr:row>
      <xdr:rowOff>76204</xdr:rowOff>
    </xdr:to>
    <xdr:sp macro="" textlink="">
      <xdr:nvSpPr>
        <xdr:cNvPr id="35" name="Text Box 72">
          <a:extLst>
            <a:ext uri="{FF2B5EF4-FFF2-40B4-BE49-F238E27FC236}">
              <a16:creationId xmlns:a16="http://schemas.microsoft.com/office/drawing/2014/main" id="{00000000-0008-0000-0100-000023000000}"/>
            </a:ext>
          </a:extLst>
        </xdr:cNvPr>
        <xdr:cNvSpPr txBox="1">
          <a:spLocks noChangeArrowheads="1"/>
        </xdr:cNvSpPr>
      </xdr:nvSpPr>
      <xdr:spPr bwMode="auto">
        <a:xfrm>
          <a:off x="6076948" y="76201"/>
          <a:ext cx="2919412" cy="1981203"/>
        </a:xfrm>
        <a:prstGeom prst="rect">
          <a:avLst/>
        </a:prstGeom>
        <a:solidFill>
          <a:srgbClr val="FFFF99"/>
        </a:solidFill>
        <a:ln w="9525">
          <a:noFill/>
          <a:miter lim="800000"/>
          <a:headEnd/>
          <a:tailEnd/>
        </a:ln>
        <a:effectLst>
          <a:outerShdw blurRad="50800" dist="76200" dir="2700000" algn="tl" rotWithShape="0">
            <a:prstClr val="black">
              <a:alpha val="40000"/>
            </a:prstClr>
          </a:outerShdw>
        </a:effectLst>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000" b="0" i="0" strike="noStrike">
              <a:solidFill>
                <a:srgbClr val="000000"/>
              </a:solidFill>
              <a:latin typeface="+mn-lt"/>
              <a:ea typeface="Verdana" pitchFamily="34" charset="0"/>
              <a:cs typeface="Verdana" pitchFamily="34" charset="0"/>
            </a:rPr>
            <a:t>The original, EV-based</a:t>
          </a:r>
          <a:r>
            <a:rPr lang="en-US" sz="1000" b="0" i="0" strike="noStrike" baseline="0">
              <a:solidFill>
                <a:srgbClr val="000000"/>
              </a:solidFill>
              <a:latin typeface="+mn-lt"/>
              <a:ea typeface="Verdana" pitchFamily="34" charset="0"/>
              <a:cs typeface="Verdana" pitchFamily="34" charset="0"/>
            </a:rPr>
            <a:t> </a:t>
          </a:r>
          <a:r>
            <a:rPr lang="en-US" sz="1000" b="0" i="0" strike="noStrike">
              <a:solidFill>
                <a:srgbClr val="000000"/>
              </a:solidFill>
              <a:latin typeface="+mn-lt"/>
              <a:ea typeface="Verdana" pitchFamily="34" charset="0"/>
              <a:cs typeface="Verdana" pitchFamily="34" charset="0"/>
            </a:rPr>
            <a:t>decision tree was modified to calculate </a:t>
          </a:r>
          <a:r>
            <a:rPr lang="en-US" sz="1000" b="1" i="0" strike="noStrike">
              <a:solidFill>
                <a:srgbClr val="000000"/>
              </a:solidFill>
              <a:latin typeface="+mn-lt"/>
              <a:ea typeface="Verdana" pitchFamily="34" charset="0"/>
              <a:cs typeface="Verdana" pitchFamily="34" charset="0"/>
            </a:rPr>
            <a:t>expected </a:t>
          </a:r>
          <a:r>
            <a:rPr lang="en-US" sz="1000" b="1" i="0" u="sng" strike="noStrike">
              <a:solidFill>
                <a:srgbClr val="000000"/>
              </a:solidFill>
              <a:latin typeface="+mn-lt"/>
              <a:ea typeface="Verdana" pitchFamily="34" charset="0"/>
              <a:cs typeface="Verdana" pitchFamily="34" charset="0"/>
            </a:rPr>
            <a:t>utilities</a:t>
          </a:r>
          <a:r>
            <a:rPr lang="en-US" sz="1000" b="0" i="0" strike="noStrike">
              <a:solidFill>
                <a:srgbClr val="000000"/>
              </a:solidFill>
              <a:latin typeface="+mn-lt"/>
              <a:ea typeface="Verdana" pitchFamily="34" charset="0"/>
              <a:cs typeface="Verdana" pitchFamily="34" charset="0"/>
            </a:rPr>
            <a:t> instead</a:t>
          </a:r>
          <a:r>
            <a:rPr lang="en-US" sz="1000" b="0" i="0" strike="noStrike" baseline="0">
              <a:solidFill>
                <a:srgbClr val="000000"/>
              </a:solidFill>
              <a:latin typeface="+mn-lt"/>
              <a:ea typeface="Verdana" pitchFamily="34" charset="0"/>
              <a:cs typeface="Verdana" pitchFamily="34" charset="0"/>
            </a:rPr>
            <a:t> of </a:t>
          </a:r>
          <a:r>
            <a:rPr lang="en-US" sz="1000" b="0" i="0">
              <a:effectLst/>
              <a:latin typeface="+mn-lt"/>
              <a:ea typeface="+mn-ea"/>
              <a:cs typeface="+mn-cs"/>
            </a:rPr>
            <a:t>expected values, using a log utiity function: u(x) = Log(300+x).</a:t>
          </a:r>
          <a:endParaRPr lang="en-US">
            <a:effectLst/>
          </a:endParaRPr>
        </a:p>
        <a:p>
          <a:pPr algn="l" rtl="0">
            <a:defRPr sz="1000"/>
          </a:pPr>
          <a:r>
            <a:rPr lang="en-US" sz="1000" b="0" i="0" strike="noStrike">
              <a:solidFill>
                <a:srgbClr val="000000"/>
              </a:solidFill>
              <a:latin typeface="+mn-lt"/>
              <a:ea typeface="Verdana" pitchFamily="34" charset="0"/>
              <a:cs typeface="Verdana" pitchFamily="34" charset="0"/>
            </a:rPr>
            <a:t>This was accomplished in two steps:</a:t>
          </a:r>
        </a:p>
        <a:p>
          <a:pPr algn="l" rtl="0">
            <a:defRPr sz="1000"/>
          </a:pPr>
          <a:r>
            <a:rPr lang="en-US" sz="1000" b="1" i="0" strike="noStrike">
              <a:solidFill>
                <a:srgbClr val="000000"/>
              </a:solidFill>
              <a:latin typeface="+mn-lt"/>
              <a:ea typeface="Verdana" pitchFamily="34" charset="0"/>
              <a:cs typeface="Verdana" pitchFamily="34" charset="0"/>
            </a:rPr>
            <a:t>1)</a:t>
          </a:r>
          <a:r>
            <a:rPr lang="en-US" sz="1000" b="0" i="0" strike="noStrike">
              <a:solidFill>
                <a:srgbClr val="000000"/>
              </a:solidFill>
              <a:latin typeface="+mn-lt"/>
              <a:ea typeface="Verdana" pitchFamily="34" charset="0"/>
              <a:cs typeface="Verdana" pitchFamily="34" charset="0"/>
            </a:rPr>
            <a:t> add a column to compute the utility of final payoffs;</a:t>
          </a:r>
        </a:p>
        <a:p>
          <a:pPr algn="l" rtl="0">
            <a:defRPr sz="1000"/>
          </a:pPr>
          <a:r>
            <a:rPr lang="en-US" sz="1000" b="1" i="0" strike="noStrike">
              <a:solidFill>
                <a:srgbClr val="000000"/>
              </a:solidFill>
              <a:latin typeface="+mn-lt"/>
              <a:ea typeface="Verdana" pitchFamily="34" charset="0"/>
              <a:cs typeface="Verdana" pitchFamily="34" charset="0"/>
            </a:rPr>
            <a:t>2)</a:t>
          </a:r>
          <a:r>
            <a:rPr lang="en-US" sz="1000" b="0" i="0" strike="noStrike">
              <a:solidFill>
                <a:srgbClr val="000000"/>
              </a:solidFill>
              <a:latin typeface="+mn-lt"/>
              <a:ea typeface="Verdana" pitchFamily="34" charset="0"/>
              <a:cs typeface="Verdana" pitchFamily="34" charset="0"/>
            </a:rPr>
            <a:t> redirect cell references to use utility, instead of payoff, in the expected value calculations.</a:t>
          </a:r>
        </a:p>
        <a:p>
          <a:pPr algn="l" rtl="0">
            <a:defRPr sz="1000"/>
          </a:pPr>
          <a:endParaRPr lang="en-US" sz="1000" b="0" i="0" strike="noStrike">
            <a:solidFill>
              <a:srgbClr val="000000"/>
            </a:solidFill>
            <a:latin typeface="+mn-lt"/>
            <a:ea typeface="Verdana" pitchFamily="34" charset="0"/>
            <a:cs typeface="Verdana" pitchFamily="34" charset="0"/>
          </a:endParaRPr>
        </a:p>
        <a:p>
          <a:pPr algn="l" rtl="0">
            <a:defRPr sz="1000"/>
          </a:pPr>
          <a:r>
            <a:rPr lang="en-US" sz="1000" b="0" i="0" strike="noStrike">
              <a:solidFill>
                <a:srgbClr val="000000"/>
              </a:solidFill>
              <a:latin typeface="+mn-lt"/>
              <a:ea typeface="Verdana" pitchFamily="34" charset="0"/>
              <a:cs typeface="Verdana" pitchFamily="34" charset="0"/>
            </a:rPr>
            <a:t>Cells containing utility values are shaded in gray.</a:t>
          </a:r>
        </a:p>
        <a:p>
          <a:pPr algn="l" rtl="0">
            <a:defRPr sz="1000"/>
          </a:pPr>
          <a:r>
            <a:rPr lang="en-US" sz="1000" b="0" i="0" strike="noStrike">
              <a:solidFill>
                <a:srgbClr val="000000"/>
              </a:solidFill>
              <a:latin typeface="+mn-lt"/>
              <a:ea typeface="Verdana" pitchFamily="34" charset="0"/>
              <a:cs typeface="Verdana" pitchFamily="34" charset="0"/>
            </a:rPr>
            <a:t>Certainty Equivalents can be computed</a:t>
          </a:r>
          <a:r>
            <a:rPr lang="en-US" sz="1000" b="0" i="0" strike="noStrike" baseline="0">
              <a:solidFill>
                <a:srgbClr val="000000"/>
              </a:solidFill>
              <a:latin typeface="+mn-lt"/>
              <a:ea typeface="Verdana" pitchFamily="34" charset="0"/>
              <a:cs typeface="Verdana" pitchFamily="34" charset="0"/>
            </a:rPr>
            <a:t> using the inverse of the utility function. This is done in cell A19 for illustration.</a:t>
          </a:r>
          <a:endParaRPr lang="en-US" sz="1000" b="0" i="0" strike="noStrike">
            <a:solidFill>
              <a:srgbClr val="000000"/>
            </a:solidFill>
            <a:latin typeface="+mn-lt"/>
            <a:ea typeface="Verdana" pitchFamily="34" charset="0"/>
            <a:cs typeface="Verdana"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C05C-8F23-4B99-BE18-B0ACFCB8BACC}">
  <dimension ref="A1:GR1012"/>
  <sheetViews>
    <sheetView showGridLines="0" zoomScaleNormal="100" workbookViewId="0">
      <selection activeCell="A21" sqref="A21"/>
    </sheetView>
  </sheetViews>
  <sheetFormatPr defaultRowHeight="14.25" x14ac:dyDescent="0.45"/>
  <cols>
    <col min="2" max="2" width="2.19921875" customWidth="1"/>
    <col min="3" max="3" width="3.59765625" customWidth="1"/>
    <col min="6" max="6" width="2.19921875" customWidth="1"/>
    <col min="7" max="7" width="3.59765625" customWidth="1"/>
    <col min="10" max="10" width="2.19921875" customWidth="1"/>
    <col min="11" max="11" width="9.06640625" style="7"/>
  </cols>
  <sheetData>
    <row r="1" spans="1:11" ht="16.149999999999999" thickBot="1" x14ac:dyDescent="0.55000000000000004">
      <c r="A1" s="9" t="s">
        <v>31</v>
      </c>
      <c r="B1" s="8"/>
      <c r="C1" s="8"/>
      <c r="D1" s="8"/>
      <c r="E1" s="8"/>
      <c r="F1" s="8"/>
      <c r="G1" s="8"/>
      <c r="H1" s="8"/>
      <c r="K1" s="4" t="s">
        <v>29</v>
      </c>
    </row>
    <row r="2" spans="1:11" ht="12.95" customHeight="1" x14ac:dyDescent="0.45">
      <c r="A2" s="1"/>
      <c r="H2" s="11">
        <v>0.4</v>
      </c>
    </row>
    <row r="3" spans="1:11" ht="12.95" customHeight="1" x14ac:dyDescent="0.45">
      <c r="H3" t="s">
        <v>0</v>
      </c>
    </row>
    <row r="4" spans="1:11" ht="12.95" customHeight="1" x14ac:dyDescent="0.45">
      <c r="K4" s="7">
        <f>SUM(D7,H5)</f>
        <v>250</v>
      </c>
    </row>
    <row r="5" spans="1:11" ht="12.95" customHeight="1" x14ac:dyDescent="0.45">
      <c r="D5" t="s">
        <v>25</v>
      </c>
      <c r="H5" s="2">
        <v>270</v>
      </c>
      <c r="I5">
        <f>K4</f>
        <v>250</v>
      </c>
    </row>
    <row r="6" spans="1:11" ht="12.95" customHeight="1" x14ac:dyDescent="0.45"/>
    <row r="7" spans="1:11" ht="12.95" customHeight="1" x14ac:dyDescent="0.45">
      <c r="D7" s="2">
        <v>-20</v>
      </c>
      <c r="E7">
        <f>IF(ABS(1-(H2+H7))&lt;=0.00001,H2*I5+H7*I10,NA())</f>
        <v>106</v>
      </c>
      <c r="H7" s="11">
        <f>1-H2</f>
        <v>0.6</v>
      </c>
    </row>
    <row r="8" spans="1:11" ht="12.95" customHeight="1" x14ac:dyDescent="0.45">
      <c r="H8" t="s">
        <v>1</v>
      </c>
    </row>
    <row r="9" spans="1:11" ht="12.95" customHeight="1" x14ac:dyDescent="0.45">
      <c r="K9" s="7">
        <f>SUM(D7,H10)</f>
        <v>10</v>
      </c>
    </row>
    <row r="10" spans="1:11" ht="12.95" customHeight="1" x14ac:dyDescent="0.45">
      <c r="H10" s="2">
        <v>30</v>
      </c>
      <c r="I10">
        <f>K9</f>
        <v>10</v>
      </c>
    </row>
    <row r="11" spans="1:11" ht="12.95" customHeight="1" x14ac:dyDescent="0.45"/>
    <row r="12" spans="1:11" ht="12.95" customHeight="1" x14ac:dyDescent="0.45">
      <c r="H12" s="11">
        <f>H2</f>
        <v>0.4</v>
      </c>
    </row>
    <row r="13" spans="1:11" ht="12.95" customHeight="1" x14ac:dyDescent="0.45">
      <c r="H13" t="s">
        <v>0</v>
      </c>
    </row>
    <row r="14" spans="1:11" ht="12.95" customHeight="1" x14ac:dyDescent="0.45">
      <c r="K14" s="7">
        <f>SUM(D17,H15)</f>
        <v>260</v>
      </c>
    </row>
    <row r="15" spans="1:11" ht="12.95" customHeight="1" x14ac:dyDescent="0.45">
      <c r="D15" t="s">
        <v>26</v>
      </c>
      <c r="H15" s="2">
        <v>300</v>
      </c>
      <c r="I15">
        <f>K14</f>
        <v>260</v>
      </c>
    </row>
    <row r="16" spans="1:11" ht="12.95" customHeight="1" x14ac:dyDescent="0.45"/>
    <row r="17" spans="1:11" ht="12.95" customHeight="1" x14ac:dyDescent="0.45">
      <c r="D17" s="2">
        <v>-40</v>
      </c>
      <c r="E17">
        <f>IF(ABS(1-(H12+H17))&lt;=0.00001,H12*I15+H17*I20,NA())</f>
        <v>107</v>
      </c>
      <c r="H17" s="11">
        <f>1-H12</f>
        <v>0.6</v>
      </c>
    </row>
    <row r="18" spans="1:11" ht="12.95" customHeight="1" x14ac:dyDescent="0.45">
      <c r="H18" t="s">
        <v>1</v>
      </c>
    </row>
    <row r="19" spans="1:11" ht="12.95" customHeight="1" x14ac:dyDescent="0.45">
      <c r="K19" s="7">
        <f>SUM(D17,H20)</f>
        <v>5</v>
      </c>
    </row>
    <row r="20" spans="1:11" ht="12.95" customHeight="1" x14ac:dyDescent="0.45">
      <c r="B20">
        <f>IF(A21=E7,1,IF(A21=E17,2,IF(A21=E27,3,IF(A21=E35,4))))</f>
        <v>3</v>
      </c>
      <c r="H20" s="2">
        <v>45</v>
      </c>
      <c r="I20">
        <f>K19</f>
        <v>5</v>
      </c>
    </row>
    <row r="21" spans="1:11" ht="12.95" customHeight="1" x14ac:dyDescent="0.45">
      <c r="A21">
        <f>MAX(E7,E17,E27,E35)</f>
        <v>142</v>
      </c>
    </row>
    <row r="22" spans="1:11" ht="12.95" customHeight="1" x14ac:dyDescent="0.45">
      <c r="H22" s="11">
        <f>H2</f>
        <v>0.4</v>
      </c>
    </row>
    <row r="23" spans="1:11" ht="12.95" customHeight="1" x14ac:dyDescent="0.45">
      <c r="H23" t="s">
        <v>0</v>
      </c>
    </row>
    <row r="24" spans="1:11" ht="12.95" customHeight="1" x14ac:dyDescent="0.45">
      <c r="K24" s="7">
        <f>SUM(D27,H25)</f>
        <v>460</v>
      </c>
    </row>
    <row r="25" spans="1:11" ht="12.95" customHeight="1" x14ac:dyDescent="0.45">
      <c r="D25" t="s">
        <v>27</v>
      </c>
      <c r="H25" s="2">
        <v>580</v>
      </c>
      <c r="I25">
        <f>K24</f>
        <v>460</v>
      </c>
    </row>
    <row r="26" spans="1:11" ht="12.95" customHeight="1" x14ac:dyDescent="0.45"/>
    <row r="27" spans="1:11" ht="12.95" customHeight="1" x14ac:dyDescent="0.45">
      <c r="D27" s="2">
        <v>-120</v>
      </c>
      <c r="E27">
        <f>IF(ABS(1-(H22+H27))&lt;=0.00001,H22*I25+H27*I30,NA())</f>
        <v>142</v>
      </c>
      <c r="H27" s="11">
        <f>1-H22</f>
        <v>0.6</v>
      </c>
    </row>
    <row r="28" spans="1:11" ht="12.95" customHeight="1" x14ac:dyDescent="0.45">
      <c r="H28" t="s">
        <v>1</v>
      </c>
    </row>
    <row r="29" spans="1:11" ht="12.95" customHeight="1" x14ac:dyDescent="0.45">
      <c r="K29" s="7">
        <f>SUM(D27,H30)</f>
        <v>-70</v>
      </c>
    </row>
    <row r="30" spans="1:11" ht="12.95" customHeight="1" x14ac:dyDescent="0.45">
      <c r="H30" s="2">
        <v>50</v>
      </c>
      <c r="I30">
        <f>K29</f>
        <v>-70</v>
      </c>
    </row>
    <row r="31" spans="1:11" ht="12.95" customHeight="1" x14ac:dyDescent="0.45"/>
    <row r="32" spans="1:11" ht="12.95" customHeight="1" x14ac:dyDescent="0.45"/>
    <row r="33" spans="4:11" ht="12.95" customHeight="1" x14ac:dyDescent="0.45">
      <c r="D33" t="s">
        <v>2</v>
      </c>
    </row>
    <row r="34" spans="4:11" ht="12.95" customHeight="1" x14ac:dyDescent="0.45">
      <c r="K34" s="7">
        <f>SUM(D35)</f>
        <v>0</v>
      </c>
    </row>
    <row r="35" spans="4:11" ht="12.95" customHeight="1" x14ac:dyDescent="0.45">
      <c r="D35" s="2"/>
      <c r="E35">
        <f>K34</f>
        <v>0</v>
      </c>
    </row>
    <row r="36" spans="4:11" ht="12.95" customHeight="1" x14ac:dyDescent="0.45"/>
    <row r="1001" spans="185:200" x14ac:dyDescent="0.45">
      <c r="GD1001" t="s">
        <v>3</v>
      </c>
      <c r="GE1001" t="s">
        <v>4</v>
      </c>
      <c r="GF1001" t="s">
        <v>5</v>
      </c>
      <c r="GG1001" t="s">
        <v>6</v>
      </c>
      <c r="GH1001" t="s">
        <v>7</v>
      </c>
      <c r="GI1001" t="s">
        <v>8</v>
      </c>
      <c r="GJ1001" t="s">
        <v>9</v>
      </c>
      <c r="GK1001" t="s">
        <v>10</v>
      </c>
      <c r="GL1001" t="s">
        <v>11</v>
      </c>
      <c r="GM1001" t="s">
        <v>12</v>
      </c>
      <c r="GN1001" t="s">
        <v>13</v>
      </c>
      <c r="GO1001" t="s">
        <v>14</v>
      </c>
      <c r="GP1001" t="s">
        <v>15</v>
      </c>
      <c r="GQ1001" t="s">
        <v>16</v>
      </c>
      <c r="GR1001" t="s">
        <v>17</v>
      </c>
    </row>
    <row r="1002" spans="185:200" x14ac:dyDescent="0.45">
      <c r="GC1002">
        <v>0</v>
      </c>
      <c r="GD1002">
        <v>0</v>
      </c>
      <c r="GE1002" t="s">
        <v>18</v>
      </c>
      <c r="GF1002">
        <v>0</v>
      </c>
      <c r="GG1002">
        <v>0</v>
      </c>
      <c r="GH1002">
        <v>0</v>
      </c>
      <c r="GI1002" t="s">
        <v>19</v>
      </c>
      <c r="GJ1002">
        <v>4</v>
      </c>
      <c r="GK1002">
        <v>1</v>
      </c>
      <c r="GL1002">
        <v>2</v>
      </c>
      <c r="GM1002">
        <v>3</v>
      </c>
      <c r="GN1002">
        <v>10</v>
      </c>
      <c r="GO1002">
        <v>0</v>
      </c>
      <c r="GP1002">
        <v>18</v>
      </c>
      <c r="GQ1002">
        <v>1</v>
      </c>
      <c r="GR1002" t="b">
        <v>1</v>
      </c>
    </row>
    <row r="1003" spans="185:200" x14ac:dyDescent="0.45">
      <c r="GC1003">
        <v>0</v>
      </c>
      <c r="GD1003">
        <v>1</v>
      </c>
      <c r="GG1003">
        <v>0</v>
      </c>
      <c r="GH1003">
        <v>0</v>
      </c>
      <c r="GI1003" t="s">
        <v>20</v>
      </c>
      <c r="GJ1003">
        <v>2</v>
      </c>
      <c r="GK1003">
        <v>4</v>
      </c>
      <c r="GL1003">
        <v>5</v>
      </c>
      <c r="GM1003">
        <v>0</v>
      </c>
      <c r="GN1003">
        <v>0</v>
      </c>
      <c r="GO1003">
        <v>0</v>
      </c>
      <c r="GP1003">
        <v>4</v>
      </c>
      <c r="GQ1003">
        <v>5</v>
      </c>
      <c r="GR1003" t="b">
        <v>1</v>
      </c>
    </row>
    <row r="1004" spans="185:200" x14ac:dyDescent="0.45">
      <c r="GC1004">
        <v>3</v>
      </c>
      <c r="GD1004">
        <v>2</v>
      </c>
      <c r="GG1004">
        <v>0</v>
      </c>
      <c r="GH1004">
        <v>0</v>
      </c>
      <c r="GI1004" t="s">
        <v>20</v>
      </c>
      <c r="GJ1004">
        <v>2</v>
      </c>
      <c r="GK1004">
        <v>6</v>
      </c>
      <c r="GL1004">
        <v>7</v>
      </c>
      <c r="GM1004">
        <v>0</v>
      </c>
      <c r="GN1004">
        <v>0</v>
      </c>
      <c r="GO1004">
        <v>0</v>
      </c>
      <c r="GP1004">
        <v>14</v>
      </c>
      <c r="GQ1004">
        <v>5</v>
      </c>
      <c r="GR1004" t="b">
        <v>1</v>
      </c>
    </row>
    <row r="1005" spans="185:200" x14ac:dyDescent="0.45">
      <c r="GC1005">
        <v>0</v>
      </c>
      <c r="GD1005">
        <v>3</v>
      </c>
      <c r="GG1005">
        <v>0</v>
      </c>
      <c r="GH1005">
        <v>0</v>
      </c>
      <c r="GI1005" t="s">
        <v>20</v>
      </c>
      <c r="GJ1005">
        <v>2</v>
      </c>
      <c r="GK1005">
        <v>8</v>
      </c>
      <c r="GL1005">
        <v>9</v>
      </c>
      <c r="GM1005">
        <v>0</v>
      </c>
      <c r="GN1005">
        <v>0</v>
      </c>
      <c r="GO1005">
        <v>0</v>
      </c>
      <c r="GP1005">
        <v>24</v>
      </c>
      <c r="GQ1005">
        <v>5</v>
      </c>
      <c r="GR1005" t="b">
        <v>1</v>
      </c>
    </row>
    <row r="1006" spans="185:200" x14ac:dyDescent="0.45">
      <c r="GC1006">
        <v>0</v>
      </c>
      <c r="GD1006">
        <v>4</v>
      </c>
      <c r="GH1006">
        <v>1</v>
      </c>
      <c r="GI1006" t="s">
        <v>21</v>
      </c>
      <c r="GJ1006">
        <v>0</v>
      </c>
      <c r="GK1006">
        <v>0</v>
      </c>
      <c r="GL1006">
        <v>0</v>
      </c>
      <c r="GM1006">
        <v>0</v>
      </c>
      <c r="GN1006">
        <v>0</v>
      </c>
      <c r="GO1006">
        <v>0</v>
      </c>
      <c r="GP1006">
        <v>2</v>
      </c>
      <c r="GQ1006">
        <v>9</v>
      </c>
      <c r="GR1006" t="b">
        <v>1</v>
      </c>
    </row>
    <row r="1007" spans="185:200" x14ac:dyDescent="0.45">
      <c r="GC1007">
        <v>0</v>
      </c>
      <c r="GD1007">
        <v>5</v>
      </c>
      <c r="GH1007">
        <v>1</v>
      </c>
      <c r="GI1007" t="s">
        <v>21</v>
      </c>
      <c r="GJ1007">
        <v>0</v>
      </c>
      <c r="GK1007">
        <v>0</v>
      </c>
      <c r="GL1007">
        <v>0</v>
      </c>
      <c r="GM1007">
        <v>0</v>
      </c>
      <c r="GN1007">
        <v>0</v>
      </c>
      <c r="GO1007">
        <v>0</v>
      </c>
      <c r="GP1007">
        <v>7</v>
      </c>
      <c r="GQ1007">
        <v>9</v>
      </c>
      <c r="GR1007" t="b">
        <v>1</v>
      </c>
    </row>
    <row r="1008" spans="185:200" x14ac:dyDescent="0.45">
      <c r="GC1008">
        <v>8</v>
      </c>
      <c r="GD1008">
        <v>6</v>
      </c>
      <c r="GH1008">
        <v>2</v>
      </c>
      <c r="GI1008" t="s">
        <v>21</v>
      </c>
      <c r="GJ1008">
        <v>0</v>
      </c>
      <c r="GK1008">
        <v>0</v>
      </c>
      <c r="GL1008">
        <v>0</v>
      </c>
      <c r="GM1008">
        <v>0</v>
      </c>
      <c r="GN1008">
        <v>0</v>
      </c>
      <c r="GO1008">
        <v>0</v>
      </c>
      <c r="GP1008">
        <v>12</v>
      </c>
      <c r="GQ1008">
        <v>9</v>
      </c>
      <c r="GR1008" t="b">
        <v>1</v>
      </c>
    </row>
    <row r="1009" spans="185:200" x14ac:dyDescent="0.45">
      <c r="GC1009">
        <v>9</v>
      </c>
      <c r="GD1009">
        <v>7</v>
      </c>
      <c r="GH1009">
        <v>2</v>
      </c>
      <c r="GI1009" t="s">
        <v>21</v>
      </c>
      <c r="GJ1009">
        <v>0</v>
      </c>
      <c r="GK1009">
        <v>0</v>
      </c>
      <c r="GL1009">
        <v>0</v>
      </c>
      <c r="GM1009">
        <v>0</v>
      </c>
      <c r="GN1009">
        <v>0</v>
      </c>
      <c r="GO1009">
        <v>0</v>
      </c>
      <c r="GP1009">
        <v>17</v>
      </c>
      <c r="GQ1009">
        <v>9</v>
      </c>
      <c r="GR1009" t="b">
        <v>1</v>
      </c>
    </row>
    <row r="1010" spans="185:200" x14ac:dyDescent="0.45">
      <c r="GD1010">
        <v>8</v>
      </c>
      <c r="GH1010">
        <v>3</v>
      </c>
      <c r="GI1010" t="s">
        <v>21</v>
      </c>
      <c r="GJ1010">
        <v>0</v>
      </c>
      <c r="GK1010">
        <v>0</v>
      </c>
      <c r="GL1010">
        <v>0</v>
      </c>
      <c r="GM1010">
        <v>0</v>
      </c>
      <c r="GN1010">
        <v>0</v>
      </c>
      <c r="GO1010">
        <v>0</v>
      </c>
      <c r="GP1010">
        <v>22</v>
      </c>
      <c r="GQ1010">
        <v>9</v>
      </c>
      <c r="GR1010" t="b">
        <v>1</v>
      </c>
    </row>
    <row r="1011" spans="185:200" x14ac:dyDescent="0.45">
      <c r="GD1011">
        <v>9</v>
      </c>
      <c r="GH1011">
        <v>3</v>
      </c>
      <c r="GI1011" t="s">
        <v>21</v>
      </c>
      <c r="GJ1011">
        <v>0</v>
      </c>
      <c r="GK1011">
        <v>0</v>
      </c>
      <c r="GL1011">
        <v>0</v>
      </c>
      <c r="GM1011">
        <v>0</v>
      </c>
      <c r="GN1011">
        <v>0</v>
      </c>
      <c r="GO1011">
        <v>0</v>
      </c>
      <c r="GP1011">
        <v>27</v>
      </c>
      <c r="GQ1011">
        <v>9</v>
      </c>
      <c r="GR1011" t="b">
        <v>1</v>
      </c>
    </row>
    <row r="1012" spans="185:200" x14ac:dyDescent="0.45">
      <c r="GD1012">
        <v>10</v>
      </c>
      <c r="GG1012">
        <v>0</v>
      </c>
      <c r="GH1012">
        <v>0</v>
      </c>
      <c r="GI1012" t="s">
        <v>21</v>
      </c>
      <c r="GJ1012">
        <v>0</v>
      </c>
      <c r="GK1012">
        <v>0</v>
      </c>
      <c r="GL1012">
        <v>0</v>
      </c>
      <c r="GM1012">
        <v>0</v>
      </c>
      <c r="GN1012">
        <v>0</v>
      </c>
      <c r="GO1012">
        <v>0</v>
      </c>
      <c r="GP1012">
        <v>32</v>
      </c>
      <c r="GQ1012">
        <v>5</v>
      </c>
      <c r="GR1012" t="b">
        <v>1</v>
      </c>
    </row>
  </sheetData>
  <pageMargins left="0.7" right="0.7" top="0.75" bottom="0.75" header="0.3" footer="0.3"/>
  <pageSetup orientation="portrait" horizontalDpi="1200" verticalDpi="1200" r:id="rId1"/>
  <headerFooter>
    <oddFooter>&amp;l&amp;bTreePlan Student License, For Education Only&amp;r&amp;bTreePlan.com</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V1012"/>
  <sheetViews>
    <sheetView showGridLines="0" tabSelected="1" zoomScaleNormal="100" workbookViewId="0">
      <selection activeCell="O3" sqref="O3"/>
    </sheetView>
  </sheetViews>
  <sheetFormatPr defaultRowHeight="14.25" x14ac:dyDescent="0.45"/>
  <cols>
    <col min="2" max="2" width="2.19921875" customWidth="1"/>
    <col min="3" max="3" width="3.59765625" customWidth="1"/>
    <col min="6" max="6" width="2.19921875" customWidth="1"/>
    <col min="7" max="7" width="3.59765625" customWidth="1"/>
    <col min="10" max="10" width="2.19921875" customWidth="1"/>
    <col min="11" max="11" width="9.06640625" style="7"/>
  </cols>
  <sheetData>
    <row r="1" spans="1:15" ht="15.75" x14ac:dyDescent="0.5">
      <c r="A1" s="9" t="s">
        <v>30</v>
      </c>
      <c r="B1" s="8"/>
      <c r="C1" s="8"/>
      <c r="D1" s="8"/>
      <c r="E1" s="8"/>
      <c r="F1" s="8"/>
      <c r="G1" s="8"/>
      <c r="H1" s="8"/>
    </row>
    <row r="2" spans="1:15" ht="12.95" customHeight="1" thickBot="1" x14ac:dyDescent="0.5">
      <c r="H2" s="11">
        <v>0.4</v>
      </c>
      <c r="K2" s="4" t="s">
        <v>29</v>
      </c>
    </row>
    <row r="3" spans="1:15" ht="12.95" customHeight="1" x14ac:dyDescent="0.45">
      <c r="H3" t="s">
        <v>0</v>
      </c>
      <c r="N3" s="3" t="s">
        <v>28</v>
      </c>
      <c r="O3" s="16">
        <v>300</v>
      </c>
    </row>
    <row r="4" spans="1:15" ht="12.95" customHeight="1" x14ac:dyDescent="0.45">
      <c r="K4" s="7">
        <f>SUM(D7,H5)</f>
        <v>250</v>
      </c>
    </row>
    <row r="5" spans="1:15" ht="12.95" customHeight="1" x14ac:dyDescent="0.45">
      <c r="D5" t="s">
        <v>25</v>
      </c>
      <c r="H5" s="2">
        <v>270</v>
      </c>
      <c r="I5">
        <f>K4</f>
        <v>250</v>
      </c>
    </row>
    <row r="6" spans="1:15" ht="12.95" customHeight="1" x14ac:dyDescent="0.45">
      <c r="I6" s="10">
        <f>A-B*EXP(-I5/RT)</f>
        <v>0.5654017914929218</v>
      </c>
    </row>
    <row r="7" spans="1:15" ht="12.95" customHeight="1" x14ac:dyDescent="0.45">
      <c r="D7" s="2">
        <v>-20</v>
      </c>
      <c r="E7" s="6">
        <f>-LN((A-E8)/B)*RT</f>
        <v>84.641661846170066</v>
      </c>
      <c r="H7" s="11">
        <f>1-H2</f>
        <v>0.6</v>
      </c>
    </row>
    <row r="8" spans="1:15" ht="12.95" customHeight="1" x14ac:dyDescent="0.45">
      <c r="E8" s="10">
        <f>IF(ABS(1-(H2+H7))&lt;=0.00001,H2*I6+H7*I11,NA())</f>
        <v>0.2458310563079652</v>
      </c>
      <c r="H8" t="s">
        <v>1</v>
      </c>
    </row>
    <row r="9" spans="1:15" ht="12.95" customHeight="1" x14ac:dyDescent="0.45">
      <c r="K9" s="7">
        <f>SUM(D7,H10)</f>
        <v>10</v>
      </c>
    </row>
    <row r="10" spans="1:15" ht="12.95" customHeight="1" x14ac:dyDescent="0.45">
      <c r="H10" s="2">
        <v>30</v>
      </c>
      <c r="I10">
        <f>K9</f>
        <v>10</v>
      </c>
    </row>
    <row r="11" spans="1:15" ht="12.95" customHeight="1" x14ac:dyDescent="0.45">
      <c r="I11" s="10">
        <f>A-B*EXP(-I10/RT)</f>
        <v>3.2783899517994097E-2</v>
      </c>
    </row>
    <row r="12" spans="1:15" ht="12.95" customHeight="1" x14ac:dyDescent="0.45">
      <c r="H12" s="11">
        <f>H2</f>
        <v>0.4</v>
      </c>
    </row>
    <row r="13" spans="1:15" ht="12.95" customHeight="1" x14ac:dyDescent="0.45">
      <c r="H13" t="s">
        <v>0</v>
      </c>
    </row>
    <row r="14" spans="1:15" ht="12.95" customHeight="1" x14ac:dyDescent="0.45">
      <c r="K14" s="7">
        <f>SUM(D17,H15)</f>
        <v>260</v>
      </c>
    </row>
    <row r="15" spans="1:15" ht="12.95" customHeight="1" x14ac:dyDescent="0.45">
      <c r="D15" t="s">
        <v>26</v>
      </c>
      <c r="H15" s="2">
        <v>300</v>
      </c>
      <c r="I15">
        <f>K14</f>
        <v>260</v>
      </c>
    </row>
    <row r="16" spans="1:15" ht="12.95" customHeight="1" x14ac:dyDescent="0.45">
      <c r="I16" s="10">
        <f>A-B*EXP(-I15/RT)</f>
        <v>0.5796496154913181</v>
      </c>
    </row>
    <row r="17" spans="1:11" ht="12.95" customHeight="1" x14ac:dyDescent="0.45">
      <c r="D17" s="2">
        <v>-40</v>
      </c>
      <c r="E17" s="6">
        <f>-LN((A-E18)/B)*RT</f>
        <v>83.033312081443086</v>
      </c>
      <c r="H17" s="11">
        <f>1-H12</f>
        <v>0.6</v>
      </c>
    </row>
    <row r="18" spans="1:11" ht="12.95" customHeight="1" x14ac:dyDescent="0.45">
      <c r="E18" s="10">
        <f>IF(ABS(1-(H12+H17))&lt;=0.00001,H12*I16+H17*I21,NA())</f>
        <v>0.24177697390355676</v>
      </c>
      <c r="H18" t="s">
        <v>1</v>
      </c>
    </row>
    <row r="19" spans="1:11" ht="12.95" customHeight="1" x14ac:dyDescent="0.45">
      <c r="K19" s="7">
        <f>SUM(D17,H20)</f>
        <v>5</v>
      </c>
    </row>
    <row r="20" spans="1:11" ht="12.95" customHeight="1" x14ac:dyDescent="0.45">
      <c r="B20">
        <f>IF(A21=E7,1,IF(A21=E17,2,IF(A21=E27,3,IF(A21=E35,4))))</f>
        <v>1</v>
      </c>
      <c r="H20" s="2">
        <v>45</v>
      </c>
      <c r="I20">
        <f>K19</f>
        <v>5</v>
      </c>
    </row>
    <row r="21" spans="1:11" ht="12.95" customHeight="1" x14ac:dyDescent="0.45">
      <c r="A21" s="6">
        <f>MAX(E7,E17,E27,E35)</f>
        <v>84.641661846170066</v>
      </c>
      <c r="I21" s="10">
        <f>A-B*EXP(-I20/RT)</f>
        <v>1.6528546178382508E-2</v>
      </c>
    </row>
    <row r="22" spans="1:11" ht="12.95" customHeight="1" x14ac:dyDescent="0.45">
      <c r="A22" s="10">
        <f>A-B*EXP(-A21/RT)</f>
        <v>0.2458310563079652</v>
      </c>
      <c r="H22" s="11">
        <f>H2</f>
        <v>0.4</v>
      </c>
    </row>
    <row r="23" spans="1:11" ht="12.95" customHeight="1" x14ac:dyDescent="0.45">
      <c r="H23" t="s">
        <v>0</v>
      </c>
    </row>
    <row r="24" spans="1:11" ht="12.95" customHeight="1" x14ac:dyDescent="0.45">
      <c r="K24" s="7">
        <f>SUM(D27,H25)</f>
        <v>460</v>
      </c>
    </row>
    <row r="25" spans="1:11" ht="12.95" customHeight="1" x14ac:dyDescent="0.45">
      <c r="D25" t="s">
        <v>27</v>
      </c>
      <c r="H25" s="2">
        <v>580</v>
      </c>
      <c r="I25">
        <f>K24</f>
        <v>460</v>
      </c>
    </row>
    <row r="26" spans="1:11" ht="12.95" customHeight="1" x14ac:dyDescent="0.45">
      <c r="I26" s="10">
        <f>A-B*EXP(-I25/RT)</f>
        <v>0.78418491660131029</v>
      </c>
    </row>
    <row r="27" spans="1:11" ht="12.95" customHeight="1" x14ac:dyDescent="0.45">
      <c r="D27" s="2">
        <v>-120</v>
      </c>
      <c r="E27" s="6">
        <f>-LN((A-E28)/B)*RT</f>
        <v>50.878191013850341</v>
      </c>
      <c r="H27" s="11">
        <f>1-H22</f>
        <v>0.6</v>
      </c>
    </row>
    <row r="28" spans="1:11" ht="12.95" customHeight="1" x14ac:dyDescent="0.45">
      <c r="E28" s="10">
        <f>IF(ABS(1-(H22+H27))&lt;=0.00001,H22*I26+H27*I31,NA())</f>
        <v>0.15599256066424336</v>
      </c>
      <c r="H28" t="s">
        <v>1</v>
      </c>
    </row>
    <row r="29" spans="1:11" ht="12.95" customHeight="1" x14ac:dyDescent="0.45">
      <c r="K29" s="7">
        <f>SUM(D27,H30)</f>
        <v>-70</v>
      </c>
    </row>
    <row r="30" spans="1:11" ht="12.95" customHeight="1" x14ac:dyDescent="0.45">
      <c r="H30" s="2">
        <v>50</v>
      </c>
      <c r="I30">
        <f>K29</f>
        <v>-70</v>
      </c>
    </row>
    <row r="31" spans="1:11" ht="12.95" customHeight="1" x14ac:dyDescent="0.45">
      <c r="I31" s="10">
        <f>A-B*EXP(-I30/RT)</f>
        <v>-0.26280234329380137</v>
      </c>
    </row>
    <row r="32" spans="1:11" ht="12.95" customHeight="1" x14ac:dyDescent="0.45"/>
    <row r="33" spans="4:11" ht="12.95" customHeight="1" x14ac:dyDescent="0.45">
      <c r="D33" t="s">
        <v>2</v>
      </c>
    </row>
    <row r="34" spans="4:11" ht="12.95" customHeight="1" x14ac:dyDescent="0.45">
      <c r="K34" s="7">
        <f>SUM(D35)</f>
        <v>0</v>
      </c>
    </row>
    <row r="35" spans="4:11" ht="12.95" customHeight="1" x14ac:dyDescent="0.45">
      <c r="D35" s="2"/>
      <c r="E35">
        <f>K34</f>
        <v>0</v>
      </c>
    </row>
    <row r="36" spans="4:11" ht="12.95" customHeight="1" x14ac:dyDescent="0.45">
      <c r="E36" s="10">
        <f>A-B*EXP(-E35/RT)</f>
        <v>0</v>
      </c>
    </row>
    <row r="1001" spans="189:204" x14ac:dyDescent="0.45">
      <c r="GH1001" t="s">
        <v>3</v>
      </c>
      <c r="GI1001" t="s">
        <v>4</v>
      </c>
      <c r="GJ1001" t="s">
        <v>5</v>
      </c>
      <c r="GK1001" t="s">
        <v>6</v>
      </c>
      <c r="GL1001" t="s">
        <v>7</v>
      </c>
      <c r="GM1001" t="s">
        <v>8</v>
      </c>
      <c r="GN1001" t="s">
        <v>9</v>
      </c>
      <c r="GO1001" t="s">
        <v>10</v>
      </c>
      <c r="GP1001" t="s">
        <v>11</v>
      </c>
      <c r="GQ1001" t="s">
        <v>12</v>
      </c>
      <c r="GR1001" t="s">
        <v>13</v>
      </c>
      <c r="GS1001" t="s">
        <v>14</v>
      </c>
      <c r="GT1001" t="s">
        <v>15</v>
      </c>
      <c r="GU1001" t="s">
        <v>16</v>
      </c>
      <c r="GV1001" t="s">
        <v>17</v>
      </c>
    </row>
    <row r="1002" spans="189:204" x14ac:dyDescent="0.45">
      <c r="GG1002">
        <v>0</v>
      </c>
      <c r="GH1002">
        <v>0</v>
      </c>
      <c r="GI1002" t="s">
        <v>18</v>
      </c>
      <c r="GJ1002">
        <v>0</v>
      </c>
      <c r="GK1002">
        <v>0</v>
      </c>
      <c r="GL1002">
        <v>0</v>
      </c>
      <c r="GM1002" t="s">
        <v>19</v>
      </c>
      <c r="GN1002">
        <v>4</v>
      </c>
      <c r="GO1002">
        <v>1</v>
      </c>
      <c r="GP1002">
        <v>2</v>
      </c>
      <c r="GQ1002">
        <v>3</v>
      </c>
      <c r="GR1002">
        <v>10</v>
      </c>
      <c r="GS1002">
        <v>0</v>
      </c>
      <c r="GT1002">
        <v>18</v>
      </c>
      <c r="GU1002">
        <v>1</v>
      </c>
      <c r="GV1002" t="b">
        <v>1</v>
      </c>
    </row>
    <row r="1003" spans="189:204" x14ac:dyDescent="0.45">
      <c r="GG1003">
        <v>0</v>
      </c>
      <c r="GH1003">
        <v>1</v>
      </c>
      <c r="GK1003">
        <v>0</v>
      </c>
      <c r="GL1003">
        <v>0</v>
      </c>
      <c r="GM1003" t="s">
        <v>20</v>
      </c>
      <c r="GN1003">
        <v>2</v>
      </c>
      <c r="GO1003">
        <v>4</v>
      </c>
      <c r="GP1003">
        <v>5</v>
      </c>
      <c r="GQ1003">
        <v>0</v>
      </c>
      <c r="GR1003">
        <v>0</v>
      </c>
      <c r="GS1003">
        <v>0</v>
      </c>
      <c r="GT1003">
        <v>4</v>
      </c>
      <c r="GU1003">
        <v>5</v>
      </c>
      <c r="GV1003" t="b">
        <v>1</v>
      </c>
    </row>
    <row r="1004" spans="189:204" x14ac:dyDescent="0.45">
      <c r="GG1004">
        <v>3</v>
      </c>
      <c r="GH1004">
        <v>2</v>
      </c>
      <c r="GK1004">
        <v>0</v>
      </c>
      <c r="GL1004">
        <v>0</v>
      </c>
      <c r="GM1004" t="s">
        <v>20</v>
      </c>
      <c r="GN1004">
        <v>2</v>
      </c>
      <c r="GO1004">
        <v>6</v>
      </c>
      <c r="GP1004">
        <v>7</v>
      </c>
      <c r="GQ1004">
        <v>0</v>
      </c>
      <c r="GR1004">
        <v>0</v>
      </c>
      <c r="GS1004">
        <v>0</v>
      </c>
      <c r="GT1004">
        <v>14</v>
      </c>
      <c r="GU1004">
        <v>5</v>
      </c>
      <c r="GV1004" t="b">
        <v>1</v>
      </c>
    </row>
    <row r="1005" spans="189:204" x14ac:dyDescent="0.45">
      <c r="GG1005">
        <v>0</v>
      </c>
      <c r="GH1005">
        <v>3</v>
      </c>
      <c r="GK1005">
        <v>0</v>
      </c>
      <c r="GL1005">
        <v>0</v>
      </c>
      <c r="GM1005" t="s">
        <v>20</v>
      </c>
      <c r="GN1005">
        <v>2</v>
      </c>
      <c r="GO1005">
        <v>8</v>
      </c>
      <c r="GP1005">
        <v>9</v>
      </c>
      <c r="GQ1005">
        <v>0</v>
      </c>
      <c r="GR1005">
        <v>0</v>
      </c>
      <c r="GS1005">
        <v>0</v>
      </c>
      <c r="GT1005">
        <v>24</v>
      </c>
      <c r="GU1005">
        <v>5</v>
      </c>
      <c r="GV1005" t="b">
        <v>1</v>
      </c>
    </row>
    <row r="1006" spans="189:204" x14ac:dyDescent="0.45">
      <c r="GG1006">
        <v>0</v>
      </c>
      <c r="GH1006">
        <v>4</v>
      </c>
      <c r="GL1006">
        <v>1</v>
      </c>
      <c r="GM1006" t="s">
        <v>21</v>
      </c>
      <c r="GN1006">
        <v>0</v>
      </c>
      <c r="GO1006">
        <v>0</v>
      </c>
      <c r="GP1006">
        <v>0</v>
      </c>
      <c r="GQ1006">
        <v>0</v>
      </c>
      <c r="GR1006">
        <v>0</v>
      </c>
      <c r="GS1006">
        <v>0</v>
      </c>
      <c r="GT1006">
        <v>2</v>
      </c>
      <c r="GU1006">
        <v>9</v>
      </c>
      <c r="GV1006" t="b">
        <v>1</v>
      </c>
    </row>
    <row r="1007" spans="189:204" x14ac:dyDescent="0.45">
      <c r="GG1007">
        <v>0</v>
      </c>
      <c r="GH1007">
        <v>5</v>
      </c>
      <c r="GL1007">
        <v>1</v>
      </c>
      <c r="GM1007" t="s">
        <v>21</v>
      </c>
      <c r="GN1007">
        <v>0</v>
      </c>
      <c r="GO1007">
        <v>0</v>
      </c>
      <c r="GP1007">
        <v>0</v>
      </c>
      <c r="GQ1007">
        <v>0</v>
      </c>
      <c r="GR1007">
        <v>0</v>
      </c>
      <c r="GS1007">
        <v>0</v>
      </c>
      <c r="GT1007">
        <v>7</v>
      </c>
      <c r="GU1007">
        <v>9</v>
      </c>
      <c r="GV1007" t="b">
        <v>1</v>
      </c>
    </row>
    <row r="1008" spans="189:204" x14ac:dyDescent="0.45">
      <c r="GG1008">
        <v>8</v>
      </c>
      <c r="GH1008">
        <v>6</v>
      </c>
      <c r="GL1008">
        <v>2</v>
      </c>
      <c r="GM1008" t="s">
        <v>21</v>
      </c>
      <c r="GN1008">
        <v>0</v>
      </c>
      <c r="GO1008">
        <v>0</v>
      </c>
      <c r="GP1008">
        <v>0</v>
      </c>
      <c r="GQ1008">
        <v>0</v>
      </c>
      <c r="GR1008">
        <v>0</v>
      </c>
      <c r="GS1008">
        <v>0</v>
      </c>
      <c r="GT1008">
        <v>12</v>
      </c>
      <c r="GU1008">
        <v>9</v>
      </c>
      <c r="GV1008" t="b">
        <v>1</v>
      </c>
    </row>
    <row r="1009" spans="189:204" x14ac:dyDescent="0.45">
      <c r="GG1009">
        <v>9</v>
      </c>
      <c r="GH1009">
        <v>7</v>
      </c>
      <c r="GL1009">
        <v>2</v>
      </c>
      <c r="GM1009" t="s">
        <v>21</v>
      </c>
      <c r="GN1009">
        <v>0</v>
      </c>
      <c r="GO1009">
        <v>0</v>
      </c>
      <c r="GP1009">
        <v>0</v>
      </c>
      <c r="GQ1009">
        <v>0</v>
      </c>
      <c r="GR1009">
        <v>0</v>
      </c>
      <c r="GS1009">
        <v>0</v>
      </c>
      <c r="GT1009">
        <v>17</v>
      </c>
      <c r="GU1009">
        <v>9</v>
      </c>
      <c r="GV1009" t="b">
        <v>1</v>
      </c>
    </row>
    <row r="1010" spans="189:204" x14ac:dyDescent="0.45">
      <c r="GH1010">
        <v>8</v>
      </c>
      <c r="GL1010">
        <v>3</v>
      </c>
      <c r="GM1010" t="s">
        <v>21</v>
      </c>
      <c r="GN1010">
        <v>0</v>
      </c>
      <c r="GO1010">
        <v>0</v>
      </c>
      <c r="GP1010">
        <v>0</v>
      </c>
      <c r="GQ1010">
        <v>0</v>
      </c>
      <c r="GR1010">
        <v>0</v>
      </c>
      <c r="GS1010">
        <v>0</v>
      </c>
      <c r="GT1010">
        <v>22</v>
      </c>
      <c r="GU1010">
        <v>9</v>
      </c>
      <c r="GV1010" t="b">
        <v>1</v>
      </c>
    </row>
    <row r="1011" spans="189:204" x14ac:dyDescent="0.45">
      <c r="GH1011">
        <v>9</v>
      </c>
      <c r="GL1011">
        <v>3</v>
      </c>
      <c r="GM1011" t="s">
        <v>21</v>
      </c>
      <c r="GN1011">
        <v>0</v>
      </c>
      <c r="GO1011">
        <v>0</v>
      </c>
      <c r="GP1011">
        <v>0</v>
      </c>
      <c r="GQ1011">
        <v>0</v>
      </c>
      <c r="GR1011">
        <v>0</v>
      </c>
      <c r="GS1011">
        <v>0</v>
      </c>
      <c r="GT1011">
        <v>27</v>
      </c>
      <c r="GU1011">
        <v>9</v>
      </c>
      <c r="GV1011" t="b">
        <v>1</v>
      </c>
    </row>
    <row r="1012" spans="189:204" x14ac:dyDescent="0.45">
      <c r="GH1012">
        <v>10</v>
      </c>
      <c r="GK1012">
        <v>0</v>
      </c>
      <c r="GL1012">
        <v>0</v>
      </c>
      <c r="GM1012" t="s">
        <v>21</v>
      </c>
      <c r="GN1012">
        <v>0</v>
      </c>
      <c r="GO1012">
        <v>0</v>
      </c>
      <c r="GP1012">
        <v>0</v>
      </c>
      <c r="GQ1012">
        <v>0</v>
      </c>
      <c r="GR1012">
        <v>0</v>
      </c>
      <c r="GS1012">
        <v>0</v>
      </c>
      <c r="GT1012">
        <v>32</v>
      </c>
      <c r="GU1012">
        <v>5</v>
      </c>
      <c r="GV1012" t="b">
        <v>1</v>
      </c>
    </row>
  </sheetData>
  <pageMargins left="0.7" right="0.7" top="0.75" bottom="0.75" header="0.3" footer="0.3"/>
  <pageSetup orientation="portrait" horizontalDpi="1200" verticalDpi="12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1012"/>
  <sheetViews>
    <sheetView showGridLines="0" zoomScaleNormal="100" workbookViewId="0">
      <selection activeCell="L4" sqref="L4"/>
    </sheetView>
  </sheetViews>
  <sheetFormatPr defaultRowHeight="14.25" x14ac:dyDescent="0.45"/>
  <cols>
    <col min="1" max="1" width="8.59765625" customWidth="1"/>
    <col min="2" max="2" width="2.265625" customWidth="1"/>
    <col min="3" max="3" width="3.73046875" customWidth="1"/>
    <col min="4" max="4" width="13.59765625" customWidth="1"/>
    <col min="5" max="5" width="7.86328125" customWidth="1"/>
    <col min="6" max="6" width="2.265625" customWidth="1"/>
    <col min="7" max="7" width="3.73046875" customWidth="1"/>
    <col min="8" max="8" width="11.73046875" customWidth="1"/>
    <col min="9" max="9" width="7.73046875" customWidth="1"/>
    <col min="10" max="10" width="2.265625" customWidth="1"/>
    <col min="11" max="12" width="9.1328125" style="7"/>
  </cols>
  <sheetData>
    <row r="1" spans="1:12" ht="15.75" x14ac:dyDescent="0.5">
      <c r="A1" s="9" t="s">
        <v>24</v>
      </c>
      <c r="B1" s="8"/>
      <c r="C1" s="8"/>
      <c r="D1" s="8"/>
      <c r="E1" s="8"/>
      <c r="F1" s="8"/>
      <c r="G1" s="8"/>
      <c r="H1" s="8"/>
      <c r="K1" s="5"/>
      <c r="L1" s="1"/>
    </row>
    <row r="2" spans="1:12" ht="12.95" customHeight="1" thickBot="1" x14ac:dyDescent="0.5">
      <c r="A2" s="1"/>
      <c r="H2" s="11">
        <v>0.4</v>
      </c>
      <c r="K2" s="4" t="s">
        <v>22</v>
      </c>
      <c r="L2" s="14" t="s">
        <v>23</v>
      </c>
    </row>
    <row r="3" spans="1:12" ht="12.95" customHeight="1" x14ac:dyDescent="0.45">
      <c r="H3" t="s">
        <v>0</v>
      </c>
    </row>
    <row r="4" spans="1:12" ht="12.95" customHeight="1" x14ac:dyDescent="0.45">
      <c r="K4" s="7">
        <f>SUM(H5,D7)</f>
        <v>250</v>
      </c>
      <c r="L4" s="15">
        <f>LN(300+K4)</f>
        <v>6.3099182782265162</v>
      </c>
    </row>
    <row r="5" spans="1:12" ht="12.95" customHeight="1" x14ac:dyDescent="0.45">
      <c r="D5" t="s">
        <v>25</v>
      </c>
      <c r="H5" s="2">
        <v>270</v>
      </c>
      <c r="I5" s="12">
        <f>L4</f>
        <v>6.3099182782265162</v>
      </c>
    </row>
    <row r="6" spans="1:12" ht="12.95" customHeight="1" x14ac:dyDescent="0.45"/>
    <row r="7" spans="1:12" ht="12.95" customHeight="1" x14ac:dyDescent="0.45">
      <c r="D7" s="2">
        <v>-20</v>
      </c>
      <c r="E7" s="12">
        <f>IF(ABS(1-SUM(H2,H7))&lt;=0.00001,SUM(H2*I5,H7*I10),NA())</f>
        <v>5.9659106897781218</v>
      </c>
      <c r="H7" s="11">
        <f>1-H2</f>
        <v>0.6</v>
      </c>
    </row>
    <row r="8" spans="1:12" ht="12.95" customHeight="1" x14ac:dyDescent="0.45">
      <c r="H8" t="s">
        <v>1</v>
      </c>
    </row>
    <row r="9" spans="1:12" ht="12.95" customHeight="1" x14ac:dyDescent="0.45">
      <c r="K9" s="7">
        <f>SUM(H10,D7)</f>
        <v>10</v>
      </c>
      <c r="L9" s="15">
        <f>LN(300+K9)</f>
        <v>5.7365722974791922</v>
      </c>
    </row>
    <row r="10" spans="1:12" ht="12.95" customHeight="1" x14ac:dyDescent="0.45">
      <c r="H10" s="2">
        <v>30</v>
      </c>
      <c r="I10" s="12">
        <f>L9</f>
        <v>5.7365722974791922</v>
      </c>
    </row>
    <row r="11" spans="1:12" ht="12.95" customHeight="1" x14ac:dyDescent="0.45"/>
    <row r="12" spans="1:12" ht="12.95" customHeight="1" x14ac:dyDescent="0.45">
      <c r="H12" s="11">
        <f>H2</f>
        <v>0.4</v>
      </c>
    </row>
    <row r="13" spans="1:12" ht="12.95" customHeight="1" x14ac:dyDescent="0.45">
      <c r="H13" t="s">
        <v>0</v>
      </c>
    </row>
    <row r="14" spans="1:12" ht="12.95" customHeight="1" x14ac:dyDescent="0.45">
      <c r="K14" s="7">
        <f>SUM(H15,D17)</f>
        <v>260</v>
      </c>
      <c r="L14" s="15">
        <f>LN(300+K14)</f>
        <v>6.3279367837291947</v>
      </c>
    </row>
    <row r="15" spans="1:12" ht="12.95" customHeight="1" x14ac:dyDescent="0.45">
      <c r="D15" t="s">
        <v>26</v>
      </c>
      <c r="H15" s="2">
        <v>300</v>
      </c>
      <c r="I15" s="12">
        <f>L14</f>
        <v>6.3279367837291947</v>
      </c>
    </row>
    <row r="16" spans="1:12" ht="12.95" customHeight="1" x14ac:dyDescent="0.45"/>
    <row r="17" spans="1:12" ht="12.95" customHeight="1" x14ac:dyDescent="0.45">
      <c r="D17" s="2">
        <v>-40</v>
      </c>
      <c r="E17" s="12">
        <f>IF(ABS(1-SUM(H12,H17))&lt;=0.00001,SUM(H12*I15,H17*I20),NA())</f>
        <v>5.9633617794561253</v>
      </c>
      <c r="H17" s="11">
        <f>1-H12</f>
        <v>0.6</v>
      </c>
    </row>
    <row r="18" spans="1:12" ht="12.95" customHeight="1" x14ac:dyDescent="0.45">
      <c r="H18" t="s">
        <v>1</v>
      </c>
    </row>
    <row r="19" spans="1:12" ht="12.95" customHeight="1" x14ac:dyDescent="0.45">
      <c r="A19" s="13">
        <f>EXP(A21)-300</f>
        <v>89.907951619634957</v>
      </c>
      <c r="K19" s="7">
        <f>SUM(H20,D17)</f>
        <v>5</v>
      </c>
      <c r="L19" s="15">
        <f>LN(300+K19)</f>
        <v>5.7203117766074119</v>
      </c>
    </row>
    <row r="20" spans="1:12" ht="12.95" customHeight="1" x14ac:dyDescent="0.45">
      <c r="B20">
        <f>IF(A21=E7,1,IF(A21=E17,2,IF(A21=E27,3,IF(A21=E35,4))))</f>
        <v>1</v>
      </c>
      <c r="H20" s="2">
        <v>45</v>
      </c>
      <c r="I20" s="12">
        <f>L19</f>
        <v>5.7203117766074119</v>
      </c>
    </row>
    <row r="21" spans="1:12" ht="12.95" customHeight="1" x14ac:dyDescent="0.45">
      <c r="A21" s="12">
        <f>MAX(E7,E17,E27,E35)</f>
        <v>5.9659106897781218</v>
      </c>
    </row>
    <row r="22" spans="1:12" ht="12.95" customHeight="1" x14ac:dyDescent="0.45">
      <c r="H22" s="11">
        <f>H2</f>
        <v>0.4</v>
      </c>
    </row>
    <row r="23" spans="1:12" ht="12.95" customHeight="1" x14ac:dyDescent="0.45">
      <c r="H23" t="s">
        <v>0</v>
      </c>
    </row>
    <row r="24" spans="1:12" ht="12.95" customHeight="1" x14ac:dyDescent="0.45">
      <c r="K24" s="7">
        <f>SUM(H25,D27)</f>
        <v>460</v>
      </c>
      <c r="L24" s="15">
        <f>LN(300+K24)</f>
        <v>6.633318433280377</v>
      </c>
    </row>
    <row r="25" spans="1:12" ht="12.95" customHeight="1" x14ac:dyDescent="0.45">
      <c r="D25" t="s">
        <v>27</v>
      </c>
      <c r="H25" s="2">
        <v>580</v>
      </c>
      <c r="I25" s="12">
        <f>L24</f>
        <v>6.633318433280377</v>
      </c>
    </row>
    <row r="26" spans="1:12" ht="12.95" customHeight="1" x14ac:dyDescent="0.45"/>
    <row r="27" spans="1:12" ht="12.95" customHeight="1" x14ac:dyDescent="0.45">
      <c r="D27" s="2">
        <v>-120</v>
      </c>
      <c r="E27" s="12">
        <f>IF(ABS(1-SUM(H22,H27))&lt;=0.00001,SUM(H22*I25,H27*I30),NA())</f>
        <v>5.9161749586660681</v>
      </c>
      <c r="H27" s="11">
        <f>1-H22</f>
        <v>0.6</v>
      </c>
    </row>
    <row r="28" spans="1:12" ht="12.95" customHeight="1" x14ac:dyDescent="0.45">
      <c r="H28" t="s">
        <v>1</v>
      </c>
    </row>
    <row r="29" spans="1:12" ht="12.95" customHeight="1" x14ac:dyDescent="0.45">
      <c r="K29" s="7">
        <f>SUM(H30,D27)</f>
        <v>-70</v>
      </c>
      <c r="L29" s="15">
        <f>LN(300+K29)</f>
        <v>5.4380793089231956</v>
      </c>
    </row>
    <row r="30" spans="1:12" ht="12.95" customHeight="1" x14ac:dyDescent="0.45">
      <c r="H30" s="2">
        <v>50</v>
      </c>
      <c r="I30" s="12">
        <f>L29</f>
        <v>5.4380793089231956</v>
      </c>
    </row>
    <row r="31" spans="1:12" ht="12.95" customHeight="1" x14ac:dyDescent="0.45"/>
    <row r="32" spans="1:12" ht="12.95" customHeight="1" x14ac:dyDescent="0.45"/>
    <row r="33" spans="4:12" ht="12.95" customHeight="1" x14ac:dyDescent="0.45">
      <c r="D33" t="s">
        <v>2</v>
      </c>
    </row>
    <row r="34" spans="4:12" ht="12.95" customHeight="1" x14ac:dyDescent="0.45">
      <c r="K34" s="7">
        <f>SUM(D35)</f>
        <v>0</v>
      </c>
      <c r="L34" s="15">
        <f>LN(300+K34)</f>
        <v>5.7037824746562009</v>
      </c>
    </row>
    <row r="35" spans="4:12" ht="12.95" customHeight="1" x14ac:dyDescent="0.45">
      <c r="D35" s="2">
        <v>0</v>
      </c>
      <c r="E35" s="12">
        <f>L34</f>
        <v>5.7037824746562009</v>
      </c>
    </row>
    <row r="1001" spans="189:204" x14ac:dyDescent="0.45">
      <c r="GH1001" t="s">
        <v>3</v>
      </c>
      <c r="GI1001" t="s">
        <v>4</v>
      </c>
      <c r="GJ1001" t="s">
        <v>5</v>
      </c>
      <c r="GK1001" t="s">
        <v>6</v>
      </c>
      <c r="GL1001" t="s">
        <v>7</v>
      </c>
      <c r="GM1001" t="s">
        <v>8</v>
      </c>
      <c r="GN1001" t="s">
        <v>9</v>
      </c>
      <c r="GO1001" t="s">
        <v>10</v>
      </c>
      <c r="GP1001" t="s">
        <v>11</v>
      </c>
      <c r="GQ1001" t="s">
        <v>12</v>
      </c>
      <c r="GR1001" t="s">
        <v>13</v>
      </c>
      <c r="GS1001" t="s">
        <v>14</v>
      </c>
      <c r="GT1001" t="s">
        <v>15</v>
      </c>
      <c r="GU1001" t="s">
        <v>16</v>
      </c>
      <c r="GV1001" t="s">
        <v>17</v>
      </c>
    </row>
    <row r="1002" spans="189:204" x14ac:dyDescent="0.45">
      <c r="GG1002">
        <v>0</v>
      </c>
      <c r="GH1002">
        <v>0</v>
      </c>
      <c r="GI1002" t="s">
        <v>18</v>
      </c>
      <c r="GJ1002">
        <v>0</v>
      </c>
      <c r="GK1002">
        <v>0</v>
      </c>
      <c r="GL1002">
        <v>0</v>
      </c>
      <c r="GM1002" t="s">
        <v>19</v>
      </c>
      <c r="GN1002">
        <v>4</v>
      </c>
      <c r="GO1002">
        <v>1</v>
      </c>
      <c r="GP1002">
        <v>2</v>
      </c>
      <c r="GQ1002">
        <v>3</v>
      </c>
      <c r="GR1002">
        <v>10</v>
      </c>
      <c r="GS1002">
        <v>0</v>
      </c>
      <c r="GT1002">
        <v>18</v>
      </c>
      <c r="GU1002">
        <v>1</v>
      </c>
      <c r="GV1002" t="b">
        <v>1</v>
      </c>
    </row>
    <row r="1003" spans="189:204" x14ac:dyDescent="0.45">
      <c r="GG1003">
        <v>0</v>
      </c>
      <c r="GH1003">
        <v>1</v>
      </c>
      <c r="GK1003">
        <v>0</v>
      </c>
      <c r="GL1003">
        <v>0</v>
      </c>
      <c r="GM1003" t="s">
        <v>20</v>
      </c>
      <c r="GN1003">
        <v>2</v>
      </c>
      <c r="GO1003">
        <v>4</v>
      </c>
      <c r="GP1003">
        <v>5</v>
      </c>
      <c r="GQ1003">
        <v>0</v>
      </c>
      <c r="GR1003">
        <v>0</v>
      </c>
      <c r="GS1003">
        <v>0</v>
      </c>
      <c r="GT1003">
        <v>4</v>
      </c>
      <c r="GU1003">
        <v>5</v>
      </c>
      <c r="GV1003" t="b">
        <v>1</v>
      </c>
    </row>
    <row r="1004" spans="189:204" x14ac:dyDescent="0.45">
      <c r="GG1004">
        <v>3</v>
      </c>
      <c r="GH1004">
        <v>2</v>
      </c>
      <c r="GK1004">
        <v>0</v>
      </c>
      <c r="GL1004">
        <v>0</v>
      </c>
      <c r="GM1004" t="s">
        <v>20</v>
      </c>
      <c r="GN1004">
        <v>2</v>
      </c>
      <c r="GO1004">
        <v>6</v>
      </c>
      <c r="GP1004">
        <v>7</v>
      </c>
      <c r="GQ1004">
        <v>0</v>
      </c>
      <c r="GR1004">
        <v>0</v>
      </c>
      <c r="GS1004">
        <v>0</v>
      </c>
      <c r="GT1004">
        <v>14</v>
      </c>
      <c r="GU1004">
        <v>5</v>
      </c>
      <c r="GV1004" t="b">
        <v>1</v>
      </c>
    </row>
    <row r="1005" spans="189:204" x14ac:dyDescent="0.45">
      <c r="GG1005">
        <v>0</v>
      </c>
      <c r="GH1005">
        <v>3</v>
      </c>
      <c r="GK1005">
        <v>0</v>
      </c>
      <c r="GL1005">
        <v>0</v>
      </c>
      <c r="GM1005" t="s">
        <v>20</v>
      </c>
      <c r="GN1005">
        <v>2</v>
      </c>
      <c r="GO1005">
        <v>8</v>
      </c>
      <c r="GP1005">
        <v>9</v>
      </c>
      <c r="GQ1005">
        <v>0</v>
      </c>
      <c r="GR1005">
        <v>0</v>
      </c>
      <c r="GS1005">
        <v>0</v>
      </c>
      <c r="GT1005">
        <v>24</v>
      </c>
      <c r="GU1005">
        <v>5</v>
      </c>
      <c r="GV1005" t="b">
        <v>1</v>
      </c>
    </row>
    <row r="1006" spans="189:204" x14ac:dyDescent="0.45">
      <c r="GG1006">
        <v>0</v>
      </c>
      <c r="GH1006">
        <v>4</v>
      </c>
      <c r="GL1006">
        <v>1</v>
      </c>
      <c r="GM1006" t="s">
        <v>21</v>
      </c>
      <c r="GN1006">
        <v>0</v>
      </c>
      <c r="GO1006">
        <v>0</v>
      </c>
      <c r="GP1006">
        <v>0</v>
      </c>
      <c r="GQ1006">
        <v>0</v>
      </c>
      <c r="GR1006">
        <v>0</v>
      </c>
      <c r="GS1006">
        <v>0</v>
      </c>
      <c r="GT1006">
        <v>2</v>
      </c>
      <c r="GU1006">
        <v>9</v>
      </c>
      <c r="GV1006" t="b">
        <v>1</v>
      </c>
    </row>
    <row r="1007" spans="189:204" x14ac:dyDescent="0.45">
      <c r="GG1007">
        <v>0</v>
      </c>
      <c r="GH1007">
        <v>5</v>
      </c>
      <c r="GL1007">
        <v>1</v>
      </c>
      <c r="GM1007" t="s">
        <v>21</v>
      </c>
      <c r="GN1007">
        <v>0</v>
      </c>
      <c r="GO1007">
        <v>0</v>
      </c>
      <c r="GP1007">
        <v>0</v>
      </c>
      <c r="GQ1007">
        <v>0</v>
      </c>
      <c r="GR1007">
        <v>0</v>
      </c>
      <c r="GS1007">
        <v>0</v>
      </c>
      <c r="GT1007">
        <v>7</v>
      </c>
      <c r="GU1007">
        <v>9</v>
      </c>
      <c r="GV1007" t="b">
        <v>1</v>
      </c>
    </row>
    <row r="1008" spans="189:204" x14ac:dyDescent="0.45">
      <c r="GG1008">
        <v>8</v>
      </c>
      <c r="GH1008">
        <v>6</v>
      </c>
      <c r="GL1008">
        <v>2</v>
      </c>
      <c r="GM1008" t="s">
        <v>21</v>
      </c>
      <c r="GN1008">
        <v>0</v>
      </c>
      <c r="GO1008">
        <v>0</v>
      </c>
      <c r="GP1008">
        <v>0</v>
      </c>
      <c r="GQ1008">
        <v>0</v>
      </c>
      <c r="GR1008">
        <v>0</v>
      </c>
      <c r="GS1008">
        <v>0</v>
      </c>
      <c r="GT1008">
        <v>12</v>
      </c>
      <c r="GU1008">
        <v>9</v>
      </c>
      <c r="GV1008" t="b">
        <v>1</v>
      </c>
    </row>
    <row r="1009" spans="189:204" x14ac:dyDescent="0.45">
      <c r="GG1009">
        <v>9</v>
      </c>
      <c r="GH1009">
        <v>7</v>
      </c>
      <c r="GL1009">
        <v>2</v>
      </c>
      <c r="GM1009" t="s">
        <v>21</v>
      </c>
      <c r="GN1009">
        <v>0</v>
      </c>
      <c r="GO1009">
        <v>0</v>
      </c>
      <c r="GP1009">
        <v>0</v>
      </c>
      <c r="GQ1009">
        <v>0</v>
      </c>
      <c r="GR1009">
        <v>0</v>
      </c>
      <c r="GS1009">
        <v>0</v>
      </c>
      <c r="GT1009">
        <v>17</v>
      </c>
      <c r="GU1009">
        <v>9</v>
      </c>
      <c r="GV1009" t="b">
        <v>1</v>
      </c>
    </row>
    <row r="1010" spans="189:204" x14ac:dyDescent="0.45">
      <c r="GH1010">
        <v>8</v>
      </c>
      <c r="GL1010">
        <v>3</v>
      </c>
      <c r="GM1010" t="s">
        <v>21</v>
      </c>
      <c r="GN1010">
        <v>0</v>
      </c>
      <c r="GO1010">
        <v>0</v>
      </c>
      <c r="GP1010">
        <v>0</v>
      </c>
      <c r="GQ1010">
        <v>0</v>
      </c>
      <c r="GR1010">
        <v>0</v>
      </c>
      <c r="GS1010">
        <v>0</v>
      </c>
      <c r="GT1010">
        <v>22</v>
      </c>
      <c r="GU1010">
        <v>9</v>
      </c>
      <c r="GV1010" t="b">
        <v>1</v>
      </c>
    </row>
    <row r="1011" spans="189:204" x14ac:dyDescent="0.45">
      <c r="GH1011">
        <v>9</v>
      </c>
      <c r="GL1011">
        <v>3</v>
      </c>
      <c r="GM1011" t="s">
        <v>21</v>
      </c>
      <c r="GN1011">
        <v>0</v>
      </c>
      <c r="GO1011">
        <v>0</v>
      </c>
      <c r="GP1011">
        <v>0</v>
      </c>
      <c r="GQ1011">
        <v>0</v>
      </c>
      <c r="GR1011">
        <v>0</v>
      </c>
      <c r="GS1011">
        <v>0</v>
      </c>
      <c r="GT1011">
        <v>27</v>
      </c>
      <c r="GU1011">
        <v>9</v>
      </c>
      <c r="GV1011" t="b">
        <v>1</v>
      </c>
    </row>
    <row r="1012" spans="189:204" x14ac:dyDescent="0.45">
      <c r="GH1012">
        <v>10</v>
      </c>
      <c r="GK1012">
        <v>0</v>
      </c>
      <c r="GL1012">
        <v>0</v>
      </c>
      <c r="GM1012" t="s">
        <v>21</v>
      </c>
      <c r="GN1012">
        <v>0</v>
      </c>
      <c r="GO1012">
        <v>0</v>
      </c>
      <c r="GP1012">
        <v>0</v>
      </c>
      <c r="GQ1012">
        <v>0</v>
      </c>
      <c r="GR1012">
        <v>0</v>
      </c>
      <c r="GS1012">
        <v>0</v>
      </c>
      <c r="GT1012">
        <v>32</v>
      </c>
      <c r="GU1012">
        <v>5</v>
      </c>
      <c r="GV1012" t="b">
        <v>1</v>
      </c>
    </row>
  </sheetData>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Expected Value decision</vt:lpstr>
      <vt:lpstr>Exponential Utility</vt:lpstr>
      <vt:lpstr>Other Utility Function</vt:lpstr>
      <vt:lpstr>'Exponential Utility'!RT</vt:lpstr>
      <vt:lpstr>'Expected Value decision'!TreeData</vt:lpstr>
      <vt:lpstr>'Exponential Utility'!TreeData</vt:lpstr>
      <vt:lpstr>'Other Utility Function'!TreeData</vt:lpstr>
      <vt:lpstr>'Expected Value decision'!TreeDiagBase</vt:lpstr>
      <vt:lpstr>'Exponential Utility'!TreeDiagBase</vt:lpstr>
      <vt:lpstr>'Other Utility Function'!TreeDiagBase</vt:lpstr>
      <vt:lpstr>'Expected Value decision'!TreeDiagram</vt:lpstr>
      <vt:lpstr>'Exponential Utility'!TreeDiagram</vt:lpstr>
      <vt:lpstr>'Other Utility Function'!TreeDiagram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 Delquié</dc:creator>
  <cp:lastModifiedBy>Ph.Delquié</cp:lastModifiedBy>
  <dcterms:created xsi:type="dcterms:W3CDTF">2013-05-23T16:12:41Z</dcterms:created>
  <dcterms:modified xsi:type="dcterms:W3CDTF">2021-06-13T17:58:44Z</dcterms:modified>
</cp:coreProperties>
</file>